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memoto\Desktop\業務改善他\査定業務\"/>
    </mc:Choice>
  </mc:AlternateContent>
  <bookViews>
    <workbookView xWindow="1425" yWindow="90" windowWidth="35655" windowHeight="20880" tabRatio="892"/>
  </bookViews>
  <sheets>
    <sheet name="請求書入力注意事項" sheetId="12" r:id="rId1"/>
    <sheet name="取引先登録原票 " sheetId="22" r:id="rId2"/>
    <sheet name="請求総括表" sheetId="8" r:id="rId3"/>
    <sheet name="請求書A【継続工事・出来高用】" sheetId="4" r:id="rId4"/>
    <sheet name="請求書B【単発工事用】" sheetId="14" r:id="rId5"/>
    <sheet name="請求書C 【消費税手入力】" sheetId="11" r:id="rId6"/>
    <sheet name="【請求例】継続工事・出来高" sheetId="24" r:id="rId7"/>
    <sheet name="【請求例】単発工事" sheetId="23" r:id="rId8"/>
    <sheet name="請求内訳書" sheetId="19" r:id="rId9"/>
    <sheet name="内訳例【出来高編】" sheetId="20" r:id="rId10"/>
    <sheet name="内訳例【常用・単発工事編】" sheetId="21" r:id="rId11"/>
  </sheets>
  <definedNames>
    <definedName name="_xlnm._FilterDatabase" localSheetId="6" hidden="1">【請求例】継続工事・出来高!$BP$19:$DG$73</definedName>
    <definedName name="_xlnm._FilterDatabase" localSheetId="7" hidden="1">【請求例】単発工事!$BP$19:$DG$73</definedName>
    <definedName name="_xlnm._FilterDatabase" localSheetId="3" hidden="1">請求書A【継続工事・出来高用】!$BP$19:$DG$73</definedName>
    <definedName name="_xlnm._FilterDatabase" localSheetId="4" hidden="1">請求書B【単発工事用】!$BP$19:$DG$73</definedName>
    <definedName name="_xlnm._FilterDatabase" localSheetId="5" hidden="1">'請求書C 【消費税手入力】'!$BP$19:$DG$73</definedName>
    <definedName name="_xlnm._FilterDatabase" localSheetId="8" hidden="1">請求内訳書!$X$3:$AD$5</definedName>
    <definedName name="_xlnm._FilterDatabase" localSheetId="9" hidden="1">内訳例【出来高編】!$X$8:$AD$10</definedName>
    <definedName name="_xlnm._FilterDatabase" localSheetId="10" hidden="1">内訳例【常用・単発工事編】!$X$8:$AD$10</definedName>
    <definedName name="_xlnm.Print_Area" localSheetId="6">【請求例】継続工事・出来高!$B$9:$AK$60,【請求例】継続工事・出来高!$B$65:$AK$118</definedName>
    <definedName name="_xlnm.Print_Area" localSheetId="7">【請求例】単発工事!$B$9:$AK$60,【請求例】単発工事!$B$65:$AK$118</definedName>
    <definedName name="_xlnm.Print_Area" localSheetId="1">'取引先登録原票 '!$A$1:$AS$46</definedName>
    <definedName name="_xlnm.Print_Area" localSheetId="3">請求書A【継続工事・出来高用】!$B$9:$AK$60,請求書A【継続工事・出来高用】!$B$65:$AK$118</definedName>
    <definedName name="_xlnm.Print_Area" localSheetId="4">請求書B【単発工事用】!$B$9:$AK$60,請求書B【単発工事用】!$B$65:$AK$118</definedName>
    <definedName name="_xlnm.Print_Area" localSheetId="5">'請求書C 【消費税手入力】'!$B$9:$AK$60,'請求書C 【消費税手入力】'!$B$65:$AK$118</definedName>
    <definedName name="_xlnm.Print_Area" localSheetId="0">請求書入力注意事項!$A$1:$BO$61</definedName>
    <definedName name="_xlnm.Print_Area" localSheetId="2">請求総括表!$A$4:$L$26</definedName>
    <definedName name="_xlnm.Print_Area" localSheetId="8">請求内訳書!$A$1:$BC$40</definedName>
    <definedName name="_xlnm.Print_Area" localSheetId="9">内訳例【出来高編】!$A$1:$BC$44</definedName>
    <definedName name="_xlnm.Print_Area" localSheetId="10">内訳例【常用・単発工事編】!$A$1:$DF$44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30" i="21" l="1"/>
  <c r="Z26" i="19"/>
  <c r="AL30" i="20"/>
  <c r="AH30" i="20"/>
  <c r="Z30" i="20"/>
  <c r="AD59" i="23" l="1"/>
  <c r="N59" i="23"/>
  <c r="AD58" i="23"/>
  <c r="N58" i="23"/>
  <c r="AD57" i="23"/>
  <c r="N57" i="23"/>
  <c r="AD56" i="23"/>
  <c r="N56" i="23"/>
  <c r="AD55" i="23"/>
  <c r="N55" i="23"/>
  <c r="AD54" i="23"/>
  <c r="N54" i="23"/>
  <c r="AD53" i="23"/>
  <c r="N53" i="23"/>
  <c r="AD52" i="23"/>
  <c r="N52" i="23"/>
  <c r="AD51" i="23"/>
  <c r="N51" i="23"/>
  <c r="AD50" i="23"/>
  <c r="N50" i="23"/>
  <c r="AD49" i="23"/>
  <c r="N49" i="23"/>
  <c r="AD48" i="23"/>
  <c r="N48" i="23"/>
  <c r="AD59" i="24"/>
  <c r="N59" i="24"/>
  <c r="AD58" i="24"/>
  <c r="N58" i="24"/>
  <c r="AD57" i="24"/>
  <c r="N57" i="24"/>
  <c r="AD56" i="24"/>
  <c r="N56" i="24"/>
  <c r="AD55" i="24"/>
  <c r="N55" i="24"/>
  <c r="AD54" i="24"/>
  <c r="N54" i="24"/>
  <c r="AD53" i="24"/>
  <c r="N53" i="24"/>
  <c r="AD52" i="24"/>
  <c r="N52" i="24"/>
  <c r="AD51" i="24"/>
  <c r="N51" i="24"/>
  <c r="AD50" i="24"/>
  <c r="N50" i="24"/>
  <c r="AD49" i="24"/>
  <c r="N49" i="24"/>
  <c r="AD48" i="24"/>
  <c r="N48" i="24"/>
  <c r="AD59" i="11"/>
  <c r="N59" i="11"/>
  <c r="AD58" i="11"/>
  <c r="N58" i="11"/>
  <c r="AD57" i="11"/>
  <c r="N57" i="11"/>
  <c r="AD56" i="11"/>
  <c r="N56" i="11"/>
  <c r="AD55" i="11"/>
  <c r="N55" i="11"/>
  <c r="AD54" i="11"/>
  <c r="N54" i="11"/>
  <c r="AD53" i="11"/>
  <c r="N53" i="11"/>
  <c r="AD52" i="11"/>
  <c r="N52" i="11"/>
  <c r="AD51" i="11"/>
  <c r="N51" i="11"/>
  <c r="AD50" i="11"/>
  <c r="N50" i="11"/>
  <c r="AD49" i="11"/>
  <c r="N49" i="11"/>
  <c r="AD48" i="11"/>
  <c r="N48" i="11"/>
  <c r="AD59" i="14"/>
  <c r="N59" i="14"/>
  <c r="AD58" i="14"/>
  <c r="N58" i="14"/>
  <c r="AD57" i="14"/>
  <c r="N57" i="14"/>
  <c r="AD56" i="14"/>
  <c r="N56" i="14"/>
  <c r="AD55" i="14"/>
  <c r="N55" i="14"/>
  <c r="AD54" i="14"/>
  <c r="N54" i="14"/>
  <c r="AD53" i="14"/>
  <c r="N53" i="14"/>
  <c r="AD52" i="14"/>
  <c r="N52" i="14"/>
  <c r="AD51" i="14"/>
  <c r="N51" i="14"/>
  <c r="AD50" i="14"/>
  <c r="N50" i="14"/>
  <c r="AD49" i="14"/>
  <c r="N49" i="14"/>
  <c r="AD48" i="14"/>
  <c r="N48" i="14"/>
  <c r="AD59" i="4"/>
  <c r="AD58" i="4"/>
  <c r="AD57" i="4"/>
  <c r="AD51" i="4"/>
  <c r="AD52" i="4"/>
  <c r="AD53" i="4"/>
  <c r="AD54" i="4"/>
  <c r="AD55" i="4"/>
  <c r="AD56" i="4"/>
  <c r="AD50" i="4"/>
  <c r="AD49" i="4"/>
  <c r="N49" i="4"/>
  <c r="AD48" i="4"/>
  <c r="N59" i="4"/>
  <c r="N58" i="4"/>
  <c r="N57" i="4"/>
  <c r="N56" i="4"/>
  <c r="N55" i="4"/>
  <c r="N54" i="4"/>
  <c r="N53" i="4"/>
  <c r="N52" i="4"/>
  <c r="N51" i="4"/>
  <c r="N50" i="4"/>
  <c r="N48" i="4"/>
  <c r="AH175" i="24" l="1"/>
  <c r="J143" i="24"/>
  <c r="J141" i="24"/>
  <c r="J135" i="24"/>
  <c r="AI132" i="24"/>
  <c r="F132" i="24"/>
  <c r="X130" i="24"/>
  <c r="X129" i="24"/>
  <c r="Q129" i="24"/>
  <c r="L129" i="24"/>
  <c r="I129" i="24"/>
  <c r="F129" i="24"/>
  <c r="X128" i="24"/>
  <c r="X127" i="24"/>
  <c r="H127" i="24"/>
  <c r="C127" i="24"/>
  <c r="Y126" i="24"/>
  <c r="AK125" i="24"/>
  <c r="AJ125" i="24"/>
  <c r="AI125" i="24"/>
  <c r="AH125" i="24"/>
  <c r="AG125" i="24"/>
  <c r="AF125" i="24"/>
  <c r="AE125" i="24"/>
  <c r="AD125" i="24"/>
  <c r="AC125" i="24"/>
  <c r="AB125" i="24"/>
  <c r="AA125" i="24"/>
  <c r="Z125" i="24"/>
  <c r="Y125" i="24"/>
  <c r="AJ124" i="24"/>
  <c r="AH124" i="24"/>
  <c r="AF124" i="24"/>
  <c r="AD124" i="24"/>
  <c r="AB124" i="24"/>
  <c r="Z124" i="24"/>
  <c r="AF118" i="24"/>
  <c r="J86" i="24"/>
  <c r="J84" i="24"/>
  <c r="J78" i="24"/>
  <c r="AI75" i="24"/>
  <c r="F75" i="24"/>
  <c r="X73" i="24"/>
  <c r="X72" i="24"/>
  <c r="Q72" i="24"/>
  <c r="L72" i="24"/>
  <c r="I72" i="24"/>
  <c r="F72" i="24"/>
  <c r="X71" i="24"/>
  <c r="X70" i="24"/>
  <c r="H70" i="24"/>
  <c r="C70" i="24"/>
  <c r="Y69" i="24"/>
  <c r="AK68" i="24"/>
  <c r="AJ68" i="24"/>
  <c r="AI68" i="24"/>
  <c r="AH68" i="24"/>
  <c r="AG68" i="24"/>
  <c r="AF68" i="24"/>
  <c r="AE68" i="24"/>
  <c r="AD68" i="24"/>
  <c r="AC68" i="24"/>
  <c r="AB68" i="24"/>
  <c r="AA68" i="24"/>
  <c r="Z68" i="24"/>
  <c r="Y68" i="24"/>
  <c r="AJ67" i="24"/>
  <c r="AH67" i="24"/>
  <c r="AF67" i="24"/>
  <c r="AD67" i="24"/>
  <c r="AB67" i="24"/>
  <c r="Z67" i="24"/>
  <c r="F67" i="24"/>
  <c r="AD66" i="24"/>
  <c r="AD60" i="24"/>
  <c r="N60" i="24"/>
  <c r="E39" i="24"/>
  <c r="E156" i="24" s="1"/>
  <c r="H37" i="24"/>
  <c r="H95" i="24" s="1"/>
  <c r="J35" i="24"/>
  <c r="J92" i="24" s="1"/>
  <c r="J31" i="24"/>
  <c r="J145" i="24" s="1"/>
  <c r="V24" i="24"/>
  <c r="V81" i="24" s="1"/>
  <c r="J23" i="24"/>
  <c r="J80" i="24" s="1"/>
  <c r="V22" i="24"/>
  <c r="V136" i="24" s="1"/>
  <c r="V21" i="24"/>
  <c r="V78" i="24" s="1"/>
  <c r="BT15" i="24"/>
  <c r="H14" i="24"/>
  <c r="C14" i="24"/>
  <c r="F10" i="24"/>
  <c r="V79" i="24" l="1"/>
  <c r="E99" i="24"/>
  <c r="V135" i="24"/>
  <c r="J37" i="24"/>
  <c r="J95" i="24" s="1"/>
  <c r="AE116" i="24" s="1"/>
  <c r="AE173" i="24" s="1"/>
  <c r="J25" i="24"/>
  <c r="J33" i="24" s="1"/>
  <c r="J147" i="24" s="1"/>
  <c r="V138" i="24"/>
  <c r="J137" i="24"/>
  <c r="H152" i="24"/>
  <c r="J88" i="24"/>
  <c r="Z21" i="24"/>
  <c r="Z135" i="24" s="1"/>
  <c r="J149" i="24"/>
  <c r="Z78" i="24"/>
  <c r="AT25" i="24"/>
  <c r="J39" i="24" s="1"/>
  <c r="J152" i="24" l="1"/>
  <c r="J90" i="24"/>
  <c r="J41" i="24"/>
  <c r="J139" i="24"/>
  <c r="J82" i="24"/>
  <c r="J156" i="24"/>
  <c r="J99" i="24"/>
  <c r="J159" i="24" s="1"/>
  <c r="J102" i="24" l="1"/>
  <c r="J35" i="14" l="1"/>
  <c r="AH175" i="23"/>
  <c r="J141" i="23"/>
  <c r="V138" i="23"/>
  <c r="Z135" i="23"/>
  <c r="V135" i="23"/>
  <c r="J135" i="23"/>
  <c r="AI132" i="23"/>
  <c r="F132" i="23"/>
  <c r="X130" i="23"/>
  <c r="X129" i="23"/>
  <c r="Q129" i="23"/>
  <c r="L129" i="23"/>
  <c r="I129" i="23"/>
  <c r="F129" i="23"/>
  <c r="X128" i="23"/>
  <c r="X127" i="23"/>
  <c r="H127" i="23"/>
  <c r="C127" i="23"/>
  <c r="Y126" i="23"/>
  <c r="AK125" i="23"/>
  <c r="AJ125" i="23"/>
  <c r="AI125" i="23"/>
  <c r="AH125" i="23"/>
  <c r="AG125" i="23"/>
  <c r="AF125" i="23"/>
  <c r="AE125" i="23"/>
  <c r="AD125" i="23"/>
  <c r="AC125" i="23"/>
  <c r="AB125" i="23"/>
  <c r="AA125" i="23"/>
  <c r="Z125" i="23"/>
  <c r="Y125" i="23"/>
  <c r="AJ124" i="23"/>
  <c r="AH124" i="23"/>
  <c r="AF124" i="23"/>
  <c r="AD124" i="23"/>
  <c r="AB124" i="23"/>
  <c r="Z124" i="23"/>
  <c r="AF118" i="23"/>
  <c r="J84" i="23"/>
  <c r="V81" i="23"/>
  <c r="Z78" i="23"/>
  <c r="V78" i="23"/>
  <c r="J78" i="23"/>
  <c r="AI75" i="23"/>
  <c r="F75" i="23"/>
  <c r="X73" i="23"/>
  <c r="X72" i="23"/>
  <c r="Q72" i="23"/>
  <c r="L72" i="23"/>
  <c r="I72" i="23"/>
  <c r="F72" i="23"/>
  <c r="X71" i="23"/>
  <c r="X70" i="23"/>
  <c r="H70" i="23"/>
  <c r="C70" i="23"/>
  <c r="Y69" i="23"/>
  <c r="AK68" i="23"/>
  <c r="AJ68" i="23"/>
  <c r="AI68" i="23"/>
  <c r="AH68" i="23"/>
  <c r="AG68" i="23"/>
  <c r="AF68" i="23"/>
  <c r="AE68" i="23"/>
  <c r="AD68" i="23"/>
  <c r="AC68" i="23"/>
  <c r="AB68" i="23"/>
  <c r="AA68" i="23"/>
  <c r="Z68" i="23"/>
  <c r="Y68" i="23"/>
  <c r="AJ67" i="23"/>
  <c r="AH67" i="23"/>
  <c r="AF67" i="23"/>
  <c r="AD67" i="23"/>
  <c r="AB67" i="23"/>
  <c r="Z67" i="23"/>
  <c r="F67" i="23"/>
  <c r="AD66" i="23"/>
  <c r="AD60" i="23"/>
  <c r="E39" i="23"/>
  <c r="E156" i="23" s="1"/>
  <c r="H37" i="23"/>
  <c r="H95" i="23" s="1"/>
  <c r="J35" i="23"/>
  <c r="J92" i="23" s="1"/>
  <c r="J23" i="23"/>
  <c r="J80" i="23" s="1"/>
  <c r="V22" i="23"/>
  <c r="V136" i="23" s="1"/>
  <c r="V21" i="23"/>
  <c r="H14" i="23"/>
  <c r="C14" i="23"/>
  <c r="F10" i="23"/>
  <c r="J25" i="23" l="1"/>
  <c r="V79" i="23"/>
  <c r="J82" i="23"/>
  <c r="E99" i="23"/>
  <c r="J149" i="23"/>
  <c r="J137" i="23"/>
  <c r="H152" i="23"/>
  <c r="AG70" i="21"/>
  <c r="AG69" i="21"/>
  <c r="AP68" i="21"/>
  <c r="AL68" i="21" s="1"/>
  <c r="Z68" i="21"/>
  <c r="AP67" i="21"/>
  <c r="AL67" i="21" s="1"/>
  <c r="Z67" i="21"/>
  <c r="AP66" i="21"/>
  <c r="AL66" i="21" s="1"/>
  <c r="Z66" i="21"/>
  <c r="AP65" i="21"/>
  <c r="AL65" i="21" s="1"/>
  <c r="Z65" i="21"/>
  <c r="AP64" i="21"/>
  <c r="AL64" i="21" s="1"/>
  <c r="Z64" i="21"/>
  <c r="AP63" i="21"/>
  <c r="AL63" i="21" s="1"/>
  <c r="Z63" i="21"/>
  <c r="AP62" i="21"/>
  <c r="AL62" i="21" s="1"/>
  <c r="Z62" i="21"/>
  <c r="T62" i="21"/>
  <c r="AP61" i="21"/>
  <c r="AL61" i="21" s="1"/>
  <c r="Z61" i="21"/>
  <c r="T61" i="21"/>
  <c r="AP60" i="21"/>
  <c r="AL60" i="21" s="1"/>
  <c r="Z60" i="21"/>
  <c r="T60" i="21"/>
  <c r="AP59" i="21"/>
  <c r="AL59" i="21" s="1"/>
  <c r="Z59" i="21"/>
  <c r="T59" i="21"/>
  <c r="AP58" i="21"/>
  <c r="AL58" i="21" s="1"/>
  <c r="Z58" i="21"/>
  <c r="T58" i="21"/>
  <c r="AP57" i="21"/>
  <c r="AL57" i="21" s="1"/>
  <c r="Z57" i="21"/>
  <c r="T57" i="21"/>
  <c r="AP56" i="21"/>
  <c r="AL56" i="21" s="1"/>
  <c r="Z56" i="21"/>
  <c r="T56" i="21"/>
  <c r="AQ51" i="21"/>
  <c r="X51" i="21"/>
  <c r="AQ50" i="21"/>
  <c r="AG50" i="21"/>
  <c r="AY37" i="21"/>
  <c r="AP37" i="21"/>
  <c r="BK36" i="21"/>
  <c r="H36" i="21"/>
  <c r="K36" i="21" s="1"/>
  <c r="BK35" i="21"/>
  <c r="AY35" i="21"/>
  <c r="H35" i="21"/>
  <c r="K35" i="21" s="1"/>
  <c r="AD34" i="21"/>
  <c r="AV33" i="21"/>
  <c r="AP33" i="21"/>
  <c r="AO33" i="21"/>
  <c r="AG33" i="21"/>
  <c r="AR32" i="21"/>
  <c r="AD32" i="21"/>
  <c r="AD31" i="21"/>
  <c r="BJ30" i="21"/>
  <c r="AY30" i="21"/>
  <c r="AS30" i="21"/>
  <c r="CA29" i="21"/>
  <c r="BE29" i="21"/>
  <c r="Z29" i="21"/>
  <c r="T29" i="21"/>
  <c r="BW29" i="21" s="1"/>
  <c r="CA28" i="21"/>
  <c r="BE28" i="21"/>
  <c r="Z28" i="21"/>
  <c r="T28" i="21"/>
  <c r="BW28" i="21" s="1"/>
  <c r="CA27" i="21"/>
  <c r="BE27" i="21"/>
  <c r="Z27" i="21"/>
  <c r="T27" i="21"/>
  <c r="BW27" i="21" s="1"/>
  <c r="CA26" i="21"/>
  <c r="BE26" i="21"/>
  <c r="Z26" i="21"/>
  <c r="T26" i="21"/>
  <c r="BW26" i="21" s="1"/>
  <c r="CA25" i="21"/>
  <c r="BE25" i="21"/>
  <c r="Z25" i="21"/>
  <c r="T25" i="21"/>
  <c r="BW25" i="21" s="1"/>
  <c r="CA24" i="21"/>
  <c r="BE24" i="21"/>
  <c r="Z24" i="21"/>
  <c r="T24" i="21"/>
  <c r="BW24" i="21" s="1"/>
  <c r="CA23" i="21"/>
  <c r="BE23" i="21"/>
  <c r="T23" i="21"/>
  <c r="T68" i="21" s="1"/>
  <c r="CA22" i="21"/>
  <c r="BE22" i="21"/>
  <c r="T22" i="21"/>
  <c r="T67" i="21" s="1"/>
  <c r="CA21" i="21"/>
  <c r="BE21" i="21"/>
  <c r="T21" i="21"/>
  <c r="T66" i="21" s="1"/>
  <c r="CA20" i="21"/>
  <c r="BE20" i="21"/>
  <c r="T20" i="21"/>
  <c r="CA19" i="21"/>
  <c r="BE19" i="21"/>
  <c r="T19" i="21"/>
  <c r="T64" i="21" s="1"/>
  <c r="CA18" i="21"/>
  <c r="BE18" i="21"/>
  <c r="T18" i="21"/>
  <c r="T63" i="21" s="1"/>
  <c r="BH17" i="21"/>
  <c r="BE17" i="21"/>
  <c r="CT14" i="21"/>
  <c r="CT13" i="21"/>
  <c r="BZ13" i="21"/>
  <c r="BO13" i="21"/>
  <c r="AX12" i="21"/>
  <c r="CT11" i="21"/>
  <c r="CT10" i="21"/>
  <c r="BH10" i="21"/>
  <c r="CT9" i="21"/>
  <c r="DE8" i="21"/>
  <c r="DD8" i="21"/>
  <c r="DC8" i="21"/>
  <c r="DB8" i="21"/>
  <c r="DA8" i="21"/>
  <c r="CZ8" i="21"/>
  <c r="CY7" i="21"/>
  <c r="AG76" i="20"/>
  <c r="AG75" i="20"/>
  <c r="AP74" i="20"/>
  <c r="AL74" i="20" s="1"/>
  <c r="Z74" i="20"/>
  <c r="AP73" i="20"/>
  <c r="AL73" i="20" s="1"/>
  <c r="Z73" i="20"/>
  <c r="AP72" i="20"/>
  <c r="AL72" i="20" s="1"/>
  <c r="Z72" i="20"/>
  <c r="AP71" i="20"/>
  <c r="AL71" i="20" s="1"/>
  <c r="Z71" i="20"/>
  <c r="AP70" i="20"/>
  <c r="AL70" i="20" s="1"/>
  <c r="Z70" i="20"/>
  <c r="AP69" i="20"/>
  <c r="AL69" i="20" s="1"/>
  <c r="Z69" i="20"/>
  <c r="AP68" i="20"/>
  <c r="AL68" i="20" s="1"/>
  <c r="Z68" i="20"/>
  <c r="AP67" i="20"/>
  <c r="AL67" i="20" s="1"/>
  <c r="Z67" i="20"/>
  <c r="AP66" i="20"/>
  <c r="AL66" i="20" s="1"/>
  <c r="Z66" i="20"/>
  <c r="AP65" i="20"/>
  <c r="AL65" i="20" s="1"/>
  <c r="Z65" i="20"/>
  <c r="AP64" i="20"/>
  <c r="AL64" i="20" s="1"/>
  <c r="Z64" i="20"/>
  <c r="AP63" i="20"/>
  <c r="AL63" i="20" s="1"/>
  <c r="Z63" i="20"/>
  <c r="AP62" i="20"/>
  <c r="AL62" i="20" s="1"/>
  <c r="Z62" i="20"/>
  <c r="X57" i="20"/>
  <c r="AP37" i="20"/>
  <c r="H36" i="20"/>
  <c r="K36" i="20" s="1"/>
  <c r="AY35" i="20"/>
  <c r="H35" i="20"/>
  <c r="K35" i="20" s="1"/>
  <c r="AD34" i="20"/>
  <c r="AV33" i="20"/>
  <c r="AP33" i="20"/>
  <c r="AO33" i="20"/>
  <c r="AG33" i="20"/>
  <c r="AG56" i="20" s="1"/>
  <c r="T33" i="20"/>
  <c r="AR32" i="20"/>
  <c r="AD32" i="20"/>
  <c r="AD31" i="20"/>
  <c r="AS30" i="20"/>
  <c r="Z29" i="20"/>
  <c r="T29" i="20"/>
  <c r="T74" i="20" s="1"/>
  <c r="Z28" i="20"/>
  <c r="T28" i="20"/>
  <c r="T73" i="20" s="1"/>
  <c r="Z27" i="20"/>
  <c r="T27" i="20"/>
  <c r="T72" i="20" s="1"/>
  <c r="Z26" i="20"/>
  <c r="T26" i="20"/>
  <c r="T70" i="20" s="1"/>
  <c r="T25" i="20"/>
  <c r="Z25" i="20" s="1"/>
  <c r="Z24" i="20"/>
  <c r="T24" i="20"/>
  <c r="T68" i="20" s="1"/>
  <c r="T23" i="20"/>
  <c r="Z23" i="20" s="1"/>
  <c r="T22" i="20"/>
  <c r="Z22" i="20" s="1"/>
  <c r="T21" i="20"/>
  <c r="Z21" i="20" s="1"/>
  <c r="T20" i="20"/>
  <c r="T64" i="20" s="1"/>
  <c r="T19" i="20"/>
  <c r="T63" i="20" s="1"/>
  <c r="T18" i="20"/>
  <c r="Z18" i="20" s="1"/>
  <c r="AX12" i="20"/>
  <c r="AG111" i="19"/>
  <c r="AG110" i="19"/>
  <c r="AP109" i="19"/>
  <c r="AL109" i="19"/>
  <c r="Z109" i="19"/>
  <c r="AP108" i="19"/>
  <c r="AL108" i="19" s="1"/>
  <c r="Z108" i="19"/>
  <c r="AP107" i="19"/>
  <c r="AL107" i="19" s="1"/>
  <c r="Z107" i="19"/>
  <c r="AP106" i="19"/>
  <c r="AL106" i="19"/>
  <c r="Z106" i="19"/>
  <c r="AP105" i="19"/>
  <c r="AL105" i="19"/>
  <c r="Z105" i="19"/>
  <c r="AP104" i="19"/>
  <c r="AL104" i="19"/>
  <c r="Z104" i="19"/>
  <c r="AP103" i="19"/>
  <c r="AL103" i="19" s="1"/>
  <c r="Z103" i="19"/>
  <c r="AP102" i="19"/>
  <c r="AL102" i="19" s="1"/>
  <c r="Z102" i="19"/>
  <c r="AP101" i="19"/>
  <c r="AL101" i="19" s="1"/>
  <c r="Z101" i="19"/>
  <c r="AP100" i="19"/>
  <c r="AL100" i="19" s="1"/>
  <c r="Z100" i="19"/>
  <c r="AP99" i="19"/>
  <c r="AL99" i="19"/>
  <c r="Z99" i="19"/>
  <c r="AP98" i="19"/>
  <c r="AL98" i="19"/>
  <c r="Z98" i="19"/>
  <c r="AP97" i="19"/>
  <c r="AL97" i="19"/>
  <c r="Z97" i="19"/>
  <c r="X92" i="19"/>
  <c r="CA73" i="19"/>
  <c r="BE73" i="19"/>
  <c r="Z73" i="19"/>
  <c r="T73" i="19"/>
  <c r="BW73" i="19" s="1"/>
  <c r="CA72" i="19"/>
  <c r="BE72" i="19"/>
  <c r="Z72" i="19"/>
  <c r="T72" i="19"/>
  <c r="BW72" i="19" s="1"/>
  <c r="CA71" i="19"/>
  <c r="BE71" i="19"/>
  <c r="Z71" i="19"/>
  <c r="T71" i="19"/>
  <c r="BW71" i="19" s="1"/>
  <c r="CA70" i="19"/>
  <c r="BE70" i="19"/>
  <c r="Z70" i="19"/>
  <c r="T70" i="19"/>
  <c r="BW70" i="19" s="1"/>
  <c r="CA69" i="19"/>
  <c r="BE69" i="19"/>
  <c r="Z69" i="19"/>
  <c r="T69" i="19"/>
  <c r="BW69" i="19" s="1"/>
  <c r="CA68" i="19"/>
  <c r="BE68" i="19"/>
  <c r="Z68" i="19"/>
  <c r="T68" i="19"/>
  <c r="BW68" i="19" s="1"/>
  <c r="CA67" i="19"/>
  <c r="BE67" i="19"/>
  <c r="Z67" i="19"/>
  <c r="T67" i="19"/>
  <c r="BW67" i="19" s="1"/>
  <c r="CA66" i="19"/>
  <c r="BE66" i="19"/>
  <c r="Z66" i="19"/>
  <c r="T66" i="19"/>
  <c r="BW66" i="19" s="1"/>
  <c r="CA65" i="19"/>
  <c r="BE65" i="19"/>
  <c r="Z65" i="19"/>
  <c r="T65" i="19"/>
  <c r="BW65" i="19" s="1"/>
  <c r="CA64" i="19"/>
  <c r="BE64" i="19"/>
  <c r="Z64" i="19"/>
  <c r="T64" i="19"/>
  <c r="BW64" i="19" s="1"/>
  <c r="CA63" i="19"/>
  <c r="BE63" i="19"/>
  <c r="Z63" i="19"/>
  <c r="T63" i="19"/>
  <c r="BW63" i="19" s="1"/>
  <c r="CA62" i="19"/>
  <c r="BE62" i="19"/>
  <c r="Z62" i="19"/>
  <c r="T62" i="19"/>
  <c r="BW62" i="19" s="1"/>
  <c r="CA61" i="19"/>
  <c r="BE61" i="19"/>
  <c r="Z61" i="19"/>
  <c r="T61" i="19"/>
  <c r="BW61" i="19" s="1"/>
  <c r="CA60" i="19"/>
  <c r="BE60" i="19"/>
  <c r="Z60" i="19"/>
  <c r="T60" i="19"/>
  <c r="BW60" i="19" s="1"/>
  <c r="CA59" i="19"/>
  <c r="BE59" i="19"/>
  <c r="Z59" i="19"/>
  <c r="T59" i="19"/>
  <c r="BW59" i="19" s="1"/>
  <c r="CA58" i="19"/>
  <c r="BE58" i="19"/>
  <c r="Z58" i="19"/>
  <c r="T58" i="19"/>
  <c r="BW58" i="19" s="1"/>
  <c r="CA57" i="19"/>
  <c r="BE57" i="19"/>
  <c r="Z57" i="19"/>
  <c r="T57" i="19"/>
  <c r="BW57" i="19" s="1"/>
  <c r="CA56" i="19"/>
  <c r="BE56" i="19"/>
  <c r="Z56" i="19"/>
  <c r="T56" i="19"/>
  <c r="BW56" i="19" s="1"/>
  <c r="CA55" i="19"/>
  <c r="BE55" i="19"/>
  <c r="Z55" i="19"/>
  <c r="T55" i="19"/>
  <c r="BW55" i="19" s="1"/>
  <c r="CA54" i="19"/>
  <c r="BW54" i="19"/>
  <c r="BE54" i="19"/>
  <c r="Z54" i="19"/>
  <c r="T54" i="19"/>
  <c r="CA53" i="19"/>
  <c r="BE53" i="19"/>
  <c r="Z53" i="19"/>
  <c r="T53" i="19"/>
  <c r="BW53" i="19" s="1"/>
  <c r="CA52" i="19"/>
  <c r="BE52" i="19"/>
  <c r="Z52" i="19"/>
  <c r="T52" i="19"/>
  <c r="BW52" i="19" s="1"/>
  <c r="CA51" i="19"/>
  <c r="BE51" i="19"/>
  <c r="Z51" i="19"/>
  <c r="T51" i="19"/>
  <c r="BW51" i="19" s="1"/>
  <c r="CA50" i="19"/>
  <c r="BE50" i="19"/>
  <c r="Z50" i="19"/>
  <c r="T50" i="19"/>
  <c r="BW50" i="19" s="1"/>
  <c r="CA49" i="19"/>
  <c r="BE49" i="19"/>
  <c r="Z49" i="19"/>
  <c r="T49" i="19"/>
  <c r="BW49" i="19" s="1"/>
  <c r="CA48" i="19"/>
  <c r="BE48" i="19"/>
  <c r="Z48" i="19"/>
  <c r="T48" i="19"/>
  <c r="BW48" i="19" s="1"/>
  <c r="CA47" i="19"/>
  <c r="BE47" i="19"/>
  <c r="Z47" i="19"/>
  <c r="T47" i="19"/>
  <c r="BW47" i="19" s="1"/>
  <c r="CA46" i="19"/>
  <c r="BE46" i="19"/>
  <c r="Z46" i="19"/>
  <c r="T46" i="19"/>
  <c r="BW46" i="19" s="1"/>
  <c r="CA45" i="19"/>
  <c r="BE45" i="19"/>
  <c r="Z45" i="19"/>
  <c r="T45" i="19"/>
  <c r="BW45" i="19" s="1"/>
  <c r="CA44" i="19"/>
  <c r="BE44" i="19"/>
  <c r="Z44" i="19"/>
  <c r="T44" i="19"/>
  <c r="BW44" i="19" s="1"/>
  <c r="CA43" i="19"/>
  <c r="BE43" i="19"/>
  <c r="Z43" i="19"/>
  <c r="T43" i="19"/>
  <c r="AP33" i="19"/>
  <c r="BK32" i="19"/>
  <c r="AD32" i="19"/>
  <c r="H32" i="19"/>
  <c r="K32" i="19" s="1"/>
  <c r="AL32" i="19" s="1"/>
  <c r="BK31" i="19"/>
  <c r="AY31" i="19"/>
  <c r="H31" i="19"/>
  <c r="K31" i="19" s="1"/>
  <c r="AV29" i="19"/>
  <c r="AP29" i="19"/>
  <c r="AO29" i="19"/>
  <c r="AG29" i="19"/>
  <c r="AG91" i="19" s="1"/>
  <c r="AR28" i="19"/>
  <c r="AD28" i="19"/>
  <c r="AD27" i="19"/>
  <c r="AS26" i="19"/>
  <c r="G26" i="19"/>
  <c r="BJ26" i="19" s="1"/>
  <c r="CA25" i="19"/>
  <c r="BE25" i="19"/>
  <c r="T25" i="19"/>
  <c r="T109" i="19" s="1"/>
  <c r="CA24" i="19"/>
  <c r="BE24" i="19"/>
  <c r="Z24" i="19"/>
  <c r="T24" i="19"/>
  <c r="T108" i="19" s="1"/>
  <c r="CA23" i="19"/>
  <c r="BE23" i="19"/>
  <c r="T23" i="19"/>
  <c r="T107" i="19" s="1"/>
  <c r="CA22" i="19"/>
  <c r="BE22" i="19"/>
  <c r="Z22" i="19"/>
  <c r="T22" i="19"/>
  <c r="T106" i="19" s="1"/>
  <c r="CA21" i="19"/>
  <c r="BE21" i="19"/>
  <c r="T21" i="19"/>
  <c r="T105" i="19" s="1"/>
  <c r="CA20" i="19"/>
  <c r="BE20" i="19"/>
  <c r="Z20" i="19"/>
  <c r="T20" i="19"/>
  <c r="T104" i="19" s="1"/>
  <c r="CA19" i="19"/>
  <c r="BE19" i="19"/>
  <c r="T19" i="19"/>
  <c r="T103" i="19" s="1"/>
  <c r="CA18" i="19"/>
  <c r="BE18" i="19"/>
  <c r="T18" i="19"/>
  <c r="BW18" i="19" s="1"/>
  <c r="CA17" i="19"/>
  <c r="BE17" i="19"/>
  <c r="T17" i="19"/>
  <c r="T101" i="19" s="1"/>
  <c r="CA16" i="19"/>
  <c r="BE16" i="19"/>
  <c r="T16" i="19"/>
  <c r="T100" i="19" s="1"/>
  <c r="CA15" i="19"/>
  <c r="BE15" i="19"/>
  <c r="T15" i="19"/>
  <c r="T99" i="19" s="1"/>
  <c r="CA14" i="19"/>
  <c r="BE14" i="19"/>
  <c r="T14" i="19"/>
  <c r="BW14" i="19" s="1"/>
  <c r="CA13" i="19"/>
  <c r="BE13" i="19"/>
  <c r="T13" i="19"/>
  <c r="T97" i="19" s="1"/>
  <c r="BH12" i="19"/>
  <c r="BE12" i="19"/>
  <c r="CT9" i="19"/>
  <c r="CT8" i="19"/>
  <c r="BZ8" i="19"/>
  <c r="BO8" i="19"/>
  <c r="AX7" i="19"/>
  <c r="CT6" i="19"/>
  <c r="CT5" i="19"/>
  <c r="BH5" i="19"/>
  <c r="CT4" i="19"/>
  <c r="DE3" i="19"/>
  <c r="DD3" i="19"/>
  <c r="DC3" i="19"/>
  <c r="DB3" i="19"/>
  <c r="DA3" i="19"/>
  <c r="CZ3" i="19"/>
  <c r="CY2" i="19"/>
  <c r="E54" i="12"/>
  <c r="Z19" i="19" l="1"/>
  <c r="Z21" i="19"/>
  <c r="Z23" i="19"/>
  <c r="Z25" i="19"/>
  <c r="Z18" i="19"/>
  <c r="Z17" i="19"/>
  <c r="BW17" i="19"/>
  <c r="T36" i="20"/>
  <c r="BW20" i="19"/>
  <c r="BW23" i="19"/>
  <c r="AV50" i="21"/>
  <c r="BW25" i="19"/>
  <c r="T74" i="19"/>
  <c r="Z74" i="19"/>
  <c r="T102" i="19"/>
  <c r="AD35" i="20"/>
  <c r="T66" i="20"/>
  <c r="T69" i="20"/>
  <c r="T62" i="20"/>
  <c r="T65" i="20"/>
  <c r="AD35" i="21"/>
  <c r="AD37" i="21" s="1"/>
  <c r="X50" i="21"/>
  <c r="Z15" i="19"/>
  <c r="BW15" i="19"/>
  <c r="J139" i="23"/>
  <c r="J29" i="23"/>
  <c r="AL76" i="20"/>
  <c r="Z16" i="19"/>
  <c r="Z18" i="21"/>
  <c r="BW18" i="21"/>
  <c r="BW21" i="21"/>
  <c r="T30" i="21"/>
  <c r="BW30" i="21" s="1"/>
  <c r="AL111" i="19"/>
  <c r="T29" i="19" s="1"/>
  <c r="T32" i="19" s="1"/>
  <c r="BW32" i="19" s="1"/>
  <c r="AL70" i="21"/>
  <c r="T33" i="21" s="1"/>
  <c r="AD36" i="21"/>
  <c r="AL36" i="21"/>
  <c r="Z19" i="21"/>
  <c r="Z23" i="21"/>
  <c r="BW23" i="21"/>
  <c r="BW22" i="21"/>
  <c r="BW20" i="21"/>
  <c r="Z22" i="21"/>
  <c r="BW19" i="21"/>
  <c r="Z21" i="21"/>
  <c r="T65" i="21"/>
  <c r="T69" i="21" s="1"/>
  <c r="Z20" i="21"/>
  <c r="AD36" i="20"/>
  <c r="AL36" i="20"/>
  <c r="T67" i="20"/>
  <c r="T71" i="20"/>
  <c r="Z19" i="20"/>
  <c r="AD37" i="20"/>
  <c r="Z20" i="20"/>
  <c r="T30" i="20"/>
  <c r="AD31" i="19"/>
  <c r="BW22" i="19"/>
  <c r="BW16" i="19"/>
  <c r="AD30" i="19"/>
  <c r="BW24" i="19"/>
  <c r="T26" i="19"/>
  <c r="BW13" i="19"/>
  <c r="BW21" i="19"/>
  <c r="T98" i="19"/>
  <c r="T110" i="19" s="1"/>
  <c r="Z14" i="19"/>
  <c r="BW43" i="19"/>
  <c r="BW74" i="19" s="1"/>
  <c r="Z13" i="19"/>
  <c r="BW19" i="19"/>
  <c r="T75" i="20" l="1"/>
  <c r="J143" i="23"/>
  <c r="J86" i="23"/>
  <c r="J31" i="23"/>
  <c r="J33" i="23" s="1"/>
  <c r="AL75" i="20"/>
  <c r="T32" i="20" s="1"/>
  <c r="T35" i="20" s="1"/>
  <c r="AL110" i="19"/>
  <c r="T28" i="19" s="1"/>
  <c r="T31" i="19" s="1"/>
  <c r="BW31" i="19" s="1"/>
  <c r="BW29" i="19"/>
  <c r="T34" i="21"/>
  <c r="BW34" i="21" s="1"/>
  <c r="AH30" i="21"/>
  <c r="AL30" i="21" s="1"/>
  <c r="AL69" i="21"/>
  <c r="T32" i="21" s="1"/>
  <c r="BW32" i="21" s="1"/>
  <c r="T36" i="21"/>
  <c r="BW36" i="21" s="1"/>
  <c r="BW33" i="21"/>
  <c r="X30" i="20"/>
  <c r="X56" i="20"/>
  <c r="T34" i="20"/>
  <c r="BW26" i="19"/>
  <c r="X91" i="19"/>
  <c r="AP31" i="19" s="1"/>
  <c r="AD33" i="19"/>
  <c r="AP34" i="21" l="1"/>
  <c r="J147" i="23"/>
  <c r="J90" i="23"/>
  <c r="J37" i="23"/>
  <c r="J145" i="23"/>
  <c r="J88" i="23"/>
  <c r="T37" i="20"/>
  <c r="BW28" i="19"/>
  <c r="T30" i="19"/>
  <c r="T33" i="19" s="1"/>
  <c r="BW33" i="19" s="1"/>
  <c r="BI4" i="19" s="1"/>
  <c r="X30" i="21"/>
  <c r="T35" i="21"/>
  <c r="BW35" i="21" s="1"/>
  <c r="X26" i="19"/>
  <c r="AP32" i="21"/>
  <c r="AL32" i="21"/>
  <c r="AL34" i="21"/>
  <c r="AP34" i="20"/>
  <c r="AH26" i="19"/>
  <c r="AL26" i="19" s="1"/>
  <c r="AP30" i="19"/>
  <c r="AT25" i="23" l="1"/>
  <c r="J39" i="23"/>
  <c r="J41" i="23" s="1"/>
  <c r="J95" i="23"/>
  <c r="J152" i="23"/>
  <c r="BW30" i="19"/>
  <c r="T37" i="21"/>
  <c r="BW37" i="21" s="1"/>
  <c r="BI9" i="21" s="1"/>
  <c r="AL35" i="21"/>
  <c r="AL37" i="21" s="1"/>
  <c r="AY34" i="21" s="1"/>
  <c r="AQ32" i="21"/>
  <c r="AP32" i="20"/>
  <c r="AQ56" i="20"/>
  <c r="AL34" i="20"/>
  <c r="AL32" i="20" s="1"/>
  <c r="AP28" i="19"/>
  <c r="AL28" i="19"/>
  <c r="AQ91" i="19"/>
  <c r="AE116" i="23" l="1"/>
  <c r="AE173" i="23" s="1"/>
  <c r="J156" i="23"/>
  <c r="J99" i="23"/>
  <c r="J102" i="23" s="1"/>
  <c r="AL35" i="20"/>
  <c r="AL37" i="20" s="1"/>
  <c r="AY37" i="20" s="1"/>
  <c r="AY34" i="20" s="1"/>
  <c r="AQ32" i="20"/>
  <c r="AQ57" i="20"/>
  <c r="AV56" i="20" s="1"/>
  <c r="AY30" i="20"/>
  <c r="AQ92" i="19"/>
  <c r="AV91" i="19" s="1"/>
  <c r="AL31" i="19"/>
  <c r="AQ28" i="19"/>
  <c r="AL30" i="19" s="1"/>
  <c r="J159" i="23" l="1"/>
  <c r="AY26" i="19"/>
  <c r="AL33" i="19"/>
  <c r="AY33" i="19" s="1"/>
  <c r="AY30" i="19" s="1"/>
  <c r="AD66" i="11" l="1"/>
  <c r="AF118" i="11"/>
  <c r="AF118" i="14" l="1"/>
  <c r="AD66" i="14"/>
  <c r="AD66" i="4"/>
  <c r="AF118" i="4"/>
  <c r="V24" i="4" l="1"/>
  <c r="V22" i="11"/>
  <c r="V79" i="11" s="1"/>
  <c r="J31" i="11"/>
  <c r="V22" i="14"/>
  <c r="V79" i="14" s="1"/>
  <c r="AH175" i="14"/>
  <c r="J141" i="14"/>
  <c r="V135" i="14"/>
  <c r="J135" i="14"/>
  <c r="AI132" i="14"/>
  <c r="F132" i="14"/>
  <c r="X130" i="14"/>
  <c r="X129" i="14"/>
  <c r="Q129" i="14"/>
  <c r="L129" i="14"/>
  <c r="I129" i="14"/>
  <c r="F129" i="14"/>
  <c r="X128" i="14"/>
  <c r="X127" i="14"/>
  <c r="H127" i="14"/>
  <c r="C127" i="14"/>
  <c r="Y126" i="14"/>
  <c r="AK125" i="14"/>
  <c r="AJ125" i="14"/>
  <c r="AI125" i="14"/>
  <c r="AH125" i="14"/>
  <c r="AG125" i="14"/>
  <c r="AF125" i="14"/>
  <c r="AE125" i="14"/>
  <c r="AD125" i="14"/>
  <c r="AC125" i="14"/>
  <c r="AB125" i="14"/>
  <c r="AA125" i="14"/>
  <c r="Z125" i="14"/>
  <c r="Y125" i="14"/>
  <c r="AJ124" i="14"/>
  <c r="AH124" i="14"/>
  <c r="AF124" i="14"/>
  <c r="AD124" i="14"/>
  <c r="AB124" i="14"/>
  <c r="Z124" i="14"/>
  <c r="J84" i="14"/>
  <c r="V78" i="14"/>
  <c r="J78" i="14"/>
  <c r="AI75" i="14"/>
  <c r="F75" i="14"/>
  <c r="X73" i="14"/>
  <c r="X72" i="14"/>
  <c r="Q72" i="14"/>
  <c r="L72" i="14"/>
  <c r="I72" i="14"/>
  <c r="F72" i="14"/>
  <c r="X71" i="14"/>
  <c r="X70" i="14"/>
  <c r="H70" i="14"/>
  <c r="C70" i="14"/>
  <c r="Y69" i="14"/>
  <c r="AK68" i="14"/>
  <c r="AJ68" i="14"/>
  <c r="AI68" i="14"/>
  <c r="AH68" i="14"/>
  <c r="AG68" i="14"/>
  <c r="AF68" i="14"/>
  <c r="AE68" i="14"/>
  <c r="AD68" i="14"/>
  <c r="AC68" i="14"/>
  <c r="AB68" i="14"/>
  <c r="AA68" i="14"/>
  <c r="Z68" i="14"/>
  <c r="Y68" i="14"/>
  <c r="AJ67" i="14"/>
  <c r="AH67" i="14"/>
  <c r="AF67" i="14"/>
  <c r="AD67" i="14"/>
  <c r="AB67" i="14"/>
  <c r="Z67" i="14"/>
  <c r="F67" i="14"/>
  <c r="AD60" i="14"/>
  <c r="E39" i="14"/>
  <c r="E156" i="14" s="1"/>
  <c r="H37" i="14"/>
  <c r="H95" i="14" s="1"/>
  <c r="J149" i="14"/>
  <c r="V138" i="14"/>
  <c r="J23" i="14"/>
  <c r="V21" i="14"/>
  <c r="Z78" i="14"/>
  <c r="H14" i="14"/>
  <c r="C14" i="14"/>
  <c r="F10" i="14"/>
  <c r="J23" i="4"/>
  <c r="H152" i="14" l="1"/>
  <c r="J80" i="14"/>
  <c r="J25" i="14"/>
  <c r="J29" i="14" s="1"/>
  <c r="V81" i="14"/>
  <c r="V136" i="14"/>
  <c r="J92" i="14"/>
  <c r="Z135" i="14"/>
  <c r="E99" i="14"/>
  <c r="J137" i="14"/>
  <c r="J139" i="14" l="1"/>
  <c r="J82" i="14"/>
  <c r="J86" i="14" l="1"/>
  <c r="J143" i="14"/>
  <c r="J31" i="14"/>
  <c r="J33" i="14" s="1"/>
  <c r="J90" i="14" s="1"/>
  <c r="J37" i="14" l="1"/>
  <c r="AT25" i="14" s="1"/>
  <c r="J39" i="14" s="1"/>
  <c r="J147" i="14"/>
  <c r="J145" i="14"/>
  <c r="J88" i="14"/>
  <c r="J152" i="14" l="1"/>
  <c r="J95" i="14"/>
  <c r="J41" i="14"/>
  <c r="J156" i="14"/>
  <c r="J99" i="14"/>
  <c r="V22" i="4"/>
  <c r="J102" i="14" l="1"/>
  <c r="AE116" i="14"/>
  <c r="AE173" i="14" s="1"/>
  <c r="J159" i="14"/>
  <c r="F67" i="11"/>
  <c r="F10" i="11"/>
  <c r="F67" i="4"/>
  <c r="L72" i="11"/>
  <c r="Q72" i="11"/>
  <c r="F10" i="4"/>
  <c r="J24" i="8"/>
  <c r="AD60" i="4"/>
  <c r="N60" i="4"/>
  <c r="AH175" i="11" l="1"/>
  <c r="J156" i="11"/>
  <c r="J143" i="11"/>
  <c r="J141" i="11"/>
  <c r="V138" i="11"/>
  <c r="J137" i="11"/>
  <c r="V136" i="11"/>
  <c r="V135" i="11"/>
  <c r="J135" i="11"/>
  <c r="AI132" i="11"/>
  <c r="F132" i="11"/>
  <c r="X130" i="11"/>
  <c r="X129" i="11"/>
  <c r="Q129" i="11"/>
  <c r="L129" i="11"/>
  <c r="I129" i="11"/>
  <c r="F129" i="11"/>
  <c r="X128" i="11"/>
  <c r="X127" i="11"/>
  <c r="H127" i="11"/>
  <c r="C127" i="11"/>
  <c r="Y126" i="11"/>
  <c r="AK125" i="11"/>
  <c r="AJ125" i="11"/>
  <c r="AI125" i="11"/>
  <c r="AH125" i="11"/>
  <c r="AG125" i="11"/>
  <c r="AF125" i="11"/>
  <c r="AE125" i="11"/>
  <c r="AD125" i="11"/>
  <c r="AC125" i="11"/>
  <c r="AB125" i="11"/>
  <c r="AA125" i="11"/>
  <c r="Z125" i="11"/>
  <c r="Y125" i="11"/>
  <c r="AJ124" i="11"/>
  <c r="AH124" i="11"/>
  <c r="AF124" i="11"/>
  <c r="AD124" i="11"/>
  <c r="AB124" i="11"/>
  <c r="Z124" i="11"/>
  <c r="J99" i="11"/>
  <c r="J86" i="11"/>
  <c r="J84" i="11"/>
  <c r="V81" i="11"/>
  <c r="J80" i="11"/>
  <c r="V78" i="11"/>
  <c r="J78" i="11"/>
  <c r="AI75" i="11"/>
  <c r="F75" i="11"/>
  <c r="X73" i="11"/>
  <c r="X72" i="11"/>
  <c r="I72" i="11"/>
  <c r="F72" i="11"/>
  <c r="X71" i="11"/>
  <c r="X70" i="11"/>
  <c r="H70" i="11"/>
  <c r="C70" i="11"/>
  <c r="Y69" i="11"/>
  <c r="AK68" i="11"/>
  <c r="AJ68" i="11"/>
  <c r="AI68" i="11"/>
  <c r="AH68" i="11"/>
  <c r="AG68" i="11"/>
  <c r="AF68" i="11"/>
  <c r="AE68" i="11"/>
  <c r="AD68" i="11"/>
  <c r="AC68" i="11"/>
  <c r="AB68" i="11"/>
  <c r="AA68" i="11"/>
  <c r="Z68" i="11"/>
  <c r="Y68" i="11"/>
  <c r="AJ67" i="11"/>
  <c r="AH67" i="11"/>
  <c r="AF67" i="11"/>
  <c r="AD67" i="11"/>
  <c r="AB67" i="11"/>
  <c r="Z67" i="11"/>
  <c r="E39" i="11"/>
  <c r="E156" i="11" s="1"/>
  <c r="H37" i="11"/>
  <c r="H95" i="11" s="1"/>
  <c r="J35" i="11"/>
  <c r="J92" i="11" s="1"/>
  <c r="J88" i="11"/>
  <c r="J25" i="11"/>
  <c r="J139" i="11" s="1"/>
  <c r="V21" i="11"/>
  <c r="BT15" i="11"/>
  <c r="Z135" i="11" s="1"/>
  <c r="H14" i="11"/>
  <c r="C14" i="11"/>
  <c r="Z78" i="11" l="1"/>
  <c r="J149" i="11"/>
  <c r="J33" i="11"/>
  <c r="J147" i="11" s="1"/>
  <c r="J37" i="11"/>
  <c r="J95" i="11" s="1"/>
  <c r="AE116" i="11" s="1"/>
  <c r="AE173" i="11" s="1"/>
  <c r="J82" i="11"/>
  <c r="E99" i="11"/>
  <c r="Z21" i="11"/>
  <c r="H152" i="11"/>
  <c r="J145" i="11"/>
  <c r="J152" i="11" l="1"/>
  <c r="J159" i="11"/>
  <c r="J41" i="11"/>
  <c r="J102" i="11"/>
  <c r="J90" i="11"/>
  <c r="Q72" i="4" l="1"/>
  <c r="J143" i="4"/>
  <c r="J141" i="4"/>
  <c r="J135" i="4"/>
  <c r="AI132" i="4"/>
  <c r="F132" i="4"/>
  <c r="Q129" i="4"/>
  <c r="L129" i="4"/>
  <c r="I129" i="4"/>
  <c r="F129" i="4"/>
  <c r="H127" i="4"/>
  <c r="C127" i="4"/>
  <c r="X130" i="4"/>
  <c r="X129" i="4"/>
  <c r="X128" i="4"/>
  <c r="X127" i="4"/>
  <c r="Y126" i="4"/>
  <c r="AK125" i="4"/>
  <c r="AJ125" i="4"/>
  <c r="AI125" i="4"/>
  <c r="AH125" i="4"/>
  <c r="AG125" i="4"/>
  <c r="AF125" i="4"/>
  <c r="AE125" i="4"/>
  <c r="AD125" i="4"/>
  <c r="AC125" i="4"/>
  <c r="AB125" i="4"/>
  <c r="AA125" i="4"/>
  <c r="Z125" i="4"/>
  <c r="Y125" i="4"/>
  <c r="AJ124" i="4"/>
  <c r="AH124" i="4"/>
  <c r="AF124" i="4"/>
  <c r="AD124" i="4"/>
  <c r="AB124" i="4"/>
  <c r="Z124" i="4"/>
  <c r="AH175" i="4"/>
  <c r="BT15" i="4" l="1"/>
  <c r="V136" i="4"/>
  <c r="V138" i="4"/>
  <c r="J35" i="4"/>
  <c r="J149" i="4" s="1"/>
  <c r="J31" i="4"/>
  <c r="V21" i="4"/>
  <c r="V135" i="4" s="1"/>
  <c r="J145" i="4" l="1"/>
  <c r="J25" i="4"/>
  <c r="J139" i="4" s="1"/>
  <c r="J137" i="4"/>
  <c r="J37" i="4"/>
  <c r="H14" i="4"/>
  <c r="C14" i="4"/>
  <c r="J33" i="4" l="1"/>
  <c r="J147" i="4" s="1"/>
  <c r="J152" i="4"/>
  <c r="J92" i="4" l="1"/>
  <c r="J86" i="4"/>
  <c r="J84" i="4"/>
  <c r="J78" i="4"/>
  <c r="H70" i="4"/>
  <c r="C70" i="4"/>
  <c r="AK68" i="4"/>
  <c r="AJ68" i="4"/>
  <c r="AI68" i="4"/>
  <c r="AH68" i="4"/>
  <c r="AG68" i="4"/>
  <c r="AF68" i="4"/>
  <c r="AE68" i="4"/>
  <c r="AD68" i="4"/>
  <c r="AC68" i="4"/>
  <c r="AB68" i="4"/>
  <c r="AA68" i="4"/>
  <c r="Z68" i="4"/>
  <c r="Y68" i="4"/>
  <c r="V81" i="4"/>
  <c r="AI75" i="4"/>
  <c r="F75" i="4"/>
  <c r="X73" i="4"/>
  <c r="X72" i="4"/>
  <c r="X71" i="4"/>
  <c r="X70" i="4"/>
  <c r="Y69" i="4"/>
  <c r="L72" i="4"/>
  <c r="I72" i="4"/>
  <c r="F72" i="4"/>
  <c r="AJ67" i="4"/>
  <c r="AH67" i="4"/>
  <c r="AF67" i="4"/>
  <c r="AD67" i="4"/>
  <c r="AB67" i="4"/>
  <c r="Z67" i="4"/>
  <c r="E39" i="4"/>
  <c r="H37" i="4"/>
  <c r="H152" i="4" s="1"/>
  <c r="V78" i="4"/>
  <c r="E156" i="4" l="1"/>
  <c r="AT25" i="4"/>
  <c r="J39" i="4" s="1"/>
  <c r="E99" i="4"/>
  <c r="H95" i="4"/>
  <c r="V79" i="4"/>
  <c r="J156" i="4" l="1"/>
  <c r="J41" i="4"/>
  <c r="Z21" i="4"/>
  <c r="Z135" i="4" s="1"/>
  <c r="J88" i="4" l="1"/>
  <c r="J80" i="4"/>
  <c r="Z78" i="4"/>
  <c r="J95" i="4" l="1"/>
  <c r="AE116" i="4" s="1"/>
  <c r="AE173" i="4" s="1"/>
  <c r="J82" i="4"/>
  <c r="J99" i="4" l="1"/>
  <c r="J159" i="4" s="1"/>
  <c r="J90" i="4"/>
  <c r="J102" i="4" l="1"/>
</calcChain>
</file>

<file path=xl/comments1.xml><?xml version="1.0" encoding="utf-8"?>
<comments xmlns="http://schemas.openxmlformats.org/spreadsheetml/2006/main">
  <authors>
    <author>K_Umemoto</author>
  </authors>
  <commentList>
    <comment ref="R5" authorId="0" shapeId="0">
      <text>
        <r>
          <rPr>
            <b/>
            <sz val="10"/>
            <color indexed="81"/>
            <rFont val="MS P ゴシック"/>
            <family val="3"/>
            <charset val="128"/>
          </rPr>
          <t>取引先コードは工事担当者に確認して下さい。</t>
        </r>
      </text>
    </comment>
    <comment ref="AL42" authorId="0" shapeId="0">
      <text>
        <r>
          <rPr>
            <b/>
            <sz val="10"/>
            <color indexed="81"/>
            <rFont val="MS P ゴシック"/>
            <family val="3"/>
            <charset val="128"/>
          </rPr>
          <t>ここに押印して提出して下さい。</t>
        </r>
        <r>
          <rPr>
            <sz val="9"/>
            <color indexed="81"/>
            <rFont val="MS P ゴシック"/>
            <family val="3"/>
            <charset val="128"/>
          </rPr>
          <t xml:space="preserve">
</t>
        </r>
      </text>
    </comment>
  </commentList>
</comments>
</file>

<file path=xl/comments10.xml><?xml version="1.0" encoding="utf-8"?>
<comments xmlns="http://schemas.openxmlformats.org/spreadsheetml/2006/main">
  <authors>
    <author>ASADA2</author>
  </authors>
  <commentList>
    <comment ref="AL12" authorId="0" shapeId="0">
      <text>
        <r>
          <rPr>
            <sz val="9"/>
            <color indexed="81"/>
            <rFont val="MS P ゴシック"/>
            <family val="3"/>
            <charset val="128"/>
          </rPr>
          <t>課税事業者は右欄に必ず登録番号を記入してください。（空白の場合は税込表記の請求が表示されません）</t>
        </r>
      </text>
    </comment>
    <comment ref="AR12" authorId="0" shapeId="0">
      <text>
        <r>
          <rPr>
            <sz val="9"/>
            <color indexed="81"/>
            <rFont val="MS P ゴシック"/>
            <family val="3"/>
            <charset val="128"/>
          </rPr>
          <t>適格請求書発行事業者番号：
　T＋（13桁の番号）</t>
        </r>
      </text>
    </comment>
    <comment ref="AP17" authorId="0" shapeId="0">
      <text>
        <r>
          <rPr>
            <sz val="9"/>
            <color indexed="81"/>
            <rFont val="MS P ゴシック"/>
            <family val="3"/>
            <charset val="128"/>
          </rPr>
          <t>軽減税率対象の項目は「※」を選択</t>
        </r>
      </text>
    </comment>
    <comment ref="AG31" authorId="0" shapeId="0">
      <text>
        <r>
          <rPr>
            <sz val="9"/>
            <color indexed="81"/>
            <rFont val="MS P ゴシック"/>
            <family val="3"/>
            <charset val="128"/>
          </rPr>
          <t>工事出来高請求においては、基本的に「無」を選択</t>
        </r>
      </text>
    </comment>
    <comment ref="AD33" authorId="0" shapeId="0">
      <text>
        <r>
          <rPr>
            <sz val="9"/>
            <color indexed="81"/>
            <rFont val="MS P ゴシック"/>
            <family val="3"/>
            <charset val="128"/>
          </rPr>
          <t xml:space="preserve">セル［AG・27］の８％対象額が「無」の場合は空欄、「有」の場合はその金額を入力
</t>
        </r>
      </text>
    </comment>
    <comment ref="AL33" authorId="0" shapeId="0">
      <text>
        <r>
          <rPr>
            <sz val="9"/>
            <color indexed="81"/>
            <rFont val="MS P ゴシック"/>
            <family val="3"/>
            <charset val="128"/>
          </rPr>
          <t xml:space="preserve">セル［AT・29］の８％対象額が「無」の場合は空欄、
「有」の場合はその金額を入力。
（「無」で金額が入力された場合、赤文字表示されエラーとなります）
</t>
        </r>
      </text>
    </comment>
    <comment ref="AT33" authorId="0" shapeId="0">
      <text>
        <r>
          <rPr>
            <sz val="9"/>
            <color indexed="81"/>
            <rFont val="MS P ゴシック"/>
            <family val="3"/>
            <charset val="128"/>
          </rPr>
          <t>当月の請求対象に軽減税率の内訳科目が無い場合は【無】を選択、有る場合は【有】を選択
（工事出来高においては基本的に【無】）</t>
        </r>
      </text>
    </comment>
  </commentList>
</comments>
</file>

<file path=xl/comments2.xml><?xml version="1.0" encoding="utf-8"?>
<comments xmlns="http://schemas.openxmlformats.org/spreadsheetml/2006/main">
  <authors>
    <author>ASADA2</author>
    <author>K_Umemoto</author>
  </authors>
  <commentList>
    <comment ref="D6" authorId="0" shapeId="0">
      <text>
        <r>
          <rPr>
            <b/>
            <sz val="9"/>
            <color indexed="81"/>
            <rFont val="MS P ゴシック"/>
            <family val="3"/>
            <charset val="128"/>
          </rPr>
          <t xml:space="preserve">年月日の入力（西暦/年/日）
○月15日が基本
</t>
        </r>
        <r>
          <rPr>
            <sz val="9"/>
            <color indexed="81"/>
            <rFont val="MS P ゴシック"/>
            <family val="3"/>
            <charset val="128"/>
          </rPr>
          <t>（決算時は6月30日）</t>
        </r>
      </text>
    </comment>
    <comment ref="I11" authorId="0" shapeId="0">
      <text>
        <r>
          <rPr>
            <b/>
            <sz val="9"/>
            <color indexed="81"/>
            <rFont val="MS P ゴシック"/>
            <family val="3"/>
            <charset val="128"/>
          </rPr>
          <t>適格請求書発行事業者は登録番号を記入
（T＋13桁の数字）</t>
        </r>
      </text>
    </comment>
    <comment ref="B14" authorId="0" shapeId="0">
      <text>
        <r>
          <rPr>
            <b/>
            <sz val="9"/>
            <color indexed="81"/>
            <rFont val="MS P ゴシック"/>
            <family val="3"/>
            <charset val="128"/>
          </rPr>
          <t>請求書毎に記入</t>
        </r>
      </text>
    </comment>
    <comment ref="E14" authorId="0" shapeId="0">
      <text>
        <r>
          <rPr>
            <b/>
            <sz val="9"/>
            <color indexed="81"/>
            <rFont val="MS P ゴシック"/>
            <family val="3"/>
            <charset val="128"/>
          </rPr>
          <t>税込金額を記入</t>
        </r>
      </text>
    </comment>
    <comment ref="J24" authorId="1" shapeId="0">
      <text>
        <r>
          <rPr>
            <b/>
            <sz val="9"/>
            <color indexed="81"/>
            <rFont val="MS P ゴシック"/>
            <family val="3"/>
            <charset val="128"/>
          </rPr>
          <t>請求年月日を入力すると表示されます</t>
        </r>
      </text>
    </comment>
  </commentList>
</comments>
</file>

<file path=xl/comments3.xml><?xml version="1.0" encoding="utf-8"?>
<comments xmlns="http://schemas.openxmlformats.org/spreadsheetml/2006/main">
  <authors>
    <author>ASADA2</author>
  </authors>
  <commentList>
    <comment ref="C13" authorId="0" shapeId="0">
      <text>
        <r>
          <rPr>
            <sz val="9"/>
            <color indexed="81"/>
            <rFont val="MS P ゴシック"/>
            <family val="3"/>
            <charset val="128"/>
          </rPr>
          <t>請求する年月を入力
例）2021/10</t>
        </r>
      </text>
    </comment>
    <comment ref="H13" authorId="0" shapeId="0">
      <text>
        <r>
          <rPr>
            <sz val="9"/>
            <color indexed="81"/>
            <rFont val="MS P ゴシック"/>
            <family val="3"/>
            <charset val="128"/>
          </rPr>
          <t>決算時請求以外の通常月は15日をリスト選択。
（決算月の6月15日以降に請求がある場合は30日を選択）</t>
        </r>
      </text>
    </comment>
    <comment ref="C15" authorId="0" shapeId="0">
      <text>
        <r>
          <rPr>
            <sz val="9"/>
            <color indexed="81"/>
            <rFont val="MS P ゴシック"/>
            <family val="3"/>
            <charset val="128"/>
          </rPr>
          <t>工事番号は注文書を確認するか、
工事担当者に確認して下さい。
（例：K1-71-0099など）</t>
        </r>
      </text>
    </comment>
    <comment ref="BQ15" authorId="0" shapeId="0">
      <text>
        <r>
          <rPr>
            <sz val="9"/>
            <color indexed="81"/>
            <rFont val="MS P ゴシック"/>
            <family val="3"/>
            <charset val="128"/>
          </rPr>
          <t>要素番号をリスト選択</t>
        </r>
      </text>
    </comment>
    <comment ref="CB15" authorId="0" shapeId="0">
      <text>
        <r>
          <rPr>
            <sz val="9"/>
            <color indexed="81"/>
            <rFont val="MS P ゴシック"/>
            <family val="3"/>
            <charset val="128"/>
          </rPr>
          <t>納品・工事された代表的な品目を入力
例）ルームエアコンほか
　　衛生器具
　　排水金物
　　配管工事
　　屋外排水工事
　　高所作業車リース代
　　事務用品（コピー紙など）</t>
        </r>
      </text>
    </comment>
    <comment ref="AI18" authorId="0" shapeId="0">
      <text>
        <r>
          <rPr>
            <sz val="9"/>
            <color indexed="81"/>
            <rFont val="MS P ゴシック"/>
            <family val="3"/>
            <charset val="128"/>
          </rPr>
          <t xml:space="preserve">当該請求月の最遅納入月日を入力。
資材納品の場合は請求該当月の最終納入日。
労務・外注工事の場合は原則15日。
但し、決算時の請求の場合は月末日。
</t>
        </r>
      </text>
    </comment>
    <comment ref="J27" authorId="0" shapeId="0">
      <text>
        <r>
          <rPr>
            <sz val="9"/>
            <color indexed="39"/>
            <rFont val="MS P ゴシック"/>
            <family val="3"/>
            <charset val="128"/>
          </rPr>
          <t xml:space="preserve">前月迄出来高が無い場合は、０（ゼロ）を入力
</t>
        </r>
      </text>
    </comment>
    <comment ref="J29" authorId="0" shapeId="0">
      <text>
        <r>
          <rPr>
            <sz val="9"/>
            <color indexed="10"/>
            <rFont val="MS P ゴシック"/>
            <family val="3"/>
            <charset val="128"/>
          </rPr>
          <t xml:space="preserve">※ 内訳欄［ｾﾙ：CB15］に記載が
  ない場合は、表示されません </t>
        </r>
      </text>
    </comment>
    <comment ref="J35" authorId="0" shapeId="0">
      <text>
        <r>
          <rPr>
            <sz val="9"/>
            <color indexed="81"/>
            <rFont val="MS P ゴシック"/>
            <family val="3"/>
            <charset val="128"/>
          </rPr>
          <t>通常は④と同額（自動計算）</t>
        </r>
      </text>
    </comment>
    <comment ref="C46" authorId="0" shapeId="0">
      <text>
        <r>
          <rPr>
            <sz val="9"/>
            <color indexed="81"/>
            <rFont val="MS P ゴシック"/>
            <family val="3"/>
            <charset val="128"/>
          </rPr>
          <t>当該工事における請求一覧表（参考として使用してください）</t>
        </r>
      </text>
    </comment>
  </commentList>
</comments>
</file>

<file path=xl/comments4.xml><?xml version="1.0" encoding="utf-8"?>
<comments xmlns="http://schemas.openxmlformats.org/spreadsheetml/2006/main">
  <authors>
    <author>ASADA2</author>
  </authors>
  <commentList>
    <comment ref="AQ4" authorId="0" shapeId="0">
      <text>
        <r>
          <rPr>
            <sz val="9"/>
            <color indexed="81"/>
            <rFont val="MS P ゴシック"/>
            <family val="3"/>
            <charset val="128"/>
          </rPr>
          <t>納品・工事された代表的な品目を入力
例）ルームエアコンほか
　　衛生器具
　　排水金物
　　配管工事
　　屋外排水工事
　　高所作業車リース代
　　事務用品（コピー紙など）</t>
        </r>
      </text>
    </comment>
    <comment ref="C13" authorId="0" shapeId="0">
      <text>
        <r>
          <rPr>
            <sz val="9"/>
            <color indexed="81"/>
            <rFont val="MS P ゴシック"/>
            <family val="3"/>
            <charset val="128"/>
          </rPr>
          <t>請求する年月を入力
例）2021/10</t>
        </r>
      </text>
    </comment>
    <comment ref="H13" authorId="0" shapeId="0">
      <text>
        <r>
          <rPr>
            <sz val="9"/>
            <color indexed="81"/>
            <rFont val="MS P ゴシック"/>
            <family val="3"/>
            <charset val="128"/>
          </rPr>
          <t>決算時請求以外の通常月は15日をリスト選択。
（決算月の6月15日以降に請求がある場合は30日を選択）</t>
        </r>
      </text>
    </comment>
    <comment ref="C15" authorId="0" shapeId="0">
      <text>
        <r>
          <rPr>
            <sz val="9"/>
            <color indexed="81"/>
            <rFont val="MS P ゴシック"/>
            <family val="3"/>
            <charset val="128"/>
          </rPr>
          <t>工事番号は注文書を確認するか、
工事担当者に確認して下さい。
（例：K1-71-0099など）</t>
        </r>
      </text>
    </comment>
    <comment ref="AI18" authorId="0" shapeId="0">
      <text>
        <r>
          <rPr>
            <sz val="9"/>
            <color indexed="81"/>
            <rFont val="MS P ゴシック"/>
            <family val="3"/>
            <charset val="128"/>
          </rPr>
          <t>当該請求月の最遅納入月日を入力。
資材納品の場合は請求該当月の最終納入日。
労務・外注工事の場合は工事完了日。</t>
        </r>
      </text>
    </comment>
    <comment ref="V24" authorId="0" shapeId="0">
      <text>
        <r>
          <rPr>
            <sz val="9"/>
            <color indexed="81"/>
            <rFont val="MS P ゴシック"/>
            <family val="3"/>
            <charset val="128"/>
          </rPr>
          <t>内訳補足記入欄
（記載なしでも可）</t>
        </r>
      </text>
    </comment>
    <comment ref="J27" authorId="0" shapeId="0">
      <text>
        <r>
          <rPr>
            <sz val="9"/>
            <color indexed="39"/>
            <rFont val="MS P ゴシック"/>
            <family val="3"/>
            <charset val="128"/>
          </rPr>
          <t>単発請求の為
０（ゼロ）</t>
        </r>
      </text>
    </comment>
    <comment ref="J29" authorId="0" shapeId="0">
      <text>
        <r>
          <rPr>
            <sz val="9"/>
            <color indexed="10"/>
            <rFont val="MS P ゴシック"/>
            <family val="3"/>
            <charset val="128"/>
          </rPr>
          <t>※ 内訳欄［ｾﾙ：AQ4］に記載が
  ない場合は、表示されません</t>
        </r>
      </text>
    </comment>
    <comment ref="J35" authorId="0" shapeId="0">
      <text>
        <r>
          <rPr>
            <sz val="9"/>
            <color indexed="81"/>
            <rFont val="MS P ゴシック"/>
            <family val="3"/>
            <charset val="128"/>
          </rPr>
          <t>通常は④と同額（自動計算）</t>
        </r>
      </text>
    </comment>
    <comment ref="C46" authorId="0" shapeId="0">
      <text>
        <r>
          <rPr>
            <sz val="9"/>
            <color indexed="81"/>
            <rFont val="MS P ゴシック"/>
            <family val="3"/>
            <charset val="128"/>
          </rPr>
          <t>当該工事における請求一覧表（参考として使用してください）</t>
        </r>
      </text>
    </comment>
  </commentList>
</comments>
</file>

<file path=xl/comments5.xml><?xml version="1.0" encoding="utf-8"?>
<comments xmlns="http://schemas.openxmlformats.org/spreadsheetml/2006/main">
  <authors>
    <author>ASADA2</author>
  </authors>
  <commentList>
    <comment ref="AQ4" authorId="0" shapeId="0">
      <text>
        <r>
          <rPr>
            <sz val="9"/>
            <color indexed="81"/>
            <rFont val="MS P ゴシック"/>
            <family val="3"/>
            <charset val="128"/>
          </rPr>
          <t>納品・工事された代表的な品目を入力
例）ルームエアコンほか
　　衛生器具
　　排水金物
　　配管工事
　　屋外排水工事
　　高所作業車リース代
　　事務用品（コピー紙など）</t>
        </r>
      </text>
    </comment>
    <comment ref="C13" authorId="0" shapeId="0">
      <text>
        <r>
          <rPr>
            <sz val="9"/>
            <color indexed="81"/>
            <rFont val="MS P ゴシック"/>
            <family val="3"/>
            <charset val="128"/>
          </rPr>
          <t>請求する年月を入力
例）2021/10</t>
        </r>
      </text>
    </comment>
    <comment ref="H13" authorId="0" shapeId="0">
      <text>
        <r>
          <rPr>
            <sz val="9"/>
            <color indexed="81"/>
            <rFont val="MS P ゴシック"/>
            <family val="3"/>
            <charset val="128"/>
          </rPr>
          <t>決算時請求以外の通常月は15日をリスト選択。
（決算月の6月15日以降に請求がある場合は30日を選択）</t>
        </r>
      </text>
    </comment>
    <comment ref="C15" authorId="0" shapeId="0">
      <text>
        <r>
          <rPr>
            <sz val="9"/>
            <color indexed="81"/>
            <rFont val="MS P ゴシック"/>
            <family val="3"/>
            <charset val="128"/>
          </rPr>
          <t>工事番号は注文書を確認するか、
工事担当者に確認して下さい。
（例：K1-71-0099など）</t>
        </r>
      </text>
    </comment>
    <comment ref="AI18" authorId="0" shapeId="0">
      <text>
        <r>
          <rPr>
            <sz val="9"/>
            <color indexed="81"/>
            <rFont val="MS P ゴシック"/>
            <family val="3"/>
            <charset val="128"/>
          </rPr>
          <t>当該請求月の最遅納入月日を入力。
資材納品の場合は請求該当月の最終納入日。
労務・外注工事の場合は原則15日。
（単発工事は工事完了日）
但し、決算時の請求の場合は6月30日。</t>
        </r>
      </text>
    </comment>
    <comment ref="V24" authorId="0" shapeId="0">
      <text>
        <r>
          <rPr>
            <sz val="9"/>
            <color indexed="81"/>
            <rFont val="MS P ゴシック"/>
            <family val="3"/>
            <charset val="128"/>
          </rPr>
          <t>内訳補足記入欄
（記載なしでも可）</t>
        </r>
      </text>
    </comment>
    <comment ref="J27" authorId="0" shapeId="0">
      <text>
        <r>
          <rPr>
            <sz val="9"/>
            <color indexed="39"/>
            <rFont val="MS P ゴシック"/>
            <family val="3"/>
            <charset val="128"/>
          </rPr>
          <t>単発請求の場合は
０（ゼロ）を入力</t>
        </r>
      </text>
    </comment>
    <comment ref="J29" authorId="0" shapeId="0">
      <text>
        <r>
          <rPr>
            <sz val="9"/>
            <color indexed="10"/>
            <rFont val="MS P ゴシック"/>
            <family val="3"/>
            <charset val="128"/>
          </rPr>
          <t>※ 内訳欄［ｾﾙ：AQ4］に記載が
　ない場合は、表示されません</t>
        </r>
      </text>
    </comment>
    <comment ref="J39" authorId="0" shapeId="0">
      <text>
        <r>
          <rPr>
            <sz val="9"/>
            <color indexed="81"/>
            <rFont val="MS P ゴシック"/>
            <family val="3"/>
            <charset val="128"/>
          </rPr>
          <t>⑨の請求額に含まれる消費税額を必ず入力</t>
        </r>
      </text>
    </comment>
  </commentList>
</comments>
</file>

<file path=xl/comments6.xml><?xml version="1.0" encoding="utf-8"?>
<comments xmlns="http://schemas.openxmlformats.org/spreadsheetml/2006/main">
  <authors>
    <author>ASADA2</author>
  </authors>
  <commentList>
    <comment ref="C13" authorId="0" shapeId="0">
      <text>
        <r>
          <rPr>
            <sz val="9"/>
            <color indexed="81"/>
            <rFont val="MS P ゴシック"/>
            <family val="3"/>
            <charset val="128"/>
          </rPr>
          <t>請求する年月を入力
例）2021/10</t>
        </r>
      </text>
    </comment>
    <comment ref="H13" authorId="0" shapeId="0">
      <text>
        <r>
          <rPr>
            <sz val="9"/>
            <color indexed="81"/>
            <rFont val="MS P ゴシック"/>
            <family val="3"/>
            <charset val="128"/>
          </rPr>
          <t>決算時請求以外の通常月は15日をリスト選択。
（決算月の6月15日以降に請求がある場合は30日を選択）</t>
        </r>
      </text>
    </comment>
    <comment ref="BQ15" authorId="0" shapeId="0">
      <text>
        <r>
          <rPr>
            <sz val="9"/>
            <color indexed="81"/>
            <rFont val="MS P ゴシック"/>
            <family val="3"/>
            <charset val="128"/>
          </rPr>
          <t>要素番号をリスト選択</t>
        </r>
      </text>
    </comment>
    <comment ref="CB15" authorId="0" shapeId="0">
      <text>
        <r>
          <rPr>
            <sz val="9"/>
            <color indexed="81"/>
            <rFont val="MS P ゴシック"/>
            <family val="3"/>
            <charset val="128"/>
          </rPr>
          <t>納品・工事された代表的な品目を入力
例）ルームエアコンほか
　　衛生器具
　　排水金物
　　配管工事
　　屋外排水工事
　　高所作業車リース代
　　事務用品（コピー紙など）</t>
        </r>
      </text>
    </comment>
    <comment ref="AI18" authorId="0" shapeId="0">
      <text>
        <r>
          <rPr>
            <sz val="9"/>
            <color indexed="81"/>
            <rFont val="MS P ゴシック"/>
            <family val="3"/>
            <charset val="128"/>
          </rPr>
          <t xml:space="preserve">当該請求月の最遅納入月日を入力。
資材納品の場合は請求該当月の最終納入日。
労務・外注工事の場合は原則15日。
但し、決算時の請求の場合は月末日。
</t>
        </r>
      </text>
    </comment>
    <comment ref="J27" authorId="0" shapeId="0">
      <text>
        <r>
          <rPr>
            <sz val="9"/>
            <color indexed="39"/>
            <rFont val="MS P ゴシック"/>
            <family val="3"/>
            <charset val="128"/>
          </rPr>
          <t>前月迄出来高が無い場合
は、０（ゼロ）を入力</t>
        </r>
      </text>
    </comment>
    <comment ref="J29" authorId="0" shapeId="0">
      <text>
        <r>
          <rPr>
            <sz val="9"/>
            <color indexed="10"/>
            <rFont val="MS P ゴシック"/>
            <family val="3"/>
            <charset val="128"/>
          </rPr>
          <t>※ 内訳欄［ｾﾙ：CB15］に記載が
　ない場合は、表示されません</t>
        </r>
      </text>
    </comment>
    <comment ref="J35" authorId="0" shapeId="0">
      <text>
        <r>
          <rPr>
            <sz val="9"/>
            <color indexed="81"/>
            <rFont val="MS P ゴシック"/>
            <family val="3"/>
            <charset val="128"/>
          </rPr>
          <t>通常は④と同額（自動計算）</t>
        </r>
      </text>
    </comment>
  </commentList>
</comments>
</file>

<file path=xl/comments7.xml><?xml version="1.0" encoding="utf-8"?>
<comments xmlns="http://schemas.openxmlformats.org/spreadsheetml/2006/main">
  <authors>
    <author>ASADA2</author>
  </authors>
  <commentList>
    <comment ref="AQ4" authorId="0" shapeId="0">
      <text>
        <r>
          <rPr>
            <sz val="9"/>
            <color indexed="81"/>
            <rFont val="MS P ゴシック"/>
            <family val="3"/>
            <charset val="128"/>
          </rPr>
          <t>納品・工事された代表的な品目を入力
例）ルームエアコンほか
　　衛生器具
　　排水金物
　　配管工事
　　屋外排水工事
　　高所作業車リース代
　　事務用品（コピー紙など）</t>
        </r>
      </text>
    </comment>
    <comment ref="C13" authorId="0" shapeId="0">
      <text>
        <r>
          <rPr>
            <sz val="9"/>
            <color indexed="81"/>
            <rFont val="MS P ゴシック"/>
            <family val="3"/>
            <charset val="128"/>
          </rPr>
          <t>請求する年月を入力
例）2021/10</t>
        </r>
      </text>
    </comment>
    <comment ref="H13" authorId="0" shapeId="0">
      <text>
        <r>
          <rPr>
            <sz val="9"/>
            <color indexed="81"/>
            <rFont val="MS P ゴシック"/>
            <family val="3"/>
            <charset val="128"/>
          </rPr>
          <t>決算時請求以外の通常月は15日をリスト選択。
（決算月の6月15日以降に請求がある場合は30日を選択）</t>
        </r>
      </text>
    </comment>
    <comment ref="C15" authorId="0" shapeId="0">
      <text>
        <r>
          <rPr>
            <sz val="9"/>
            <color indexed="81"/>
            <rFont val="MS P ゴシック"/>
            <family val="3"/>
            <charset val="128"/>
          </rPr>
          <t>工事番号は注文書を確認するか、
工事担当者に確認して下さい。
（例：K1-71-0099など）</t>
        </r>
      </text>
    </comment>
    <comment ref="AI18" authorId="0" shapeId="0">
      <text>
        <r>
          <rPr>
            <sz val="9"/>
            <color indexed="81"/>
            <rFont val="MS P ゴシック"/>
            <family val="3"/>
            <charset val="128"/>
          </rPr>
          <t>当該請求月の最遅納入月日を入力。
資材納品の場合は請求該当月の最終納入日。
労務・外注工事の場合は工事完了日。</t>
        </r>
      </text>
    </comment>
    <comment ref="V24" authorId="0" shapeId="0">
      <text>
        <r>
          <rPr>
            <sz val="9"/>
            <color indexed="81"/>
            <rFont val="MS P ゴシック"/>
            <family val="3"/>
            <charset val="128"/>
          </rPr>
          <t>内訳補足記入欄
（記載なしでも可）</t>
        </r>
      </text>
    </comment>
    <comment ref="J27" authorId="0" shapeId="0">
      <text>
        <r>
          <rPr>
            <sz val="9"/>
            <color indexed="39"/>
            <rFont val="MS P ゴシック"/>
            <family val="3"/>
            <charset val="128"/>
          </rPr>
          <t>単発請求の為
０（ゼロ）</t>
        </r>
      </text>
    </comment>
    <comment ref="J29" authorId="0" shapeId="0">
      <text>
        <r>
          <rPr>
            <sz val="9"/>
            <color indexed="10"/>
            <rFont val="MS P ゴシック"/>
            <family val="3"/>
            <charset val="128"/>
          </rPr>
          <t>※ 内訳欄［ｾﾙ：AQ4］に記載が
　ない場合は、表示されません</t>
        </r>
      </text>
    </comment>
    <comment ref="J35" authorId="0" shapeId="0">
      <text>
        <r>
          <rPr>
            <sz val="9"/>
            <color indexed="81"/>
            <rFont val="MS P ゴシック"/>
            <family val="3"/>
            <charset val="128"/>
          </rPr>
          <t>通常は④と同額（自動計算）</t>
        </r>
      </text>
    </comment>
    <comment ref="C46" authorId="0" shapeId="0">
      <text>
        <r>
          <rPr>
            <sz val="9"/>
            <color indexed="81"/>
            <rFont val="MS P ゴシック"/>
            <family val="3"/>
            <charset val="128"/>
          </rPr>
          <t>当該工事における請求一覧表（参考として使用してください）</t>
        </r>
      </text>
    </comment>
  </commentList>
</comments>
</file>

<file path=xl/comments8.xml><?xml version="1.0" encoding="utf-8"?>
<comments xmlns="http://schemas.openxmlformats.org/spreadsheetml/2006/main">
  <authors>
    <author>ASADA2</author>
  </authors>
  <commentList>
    <comment ref="AL7" authorId="0" shapeId="0">
      <text>
        <r>
          <rPr>
            <sz val="9"/>
            <color indexed="81"/>
            <rFont val="MS P ゴシック"/>
            <family val="3"/>
            <charset val="128"/>
          </rPr>
          <t>課税事業者は右欄に必ず登録番号を記入してください。（空白の場合は税込表記の請求が表示されません）</t>
        </r>
      </text>
    </comment>
    <comment ref="AR7" authorId="0" shapeId="0">
      <text>
        <r>
          <rPr>
            <sz val="9"/>
            <color indexed="81"/>
            <rFont val="MS P ゴシック"/>
            <family val="3"/>
            <charset val="128"/>
          </rPr>
          <t>適格請求書発行事業者番号：
　T＋（13桁の番号）</t>
        </r>
      </text>
    </comment>
    <comment ref="AP12" authorId="0" shapeId="0">
      <text>
        <r>
          <rPr>
            <sz val="9"/>
            <color indexed="81"/>
            <rFont val="MS P ゴシック"/>
            <family val="3"/>
            <charset val="128"/>
          </rPr>
          <t>軽減税率対象の項目は「※」を選択</t>
        </r>
      </text>
    </comment>
    <comment ref="AG27" authorId="0" shapeId="0">
      <text>
        <r>
          <rPr>
            <sz val="9"/>
            <color indexed="81"/>
            <rFont val="MS P ゴシック"/>
            <family val="3"/>
            <charset val="128"/>
          </rPr>
          <t>工事出来高請求においては、基本的に「無」を選択</t>
        </r>
      </text>
    </comment>
    <comment ref="AD29" authorId="0" shapeId="0">
      <text>
        <r>
          <rPr>
            <sz val="9"/>
            <color indexed="81"/>
            <rFont val="MS P ゴシック"/>
            <family val="3"/>
            <charset val="128"/>
          </rPr>
          <t xml:space="preserve">セル［AG・27］の８％対象額が「無」の場合は空欄、「有」の場合はその金額を入力
</t>
        </r>
      </text>
    </comment>
    <comment ref="AL29" authorId="0" shapeId="0">
      <text>
        <r>
          <rPr>
            <sz val="9"/>
            <color indexed="81"/>
            <rFont val="MS P ゴシック"/>
            <family val="3"/>
            <charset val="128"/>
          </rPr>
          <t xml:space="preserve">セル［AT・29］の８％対象額が「無」の場合は空欄、
「有」の場合はその金額を入力。
（「無」で金額が入力された場合、赤文字表示されエラーとなります）
</t>
        </r>
      </text>
    </comment>
    <comment ref="AT29" authorId="0" shapeId="0">
      <text>
        <r>
          <rPr>
            <sz val="9"/>
            <color indexed="81"/>
            <rFont val="MS P ゴシック"/>
            <family val="3"/>
            <charset val="128"/>
          </rPr>
          <t>当月の請求対象に軽減税率の内訳科目が無い場合は【無】を選択、有る場合は【有】を選択
（工事出来高においては基本的に【無】）</t>
        </r>
      </text>
    </comment>
    <comment ref="AU31" authorId="0" shapeId="0">
      <text>
        <r>
          <rPr>
            <sz val="9"/>
            <color indexed="81"/>
            <rFont val="MS P ゴシック"/>
            <family val="3"/>
            <charset val="128"/>
          </rPr>
          <t>請求回数を入力（1回目：「１」と入力。完成時の最終請求は「最終」と入力</t>
        </r>
      </text>
    </comment>
  </commentList>
</comments>
</file>

<file path=xl/comments9.xml><?xml version="1.0" encoding="utf-8"?>
<comments xmlns="http://schemas.openxmlformats.org/spreadsheetml/2006/main">
  <authors>
    <author>ASADA2</author>
  </authors>
  <commentList>
    <comment ref="AL12" authorId="0" shapeId="0">
      <text>
        <r>
          <rPr>
            <sz val="9"/>
            <color indexed="81"/>
            <rFont val="MS P ゴシック"/>
            <family val="3"/>
            <charset val="128"/>
          </rPr>
          <t>課税事業者は右欄に必ず登録番号を記入してください。（空白の場合は税込表記の請求が表示されません）</t>
        </r>
      </text>
    </comment>
    <comment ref="AR12" authorId="0" shapeId="0">
      <text>
        <r>
          <rPr>
            <sz val="9"/>
            <color indexed="81"/>
            <rFont val="MS P ゴシック"/>
            <family val="3"/>
            <charset val="128"/>
          </rPr>
          <t>適格請求書発行事業者番号：
　T＋（13桁の番号）</t>
        </r>
      </text>
    </comment>
    <comment ref="AP17" authorId="0" shapeId="0">
      <text>
        <r>
          <rPr>
            <sz val="9"/>
            <color indexed="81"/>
            <rFont val="MS P ゴシック"/>
            <family val="3"/>
            <charset val="128"/>
          </rPr>
          <t>軽減税率対象の項目は「※」を選択</t>
        </r>
      </text>
    </comment>
    <comment ref="AG31" authorId="0" shapeId="0">
      <text>
        <r>
          <rPr>
            <sz val="9"/>
            <color indexed="81"/>
            <rFont val="MS P ゴシック"/>
            <family val="3"/>
            <charset val="128"/>
          </rPr>
          <t>工事出来高請求においては、基本的に「無」を選択</t>
        </r>
      </text>
    </comment>
    <comment ref="AD33" authorId="0" shapeId="0">
      <text>
        <r>
          <rPr>
            <sz val="9"/>
            <color indexed="81"/>
            <rFont val="MS P ゴシック"/>
            <family val="3"/>
            <charset val="128"/>
          </rPr>
          <t xml:space="preserve">セル［AG・27］の８％対象額が「無」の場合は空欄、「有」の場合はその金額を入力
</t>
        </r>
      </text>
    </comment>
    <comment ref="AL33" authorId="0" shapeId="0">
      <text>
        <r>
          <rPr>
            <sz val="9"/>
            <color indexed="81"/>
            <rFont val="MS P ゴシック"/>
            <family val="3"/>
            <charset val="128"/>
          </rPr>
          <t xml:space="preserve">セル［AT・29］の８％対象額が「無」の場合は空欄、
「有」の場合はその金額を入力。
（「無」で金額が入力された場合、赤文字表示されエラーとなります）
</t>
        </r>
      </text>
    </comment>
    <comment ref="AT33" authorId="0" shapeId="0">
      <text>
        <r>
          <rPr>
            <sz val="9"/>
            <color indexed="81"/>
            <rFont val="MS P ゴシック"/>
            <family val="3"/>
            <charset val="128"/>
          </rPr>
          <t>当月の請求対象に軽減税率の内訳科目が無い場合は【無】を選択、有る場合は【有】を選択
（工事出来高においては基本的に【無】）</t>
        </r>
      </text>
    </comment>
  </commentList>
</comments>
</file>

<file path=xl/sharedStrings.xml><?xml version="1.0" encoding="utf-8"?>
<sst xmlns="http://schemas.openxmlformats.org/spreadsheetml/2006/main" count="5348" uniqueCount="825">
  <si>
    <t>現場名</t>
    <rPh sb="0" eb="3">
      <t>ゲンバメイ</t>
    </rPh>
    <phoneticPr fontId="3"/>
  </si>
  <si>
    <t>納入日</t>
    <rPh sb="0" eb="3">
      <t>ノウニュウビ</t>
    </rPh>
    <phoneticPr fontId="3"/>
  </si>
  <si>
    <t>代表者名</t>
    <rPh sb="0" eb="4">
      <t>ダイヒョウシャメイ</t>
    </rPh>
    <phoneticPr fontId="3"/>
  </si>
  <si>
    <t>会社名</t>
    <rPh sb="0" eb="1">
      <t>カイ</t>
    </rPh>
    <rPh sb="1" eb="2">
      <t>シャ</t>
    </rPh>
    <rPh sb="2" eb="3">
      <t>メイ</t>
    </rPh>
    <phoneticPr fontId="3"/>
  </si>
  <si>
    <t>電話</t>
    <rPh sb="0" eb="1">
      <t>デン</t>
    </rPh>
    <rPh sb="1" eb="2">
      <t>ハナシ</t>
    </rPh>
    <phoneticPr fontId="3"/>
  </si>
  <si>
    <t>工事コード</t>
    <rPh sb="0" eb="2">
      <t>コウジ</t>
    </rPh>
    <phoneticPr fontId="3"/>
  </si>
  <si>
    <t>－</t>
    <phoneticPr fontId="3"/>
  </si>
  <si>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</si>
  <si>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</si>
  <si>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</si>
  <si>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</si>
  <si>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</si>
  <si>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</si>
  <si>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</si>
  <si>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</si>
  <si>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</si>
  <si>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</si>
  <si>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契約金額</t>
    <rPh sb="0" eb="4">
      <t>ケイヤクキンガク</t>
    </rPh>
    <phoneticPr fontId="3"/>
  </si>
  <si>
    <t>合計契約額</t>
    <rPh sb="0" eb="2">
      <t>ゴウケイ</t>
    </rPh>
    <rPh sb="2" eb="5">
      <t>ケイヤクガク</t>
    </rPh>
    <phoneticPr fontId="3"/>
  </si>
  <si>
    <t>前月迄出来高</t>
    <rPh sb="0" eb="2">
      <t>ゼンゲツ</t>
    </rPh>
    <rPh sb="2" eb="3">
      <t>マデ</t>
    </rPh>
    <rPh sb="3" eb="6">
      <t>デキダカ</t>
    </rPh>
    <phoneticPr fontId="3"/>
  </si>
  <si>
    <t>今月出来高</t>
    <rPh sb="0" eb="2">
      <t>コンゲツ</t>
    </rPh>
    <rPh sb="2" eb="5">
      <t>デキダカ</t>
    </rPh>
    <phoneticPr fontId="3"/>
  </si>
  <si>
    <t>累計出来高又は請求額</t>
    <rPh sb="0" eb="5">
      <t>ルイケイデキダカ</t>
    </rPh>
    <rPh sb="5" eb="6">
      <t>マタ</t>
    </rPh>
    <rPh sb="7" eb="10">
      <t>セイキュウガク</t>
    </rPh>
    <phoneticPr fontId="3"/>
  </si>
  <si>
    <t>契約残高</t>
    <rPh sb="0" eb="2">
      <t>ケイヤク</t>
    </rPh>
    <rPh sb="2" eb="4">
      <t>ザンダカ</t>
    </rPh>
    <phoneticPr fontId="3"/>
  </si>
  <si>
    <t>今月請求対象額</t>
    <rPh sb="0" eb="2">
      <t>コンゲツ</t>
    </rPh>
    <rPh sb="2" eb="4">
      <t>セイキュウ</t>
    </rPh>
    <rPh sb="4" eb="7">
      <t>タイショウガク</t>
    </rPh>
    <phoneticPr fontId="3"/>
  </si>
  <si>
    <t>（ ①＋② ）</t>
    <phoneticPr fontId="3"/>
  </si>
  <si>
    <t>（ ④＋⑤ ）</t>
    <phoneticPr fontId="3"/>
  </si>
  <si>
    <t>（ ③－⑥ ）</t>
    <phoneticPr fontId="3"/>
  </si>
  <si>
    <t>（ ⑥－⑧ ）</t>
    <phoneticPr fontId="3"/>
  </si>
  <si>
    <t>(</t>
    <phoneticPr fontId="3"/>
  </si>
  <si>
    <t>%</t>
    <phoneticPr fontId="3"/>
  </si>
  <si>
    <t>)</t>
    <phoneticPr fontId="3"/>
  </si>
  <si>
    <t>又は請求額</t>
    <phoneticPr fontId="3"/>
  </si>
  <si>
    <t>消費税率</t>
    <rPh sb="0" eb="4">
      <t>ショウヒゼイリツ</t>
    </rPh>
    <phoneticPr fontId="3"/>
  </si>
  <si>
    <t>％</t>
    <phoneticPr fontId="3"/>
  </si>
  <si>
    <t>青色反転箇所は、　　　　　　　　　　　　　　　　　　　リスト選択してください</t>
    <rPh sb="0" eb="2">
      <t>アオイロ</t>
    </rPh>
    <rPh sb="2" eb="4">
      <t>ハンテン</t>
    </rPh>
    <rPh sb="4" eb="6">
      <t>カショ</t>
    </rPh>
    <rPh sb="30" eb="32">
      <t>センタク</t>
    </rPh>
    <phoneticPr fontId="3"/>
  </si>
  <si>
    <t>〒</t>
    <phoneticPr fontId="3"/>
  </si>
  <si>
    <t>《　記入の仕方　》</t>
    <rPh sb="2" eb="4">
      <t>キニュウ</t>
    </rPh>
    <rPh sb="5" eb="7">
      <t>シカタ</t>
    </rPh>
    <phoneticPr fontId="3"/>
  </si>
  <si>
    <t>消費税率を入力してください</t>
    <rPh sb="0" eb="4">
      <t>ショウヒゼイリツ</t>
    </rPh>
    <rPh sb="5" eb="7">
      <t>ニュウリョク</t>
    </rPh>
    <phoneticPr fontId="3"/>
  </si>
  <si>
    <t>←</t>
    <phoneticPr fontId="3"/>
  </si>
  <si>
    <t>社印</t>
    <rPh sb="0" eb="2">
      <t>シャイン</t>
    </rPh>
    <phoneticPr fontId="3"/>
  </si>
  <si>
    <t>請求総括表</t>
    <rPh sb="0" eb="2">
      <t>セイキュウ</t>
    </rPh>
    <rPh sb="2" eb="4">
      <t>ソウカツ</t>
    </rPh>
    <rPh sb="4" eb="5">
      <t>ヒョウ</t>
    </rPh>
    <phoneticPr fontId="18"/>
  </si>
  <si>
    <t>請　求　者</t>
    <rPh sb="0" eb="1">
      <t>ショウ</t>
    </rPh>
    <rPh sb="2" eb="3">
      <t>モトム</t>
    </rPh>
    <rPh sb="4" eb="5">
      <t>モノ</t>
    </rPh>
    <phoneticPr fontId="18"/>
  </si>
  <si>
    <t>住　　 所</t>
    <rPh sb="0" eb="1">
      <t>ジュウ</t>
    </rPh>
    <rPh sb="4" eb="5">
      <t>トコロ</t>
    </rPh>
    <phoneticPr fontId="18"/>
  </si>
  <si>
    <t>池田煖房工業株式会社</t>
    <rPh sb="0" eb="2">
      <t>イケダ</t>
    </rPh>
    <rPh sb="2" eb="3">
      <t>ダン</t>
    </rPh>
    <rPh sb="3" eb="4">
      <t>ボウ</t>
    </rPh>
    <rPh sb="4" eb="6">
      <t>コウギョウ</t>
    </rPh>
    <rPh sb="6" eb="8">
      <t>カブシキ</t>
    </rPh>
    <rPh sb="8" eb="10">
      <t>カイシャ</t>
    </rPh>
    <phoneticPr fontId="18"/>
  </si>
  <si>
    <t>会 社 名</t>
    <rPh sb="0" eb="1">
      <t>カイ</t>
    </rPh>
    <rPh sb="2" eb="3">
      <t>シャ</t>
    </rPh>
    <rPh sb="4" eb="5">
      <t>メイ</t>
    </rPh>
    <phoneticPr fontId="18"/>
  </si>
  <si>
    <t>代表者名</t>
    <rPh sb="0" eb="2">
      <t>ダイヒョウ</t>
    </rPh>
    <rPh sb="2" eb="3">
      <t>モノ</t>
    </rPh>
    <rPh sb="3" eb="4">
      <t>メイ</t>
    </rPh>
    <phoneticPr fontId="18"/>
  </si>
  <si>
    <t>　御中</t>
    <rPh sb="1" eb="3">
      <t>オンチュウ</t>
    </rPh>
    <phoneticPr fontId="18"/>
  </si>
  <si>
    <t>電　　 話</t>
    <rPh sb="0" eb="1">
      <t>デン</t>
    </rPh>
    <rPh sb="4" eb="5">
      <t>ハナシ</t>
    </rPh>
    <phoneticPr fontId="18"/>
  </si>
  <si>
    <t>現          場          名</t>
    <rPh sb="0" eb="1">
      <t>ウツツ</t>
    </rPh>
    <rPh sb="11" eb="12">
      <t>バ</t>
    </rPh>
    <rPh sb="22" eb="23">
      <t>メイ</t>
    </rPh>
    <phoneticPr fontId="18"/>
  </si>
  <si>
    <t>金             額</t>
    <rPh sb="0" eb="1">
      <t>キン</t>
    </rPh>
    <rPh sb="14" eb="15">
      <t>ガク</t>
    </rPh>
    <phoneticPr fontId="18"/>
  </si>
  <si>
    <t>今　月　請　求　対　象　額</t>
    <rPh sb="0" eb="1">
      <t>イマ</t>
    </rPh>
    <rPh sb="2" eb="3">
      <t>ツキ</t>
    </rPh>
    <rPh sb="4" eb="5">
      <t>ショウ</t>
    </rPh>
    <rPh sb="6" eb="7">
      <t>モトム</t>
    </rPh>
    <rPh sb="8" eb="9">
      <t>タイ</t>
    </rPh>
    <rPh sb="10" eb="11">
      <t>ゾウ</t>
    </rPh>
    <rPh sb="12" eb="13">
      <t>ガク</t>
    </rPh>
    <phoneticPr fontId="18"/>
  </si>
  <si>
    <t>1.</t>
    <phoneticPr fontId="3"/>
  </si>
  <si>
    <t>(</t>
    <phoneticPr fontId="3"/>
  </si>
  <si>
    <t>会社名等は、ゴム印を使用可）</t>
    <rPh sb="0" eb="3">
      <t>カイシャメイ</t>
    </rPh>
    <rPh sb="3" eb="4">
      <t>トウ</t>
    </rPh>
    <rPh sb="8" eb="9">
      <t>イン</t>
    </rPh>
    <rPh sb="10" eb="12">
      <t>シヨウ</t>
    </rPh>
    <rPh sb="12" eb="13">
      <t>カ</t>
    </rPh>
    <phoneticPr fontId="3"/>
  </si>
  <si>
    <t>請 求 書</t>
    <phoneticPr fontId="3"/>
  </si>
  <si>
    <t>○</t>
    <phoneticPr fontId="3"/>
  </si>
  <si>
    <t>未成工事支出金</t>
    <rPh sb="0" eb="2">
      <t>ミセイ</t>
    </rPh>
    <rPh sb="2" eb="4">
      <t>コウジ</t>
    </rPh>
    <rPh sb="4" eb="7">
      <t>シシュツキン</t>
    </rPh>
    <phoneticPr fontId="3"/>
  </si>
  <si>
    <t>立替金</t>
    <rPh sb="0" eb="3">
      <t>タテカエキン</t>
    </rPh>
    <phoneticPr fontId="3"/>
  </si>
  <si>
    <t>共同企業体出資金</t>
    <rPh sb="0" eb="5">
      <t>キョウドウキギョウタイ</t>
    </rPh>
    <rPh sb="5" eb="8">
      <t>シュッシキン</t>
    </rPh>
    <phoneticPr fontId="3"/>
  </si>
  <si>
    <t>労務費</t>
    <rPh sb="0" eb="3">
      <t>ロウムヒ</t>
    </rPh>
    <phoneticPr fontId="3"/>
  </si>
  <si>
    <t>ボイラー機類</t>
    <rPh sb="4" eb="5">
      <t>キ</t>
    </rPh>
    <rPh sb="5" eb="6">
      <t>ルイ</t>
    </rPh>
    <phoneticPr fontId="3"/>
  </si>
  <si>
    <t>冷凍機類</t>
    <rPh sb="0" eb="3">
      <t>レイトウキ</t>
    </rPh>
    <rPh sb="3" eb="4">
      <t>ルイ</t>
    </rPh>
    <phoneticPr fontId="3"/>
  </si>
  <si>
    <t>冷却塔類</t>
    <rPh sb="0" eb="4">
      <t>レイキャクトウルイ</t>
    </rPh>
    <phoneticPr fontId="3"/>
  </si>
  <si>
    <t>冷熱源機類</t>
    <rPh sb="0" eb="1">
      <t>レイ</t>
    </rPh>
    <rPh sb="1" eb="3">
      <t>ネツゲン</t>
    </rPh>
    <rPh sb="3" eb="4">
      <t>キ</t>
    </rPh>
    <rPh sb="4" eb="5">
      <t>ルイ</t>
    </rPh>
    <phoneticPr fontId="3"/>
  </si>
  <si>
    <t>空調機類</t>
    <rPh sb="0" eb="4">
      <t>クウチョウキルイ</t>
    </rPh>
    <phoneticPr fontId="3"/>
  </si>
  <si>
    <t>パッケージ型空調機類</t>
    <rPh sb="5" eb="6">
      <t>ガタ</t>
    </rPh>
    <rPh sb="6" eb="10">
      <t>クウチョウキルイ</t>
    </rPh>
    <phoneticPr fontId="3"/>
  </si>
  <si>
    <t>その他空調関連機類</t>
    <rPh sb="2" eb="3">
      <t>タ</t>
    </rPh>
    <rPh sb="3" eb="5">
      <t>クウチョウ</t>
    </rPh>
    <rPh sb="5" eb="7">
      <t>カンレン</t>
    </rPh>
    <rPh sb="7" eb="8">
      <t>キ</t>
    </rPh>
    <rPh sb="8" eb="9">
      <t>ルイ</t>
    </rPh>
    <phoneticPr fontId="3"/>
  </si>
  <si>
    <t>ポンプ類</t>
    <rPh sb="3" eb="4">
      <t>ルイ</t>
    </rPh>
    <phoneticPr fontId="3"/>
  </si>
  <si>
    <t>送排風機類</t>
    <rPh sb="0" eb="4">
      <t>ソウハイフウキ</t>
    </rPh>
    <rPh sb="4" eb="5">
      <t>ルイ</t>
    </rPh>
    <phoneticPr fontId="3"/>
  </si>
  <si>
    <t>換気扇類</t>
    <rPh sb="0" eb="4">
      <t>カンキセンルイ</t>
    </rPh>
    <phoneticPr fontId="3"/>
  </si>
  <si>
    <t>水槽類</t>
    <rPh sb="0" eb="3">
      <t>スイソウルイ</t>
    </rPh>
    <phoneticPr fontId="3"/>
  </si>
  <si>
    <t>電気ヒーター類</t>
    <rPh sb="0" eb="2">
      <t>デンキ</t>
    </rPh>
    <rPh sb="6" eb="7">
      <t>ルイ</t>
    </rPh>
    <phoneticPr fontId="3"/>
  </si>
  <si>
    <t>吹出口・吸込口類</t>
    <rPh sb="0" eb="1">
      <t>フ</t>
    </rPh>
    <rPh sb="1" eb="2">
      <t>ダ</t>
    </rPh>
    <rPh sb="2" eb="3">
      <t>グチ</t>
    </rPh>
    <rPh sb="4" eb="5">
      <t>ス</t>
    </rPh>
    <rPh sb="5" eb="6">
      <t>コ</t>
    </rPh>
    <rPh sb="6" eb="7">
      <t>クチ</t>
    </rPh>
    <rPh sb="7" eb="8">
      <t>ルイ</t>
    </rPh>
    <phoneticPr fontId="3"/>
  </si>
  <si>
    <t>ダンパー類</t>
    <rPh sb="4" eb="5">
      <t>ルイ</t>
    </rPh>
    <phoneticPr fontId="3"/>
  </si>
  <si>
    <t>その他制気口類</t>
    <rPh sb="2" eb="3">
      <t>タ</t>
    </rPh>
    <rPh sb="3" eb="6">
      <t>セイキクチ</t>
    </rPh>
    <rPh sb="6" eb="7">
      <t>ルイ</t>
    </rPh>
    <phoneticPr fontId="3"/>
  </si>
  <si>
    <t>衛生器具類</t>
    <rPh sb="0" eb="2">
      <t>エイセイ</t>
    </rPh>
    <rPh sb="2" eb="4">
      <t>キグ</t>
    </rPh>
    <rPh sb="4" eb="5">
      <t>ルイ</t>
    </rPh>
    <phoneticPr fontId="3"/>
  </si>
  <si>
    <t>熱交換器類</t>
    <rPh sb="0" eb="4">
      <t>ネツコウカンキ</t>
    </rPh>
    <rPh sb="4" eb="5">
      <t>ルイ</t>
    </rPh>
    <phoneticPr fontId="3"/>
  </si>
  <si>
    <t>膨張タンク類</t>
    <rPh sb="0" eb="2">
      <t>ボウチョウ</t>
    </rPh>
    <rPh sb="5" eb="6">
      <t>ルイ</t>
    </rPh>
    <phoneticPr fontId="3"/>
  </si>
  <si>
    <t>金物類</t>
    <rPh sb="0" eb="3">
      <t>カナモノルイ</t>
    </rPh>
    <phoneticPr fontId="3"/>
  </si>
  <si>
    <t>湯沸器類</t>
    <rPh sb="0" eb="2">
      <t>ユワ</t>
    </rPh>
    <rPh sb="2" eb="3">
      <t>キ</t>
    </rPh>
    <rPh sb="3" eb="4">
      <t>ルイ</t>
    </rPh>
    <phoneticPr fontId="3"/>
  </si>
  <si>
    <t>消火器具類</t>
    <rPh sb="0" eb="4">
      <t>ショウカキグ</t>
    </rPh>
    <rPh sb="4" eb="5">
      <t>ルイ</t>
    </rPh>
    <phoneticPr fontId="3"/>
  </si>
  <si>
    <t>水処理用機類</t>
    <rPh sb="0" eb="3">
      <t>ミズショリ</t>
    </rPh>
    <rPh sb="3" eb="4">
      <t>ヨウ</t>
    </rPh>
    <rPh sb="4" eb="6">
      <t>キルイ</t>
    </rPh>
    <phoneticPr fontId="3"/>
  </si>
  <si>
    <t>特殊機器類</t>
    <rPh sb="0" eb="2">
      <t>トクシュ</t>
    </rPh>
    <rPh sb="2" eb="5">
      <t>キキルイ</t>
    </rPh>
    <phoneticPr fontId="3"/>
  </si>
  <si>
    <t>弁類</t>
    <rPh sb="0" eb="2">
      <t>ベンルイ</t>
    </rPh>
    <phoneticPr fontId="3"/>
  </si>
  <si>
    <t>管材</t>
    <rPh sb="0" eb="2">
      <t>カンザイ</t>
    </rPh>
    <phoneticPr fontId="3"/>
  </si>
  <si>
    <t>継手・支持・接合材</t>
    <rPh sb="0" eb="2">
      <t>ツギテ</t>
    </rPh>
    <rPh sb="3" eb="5">
      <t>シジ</t>
    </rPh>
    <rPh sb="6" eb="9">
      <t>セツゴウザイ</t>
    </rPh>
    <phoneticPr fontId="3"/>
  </si>
  <si>
    <t>雑資材</t>
    <rPh sb="0" eb="3">
      <t>ザツシザイ</t>
    </rPh>
    <phoneticPr fontId="3"/>
  </si>
  <si>
    <t>各種ボイラー、温風暖房機、炉筒・煙管・還流・真空ボイラー、</t>
    <rPh sb="0" eb="2">
      <t>カクシュ</t>
    </rPh>
    <rPh sb="7" eb="9">
      <t>オンフウ</t>
    </rPh>
    <rPh sb="9" eb="12">
      <t>ダンボウキ</t>
    </rPh>
    <rPh sb="13" eb="15">
      <t>ロトウ</t>
    </rPh>
    <rPh sb="16" eb="17">
      <t>ケムリ</t>
    </rPh>
    <rPh sb="17" eb="18">
      <t>カン</t>
    </rPh>
    <rPh sb="19" eb="21">
      <t>カンリュウ</t>
    </rPh>
    <rPh sb="22" eb="24">
      <t>シンクウ</t>
    </rPh>
    <phoneticPr fontId="3"/>
  </si>
  <si>
    <t>各種冷凍機・チラーユニット等、チラー・吸収式・ターボ・スクリューほか</t>
    <rPh sb="0" eb="2">
      <t>カクシュ</t>
    </rPh>
    <rPh sb="2" eb="5">
      <t>レイトウキ</t>
    </rPh>
    <rPh sb="13" eb="14">
      <t>トウ</t>
    </rPh>
    <rPh sb="19" eb="22">
      <t>キュウシュウシキ</t>
    </rPh>
    <phoneticPr fontId="3"/>
  </si>
  <si>
    <t>各種冷凍機類、開放式・密閉式</t>
    <rPh sb="0" eb="2">
      <t>カクシュ</t>
    </rPh>
    <rPh sb="2" eb="6">
      <t>レイトウキルイ</t>
    </rPh>
    <rPh sb="7" eb="10">
      <t>カイホウシキ</t>
    </rPh>
    <rPh sb="11" eb="14">
      <t>ミッペイシキ</t>
    </rPh>
    <phoneticPr fontId="3"/>
  </si>
  <si>
    <t>冷温水発生機等</t>
    <rPh sb="0" eb="3">
      <t>レイオンスイ</t>
    </rPh>
    <rPh sb="3" eb="6">
      <t>ハッセイキ</t>
    </rPh>
    <rPh sb="6" eb="7">
      <t>トウ</t>
    </rPh>
    <phoneticPr fontId="3"/>
  </si>
  <si>
    <t>水冷・空冷パッケージ、ユニット・組立式空調機、熱交換型空調機、システムエアハン、コイル等</t>
    <rPh sb="0" eb="2">
      <t>スイレイ</t>
    </rPh>
    <rPh sb="3" eb="5">
      <t>クウレイ</t>
    </rPh>
    <rPh sb="16" eb="17">
      <t>ク</t>
    </rPh>
    <rPh sb="17" eb="18">
      <t>タ</t>
    </rPh>
    <rPh sb="18" eb="19">
      <t>シキ</t>
    </rPh>
    <rPh sb="19" eb="22">
      <t>クウチョウキ</t>
    </rPh>
    <rPh sb="23" eb="27">
      <t>ネツコウカンガタ</t>
    </rPh>
    <rPh sb="27" eb="30">
      <t>クウチョウキ</t>
    </rPh>
    <rPh sb="43" eb="44">
      <t>トウ</t>
    </rPh>
    <phoneticPr fontId="3"/>
  </si>
  <si>
    <t>パッケージ類、ビルマルAC、ルームAC、GHP、水熱源ヒートポンプ等</t>
    <rPh sb="5" eb="6">
      <t>ルイ</t>
    </rPh>
    <rPh sb="24" eb="27">
      <t>スイネツゲン</t>
    </rPh>
    <rPh sb="33" eb="34">
      <t>トウ</t>
    </rPh>
    <phoneticPr fontId="3"/>
  </si>
  <si>
    <t>大型熱交換器、フィルター、空気清浄機、加湿器、除湿器、集塵機、脱臭機、クリーンルーム他</t>
    <rPh sb="0" eb="2">
      <t>オオガタ</t>
    </rPh>
    <rPh sb="2" eb="5">
      <t>ネツコウカン</t>
    </rPh>
    <rPh sb="5" eb="6">
      <t>キ</t>
    </rPh>
    <rPh sb="13" eb="18">
      <t>クウキセイジョウキ</t>
    </rPh>
    <rPh sb="19" eb="22">
      <t>カシツキ</t>
    </rPh>
    <rPh sb="23" eb="26">
      <t>ジョシツキ</t>
    </rPh>
    <rPh sb="27" eb="30">
      <t>シュウジンキ</t>
    </rPh>
    <rPh sb="31" eb="34">
      <t>ダッシュウキ</t>
    </rPh>
    <rPh sb="42" eb="43">
      <t>ホカ</t>
    </rPh>
    <phoneticPr fontId="3"/>
  </si>
  <si>
    <t>各種ポンプ類、発電機、モーター類、</t>
    <rPh sb="0" eb="2">
      <t>カクシュ</t>
    </rPh>
    <rPh sb="5" eb="6">
      <t>ルイ</t>
    </rPh>
    <rPh sb="7" eb="10">
      <t>ハツデンキ</t>
    </rPh>
    <rPh sb="15" eb="16">
      <t>ルイ</t>
    </rPh>
    <phoneticPr fontId="3"/>
  </si>
  <si>
    <t>一般換気扇、有圧扇、空調換気扇、バス乾燥機、中間ファン、エアーカーテン等</t>
    <rPh sb="0" eb="5">
      <t>イッパンカンキセン</t>
    </rPh>
    <rPh sb="6" eb="9">
      <t>ユウアツセン</t>
    </rPh>
    <rPh sb="10" eb="12">
      <t>クウチョウ</t>
    </rPh>
    <rPh sb="12" eb="15">
      <t>カンキオオギ</t>
    </rPh>
    <rPh sb="18" eb="21">
      <t>カンソウキ</t>
    </rPh>
    <rPh sb="22" eb="24">
      <t>チュウカン</t>
    </rPh>
    <rPh sb="35" eb="36">
      <t>トウ</t>
    </rPh>
    <phoneticPr fontId="3"/>
  </si>
  <si>
    <t>一般送風機、各種ファン類、軸流・シロッコ・デリベントファン、ルーフファン等</t>
    <rPh sb="0" eb="5">
      <t>イッパンソウフウキ</t>
    </rPh>
    <rPh sb="6" eb="8">
      <t>カクシュ</t>
    </rPh>
    <rPh sb="11" eb="12">
      <t>ルイ</t>
    </rPh>
    <rPh sb="13" eb="15">
      <t>ジクリュウ</t>
    </rPh>
    <rPh sb="36" eb="37">
      <t>トウ</t>
    </rPh>
    <phoneticPr fontId="3"/>
  </si>
  <si>
    <t>各種水槽類（製缶以外）、FRP製・鋼板製</t>
    <rPh sb="0" eb="2">
      <t>カクシュ</t>
    </rPh>
    <rPh sb="2" eb="4">
      <t>スイソウ</t>
    </rPh>
    <rPh sb="4" eb="5">
      <t>ルイ</t>
    </rPh>
    <rPh sb="6" eb="8">
      <t>セイカン</t>
    </rPh>
    <rPh sb="8" eb="10">
      <t>イガイ</t>
    </rPh>
    <rPh sb="15" eb="16">
      <t>セイ</t>
    </rPh>
    <rPh sb="17" eb="20">
      <t>コウハンセイ</t>
    </rPh>
    <phoneticPr fontId="3"/>
  </si>
  <si>
    <t>FCU、PH、CV、ラジエーター、ベースボード類</t>
    <rPh sb="23" eb="24">
      <t>ルイ</t>
    </rPh>
    <phoneticPr fontId="3"/>
  </si>
  <si>
    <t>一般制気口、排煙口、ガラリー類</t>
    <rPh sb="0" eb="2">
      <t>イッパン</t>
    </rPh>
    <rPh sb="2" eb="5">
      <t>セイキコウ</t>
    </rPh>
    <rPh sb="6" eb="9">
      <t>ハイエンコウ</t>
    </rPh>
    <rPh sb="14" eb="15">
      <t>ルイ</t>
    </rPh>
    <phoneticPr fontId="3"/>
  </si>
  <si>
    <t>セルフード、グリースフィルター、VAV・CAV等</t>
    <rPh sb="23" eb="24">
      <t>トウ</t>
    </rPh>
    <phoneticPr fontId="3"/>
  </si>
  <si>
    <t>一般陶器類、衛生器具、冷水器、クリーンドライ、メッキ管・止水栓等</t>
    <rPh sb="0" eb="2">
      <t>イッパン</t>
    </rPh>
    <rPh sb="2" eb="4">
      <t>トウキ</t>
    </rPh>
    <rPh sb="4" eb="5">
      <t>ルイ</t>
    </rPh>
    <rPh sb="6" eb="8">
      <t>エイセイ</t>
    </rPh>
    <rPh sb="8" eb="10">
      <t>キグ</t>
    </rPh>
    <rPh sb="11" eb="13">
      <t>レイスイ</t>
    </rPh>
    <rPh sb="13" eb="14">
      <t>キ</t>
    </rPh>
    <rPh sb="26" eb="27">
      <t>カン</t>
    </rPh>
    <rPh sb="28" eb="31">
      <t>シスイセン</t>
    </rPh>
    <rPh sb="31" eb="32">
      <t>トウ</t>
    </rPh>
    <phoneticPr fontId="3"/>
  </si>
  <si>
    <t>プレート型熱交・シェル&amp;チューブ既製品</t>
    <rPh sb="4" eb="5">
      <t>ガタ</t>
    </rPh>
    <rPh sb="5" eb="7">
      <t>ネツコウ</t>
    </rPh>
    <rPh sb="16" eb="19">
      <t>キセイヒン</t>
    </rPh>
    <phoneticPr fontId="3"/>
  </si>
  <si>
    <t>既成膨張タンク</t>
    <rPh sb="0" eb="2">
      <t>キセイ</t>
    </rPh>
    <rPh sb="2" eb="4">
      <t>ボウチョウ</t>
    </rPh>
    <phoneticPr fontId="3"/>
  </si>
  <si>
    <t>一般金物、排水金物、マンホール・グリーストラップ、防水継手、製作架台等</t>
    <rPh sb="0" eb="2">
      <t>イッパン</t>
    </rPh>
    <rPh sb="2" eb="4">
      <t>カナモノ</t>
    </rPh>
    <rPh sb="5" eb="7">
      <t>ハイスイ</t>
    </rPh>
    <rPh sb="7" eb="9">
      <t>カナモノ</t>
    </rPh>
    <rPh sb="25" eb="27">
      <t>ボウスイ</t>
    </rPh>
    <rPh sb="27" eb="29">
      <t>ツギテ</t>
    </rPh>
    <rPh sb="30" eb="32">
      <t>セイサク</t>
    </rPh>
    <rPh sb="32" eb="34">
      <t>カダイ</t>
    </rPh>
    <rPh sb="34" eb="35">
      <t>トウ</t>
    </rPh>
    <phoneticPr fontId="3"/>
  </si>
  <si>
    <t>各種湯沸器（ガス貯湯式、ガス瞬間式、電気式大型、電気式小型）、コンロ類</t>
    <rPh sb="0" eb="2">
      <t>カクシュ</t>
    </rPh>
    <rPh sb="2" eb="4">
      <t>ユワ</t>
    </rPh>
    <rPh sb="4" eb="5">
      <t>キ</t>
    </rPh>
    <rPh sb="8" eb="11">
      <t>チョトウシキ</t>
    </rPh>
    <rPh sb="14" eb="17">
      <t>シュンカンシキ</t>
    </rPh>
    <rPh sb="18" eb="21">
      <t>デンキシキ</t>
    </rPh>
    <rPh sb="21" eb="23">
      <t>オオガタ</t>
    </rPh>
    <rPh sb="24" eb="27">
      <t>デンキシキ</t>
    </rPh>
    <rPh sb="27" eb="29">
      <t>コガタ</t>
    </rPh>
    <rPh sb="34" eb="35">
      <t>ルイ</t>
    </rPh>
    <phoneticPr fontId="3"/>
  </si>
  <si>
    <t>消火栓箱類、消火器、その他消火設備機器類</t>
    <rPh sb="0" eb="3">
      <t>ショウカセン</t>
    </rPh>
    <rPh sb="3" eb="4">
      <t>ハコ</t>
    </rPh>
    <rPh sb="4" eb="5">
      <t>ルイ</t>
    </rPh>
    <rPh sb="6" eb="9">
      <t>ショウカキ</t>
    </rPh>
    <rPh sb="12" eb="13">
      <t>タ</t>
    </rPh>
    <rPh sb="13" eb="17">
      <t>ショウカセツビ</t>
    </rPh>
    <rPh sb="17" eb="19">
      <t>キキ</t>
    </rPh>
    <rPh sb="19" eb="20">
      <t>ルイ</t>
    </rPh>
    <phoneticPr fontId="3"/>
  </si>
  <si>
    <t>ろ過機、滅菌機、純粋装置、水道リモート等（外注工事が伴わないもの）</t>
    <rPh sb="1" eb="2">
      <t>カ</t>
    </rPh>
    <rPh sb="2" eb="3">
      <t>キ</t>
    </rPh>
    <rPh sb="4" eb="6">
      <t>メッキン</t>
    </rPh>
    <rPh sb="6" eb="7">
      <t>キ</t>
    </rPh>
    <rPh sb="8" eb="10">
      <t>ジュンスイ</t>
    </rPh>
    <rPh sb="10" eb="12">
      <t>ソウチ</t>
    </rPh>
    <rPh sb="13" eb="15">
      <t>スイドウ</t>
    </rPh>
    <rPh sb="19" eb="20">
      <t>トウ</t>
    </rPh>
    <rPh sb="21" eb="23">
      <t>ガイチュウ</t>
    </rPh>
    <rPh sb="23" eb="25">
      <t>コウジ</t>
    </rPh>
    <rPh sb="26" eb="27">
      <t>トモナ</t>
    </rPh>
    <phoneticPr fontId="3"/>
  </si>
  <si>
    <t>耐震装置、消音装置、防振装置、医療器具、LPG気化装置、ボンベ庫、オイルタンク類、</t>
    <rPh sb="0" eb="4">
      <t>タイシンソウチ</t>
    </rPh>
    <rPh sb="5" eb="9">
      <t>ショウオンソウチ</t>
    </rPh>
    <rPh sb="10" eb="14">
      <t>ボウシンソウチ</t>
    </rPh>
    <rPh sb="15" eb="19">
      <t>イリョウキグ</t>
    </rPh>
    <rPh sb="23" eb="25">
      <t>キカ</t>
    </rPh>
    <rPh sb="25" eb="27">
      <t>ソウチ</t>
    </rPh>
    <rPh sb="31" eb="32">
      <t>コ</t>
    </rPh>
    <rPh sb="39" eb="40">
      <t>ルイ</t>
    </rPh>
    <phoneticPr fontId="3"/>
  </si>
  <si>
    <t>一般弁、特殊バルブ、量水器、FJ、EXP、計器類</t>
    <rPh sb="0" eb="3">
      <t>イッパンベン</t>
    </rPh>
    <rPh sb="4" eb="6">
      <t>トクシュ</t>
    </rPh>
    <rPh sb="10" eb="13">
      <t>リョウスイキ</t>
    </rPh>
    <rPh sb="21" eb="23">
      <t>ケイキ</t>
    </rPh>
    <rPh sb="23" eb="24">
      <t>ルイ</t>
    </rPh>
    <phoneticPr fontId="3"/>
  </si>
  <si>
    <t>一般管、加工管、集合管、特殊管ほか</t>
    <rPh sb="0" eb="2">
      <t>イッパン</t>
    </rPh>
    <rPh sb="2" eb="3">
      <t>カン</t>
    </rPh>
    <rPh sb="4" eb="6">
      <t>カコウ</t>
    </rPh>
    <rPh sb="6" eb="7">
      <t>カン</t>
    </rPh>
    <rPh sb="8" eb="11">
      <t>シュウゴウカン</t>
    </rPh>
    <rPh sb="12" eb="14">
      <t>トクシュ</t>
    </rPh>
    <rPh sb="14" eb="15">
      <t>カン</t>
    </rPh>
    <phoneticPr fontId="3"/>
  </si>
  <si>
    <t>配管工費</t>
    <rPh sb="0" eb="4">
      <t>ハイカンコウヒ</t>
    </rPh>
    <phoneticPr fontId="3"/>
  </si>
  <si>
    <t>ダクト工費</t>
    <rPh sb="3" eb="5">
      <t>コウヒ</t>
    </rPh>
    <phoneticPr fontId="3"/>
  </si>
  <si>
    <t>搬入据付工事</t>
    <rPh sb="0" eb="2">
      <t>ハンニュウ</t>
    </rPh>
    <rPh sb="2" eb="4">
      <t>スエツケ</t>
    </rPh>
    <rPh sb="4" eb="6">
      <t>コウジ</t>
    </rPh>
    <phoneticPr fontId="3"/>
  </si>
  <si>
    <t>洗浄工事</t>
    <rPh sb="0" eb="4">
      <t>センジョウコウジ</t>
    </rPh>
    <phoneticPr fontId="3"/>
  </si>
  <si>
    <t>はつり穴明け補修工事</t>
    <rPh sb="3" eb="4">
      <t>アナ</t>
    </rPh>
    <rPh sb="4" eb="5">
      <t>ア</t>
    </rPh>
    <rPh sb="6" eb="10">
      <t>ホシュウコウジ</t>
    </rPh>
    <phoneticPr fontId="3"/>
  </si>
  <si>
    <t>雑作業工事</t>
    <rPh sb="0" eb="3">
      <t>ザツサギョウ</t>
    </rPh>
    <rPh sb="3" eb="5">
      <t>コウジ</t>
    </rPh>
    <phoneticPr fontId="3"/>
  </si>
  <si>
    <t>労務提供のみの配管工事（消耗品等は含んでも構わない）、スリーブ工事</t>
    <rPh sb="0" eb="4">
      <t>ロウムテイキョウ</t>
    </rPh>
    <rPh sb="7" eb="9">
      <t>ハイカン</t>
    </rPh>
    <rPh sb="9" eb="11">
      <t>コウジ</t>
    </rPh>
    <rPh sb="12" eb="15">
      <t>ショウモウヒン</t>
    </rPh>
    <rPh sb="15" eb="16">
      <t>トウ</t>
    </rPh>
    <rPh sb="17" eb="18">
      <t>フク</t>
    </rPh>
    <rPh sb="21" eb="22">
      <t>カマ</t>
    </rPh>
    <rPh sb="31" eb="33">
      <t>コウジ</t>
    </rPh>
    <phoneticPr fontId="3"/>
  </si>
  <si>
    <t>労務提供のみのダクト工事（消耗品等は含んでも構わない）、スリーブ工事</t>
    <rPh sb="0" eb="4">
      <t>ロウムテイキョウ</t>
    </rPh>
    <rPh sb="10" eb="12">
      <t>コウジ</t>
    </rPh>
    <rPh sb="12" eb="14">
      <t>カンコウジ</t>
    </rPh>
    <rPh sb="13" eb="16">
      <t>ショウモウヒン</t>
    </rPh>
    <rPh sb="16" eb="17">
      <t>トウ</t>
    </rPh>
    <rPh sb="18" eb="19">
      <t>フク</t>
    </rPh>
    <rPh sb="22" eb="23">
      <t>カマ</t>
    </rPh>
    <rPh sb="32" eb="34">
      <t>コウジ</t>
    </rPh>
    <phoneticPr fontId="3"/>
  </si>
  <si>
    <t>水槽洗浄、管洗浄（屋内）、管清掃（屋外）ほか</t>
    <rPh sb="0" eb="2">
      <t>スイソウ</t>
    </rPh>
    <rPh sb="2" eb="4">
      <t>センジョウ</t>
    </rPh>
    <rPh sb="5" eb="6">
      <t>カン</t>
    </rPh>
    <rPh sb="6" eb="8">
      <t>センジョウ</t>
    </rPh>
    <rPh sb="9" eb="11">
      <t>オクナイ</t>
    </rPh>
    <rPh sb="13" eb="14">
      <t>カン</t>
    </rPh>
    <rPh sb="14" eb="16">
      <t>セイソウ</t>
    </rPh>
    <rPh sb="17" eb="19">
      <t>オクガイ</t>
    </rPh>
    <phoneticPr fontId="3"/>
  </si>
  <si>
    <t>斫り穴あけ、レントゲン探査等</t>
    <rPh sb="0" eb="1">
      <t>ハツ</t>
    </rPh>
    <rPh sb="2" eb="3">
      <t>アナ</t>
    </rPh>
    <rPh sb="11" eb="13">
      <t>タンサ</t>
    </rPh>
    <rPh sb="13" eb="14">
      <t>トウ</t>
    </rPh>
    <phoneticPr fontId="3"/>
  </si>
  <si>
    <t>機器の搬入据付・機器の養生費、重量物搬入、揚重手間、小運搬費用、リフト・EV使用料など　</t>
    <rPh sb="0" eb="2">
      <t>キキ</t>
    </rPh>
    <rPh sb="3" eb="5">
      <t>ハンニュウ</t>
    </rPh>
    <rPh sb="5" eb="7">
      <t>スエツケ</t>
    </rPh>
    <rPh sb="8" eb="10">
      <t>キキ</t>
    </rPh>
    <rPh sb="11" eb="13">
      <t>ヨウジョウ</t>
    </rPh>
    <rPh sb="13" eb="14">
      <t>ヒ</t>
    </rPh>
    <rPh sb="15" eb="18">
      <t>ジュウリョウブツ</t>
    </rPh>
    <rPh sb="18" eb="20">
      <t>ハンニュウ</t>
    </rPh>
    <rPh sb="21" eb="23">
      <t>ヨウジュウ</t>
    </rPh>
    <rPh sb="23" eb="25">
      <t>テマ</t>
    </rPh>
    <rPh sb="26" eb="27">
      <t>ショウ</t>
    </rPh>
    <rPh sb="27" eb="29">
      <t>ウンパン</t>
    </rPh>
    <rPh sb="29" eb="31">
      <t>ヒヨウ</t>
    </rPh>
    <rPh sb="38" eb="40">
      <t>シヨウ</t>
    </rPh>
    <rPh sb="40" eb="41">
      <t>リョウ</t>
    </rPh>
    <phoneticPr fontId="3"/>
  </si>
  <si>
    <t>雑役労務、守衛費、美装費、産業廃棄物、材料の伴わない保守工事</t>
    <rPh sb="0" eb="4">
      <t>ザツエキロウム</t>
    </rPh>
    <rPh sb="5" eb="7">
      <t>シュエイ</t>
    </rPh>
    <rPh sb="7" eb="8">
      <t>ヒ</t>
    </rPh>
    <rPh sb="9" eb="11">
      <t>ビソウ</t>
    </rPh>
    <rPh sb="11" eb="12">
      <t>ヒ</t>
    </rPh>
    <rPh sb="13" eb="15">
      <t>サンギョウ</t>
    </rPh>
    <rPh sb="15" eb="18">
      <t>ハイキブツ</t>
    </rPh>
    <rPh sb="19" eb="21">
      <t>ザイリョウ</t>
    </rPh>
    <rPh sb="22" eb="23">
      <t>トモナ</t>
    </rPh>
    <rPh sb="26" eb="28">
      <t>ホシュ</t>
    </rPh>
    <rPh sb="28" eb="30">
      <t>コウジ</t>
    </rPh>
    <phoneticPr fontId="3"/>
  </si>
  <si>
    <t>外注労務（施工管理）、外注施工図（現場常駐）、</t>
    <rPh sb="0" eb="4">
      <t>ガイチュウロウム</t>
    </rPh>
    <rPh sb="5" eb="9">
      <t>セコウカンリ</t>
    </rPh>
    <rPh sb="11" eb="13">
      <t>ガイチュウ</t>
    </rPh>
    <rPh sb="13" eb="16">
      <t>セコウズ</t>
    </rPh>
    <rPh sb="17" eb="19">
      <t>ゲンバ</t>
    </rPh>
    <rPh sb="19" eb="21">
      <t>ジョウチュウ</t>
    </rPh>
    <phoneticPr fontId="3"/>
  </si>
  <si>
    <t>ダクト工事</t>
    <rPh sb="3" eb="5">
      <t>コウジ</t>
    </rPh>
    <phoneticPr fontId="3"/>
  </si>
  <si>
    <t>断熱工事</t>
    <rPh sb="0" eb="2">
      <t>ダンネツ</t>
    </rPh>
    <rPh sb="2" eb="4">
      <t>コウジ</t>
    </rPh>
    <phoneticPr fontId="3"/>
  </si>
  <si>
    <t>塗装工事</t>
    <rPh sb="0" eb="2">
      <t>トソウ</t>
    </rPh>
    <rPh sb="2" eb="4">
      <t>コウジ</t>
    </rPh>
    <phoneticPr fontId="3"/>
  </si>
  <si>
    <t>外構工事</t>
    <rPh sb="0" eb="2">
      <t>ガイコウ</t>
    </rPh>
    <rPh sb="2" eb="4">
      <t>コウジ</t>
    </rPh>
    <phoneticPr fontId="3"/>
  </si>
  <si>
    <t>計装・電気工事</t>
    <rPh sb="0" eb="2">
      <t>ケイソウ</t>
    </rPh>
    <rPh sb="3" eb="5">
      <t>デンキ</t>
    </rPh>
    <rPh sb="5" eb="7">
      <t>コウジ</t>
    </rPh>
    <phoneticPr fontId="3"/>
  </si>
  <si>
    <t>製缶工事</t>
    <rPh sb="0" eb="2">
      <t>セイカン</t>
    </rPh>
    <rPh sb="2" eb="4">
      <t>コウジ</t>
    </rPh>
    <phoneticPr fontId="3"/>
  </si>
  <si>
    <t>基礎工事</t>
    <rPh sb="0" eb="2">
      <t>キソ</t>
    </rPh>
    <rPh sb="2" eb="4">
      <t>コウジ</t>
    </rPh>
    <phoneticPr fontId="3"/>
  </si>
  <si>
    <t>ガス工事</t>
    <rPh sb="2" eb="4">
      <t>コウジ</t>
    </rPh>
    <phoneticPr fontId="3"/>
  </si>
  <si>
    <t>防災工事</t>
    <rPh sb="0" eb="2">
      <t>ボウサイ</t>
    </rPh>
    <rPh sb="2" eb="4">
      <t>コウジ</t>
    </rPh>
    <phoneticPr fontId="3"/>
  </si>
  <si>
    <t>床暖工事</t>
    <rPh sb="0" eb="2">
      <t>ユカダン</t>
    </rPh>
    <rPh sb="2" eb="4">
      <t>コウジ</t>
    </rPh>
    <phoneticPr fontId="3"/>
  </si>
  <si>
    <t>厨房工事</t>
    <rPh sb="0" eb="2">
      <t>チュウボウ</t>
    </rPh>
    <rPh sb="2" eb="4">
      <t>コウジ</t>
    </rPh>
    <phoneticPr fontId="3"/>
  </si>
  <si>
    <t>特殊工事</t>
    <rPh sb="0" eb="2">
      <t>トクシュ</t>
    </rPh>
    <rPh sb="2" eb="4">
      <t>コウジ</t>
    </rPh>
    <phoneticPr fontId="3"/>
  </si>
  <si>
    <t>試運転調整費</t>
    <rPh sb="0" eb="6">
      <t>シウンテンチョウセイヒ</t>
    </rPh>
    <phoneticPr fontId="3"/>
  </si>
  <si>
    <t>加入金類</t>
    <rPh sb="0" eb="4">
      <t>カニュウキンルイ</t>
    </rPh>
    <phoneticPr fontId="3"/>
  </si>
  <si>
    <t>建築関連工事</t>
    <rPh sb="0" eb="2">
      <t>ケンチク</t>
    </rPh>
    <rPh sb="2" eb="6">
      <t>カンレンコウジ</t>
    </rPh>
    <phoneticPr fontId="3"/>
  </si>
  <si>
    <t>雑工事</t>
    <rPh sb="0" eb="3">
      <t>ザツコウジ</t>
    </rPh>
    <phoneticPr fontId="3"/>
  </si>
  <si>
    <t>材工共の配管工事</t>
    <rPh sb="0" eb="2">
      <t>ザイコウ</t>
    </rPh>
    <rPh sb="2" eb="3">
      <t>トモ</t>
    </rPh>
    <rPh sb="4" eb="6">
      <t>ハイカン</t>
    </rPh>
    <rPh sb="6" eb="8">
      <t>コウジ</t>
    </rPh>
    <phoneticPr fontId="3"/>
  </si>
  <si>
    <t>材工共のダクト工事</t>
    <rPh sb="0" eb="3">
      <t>ザイコウトモ</t>
    </rPh>
    <rPh sb="7" eb="9">
      <t>コウジ</t>
    </rPh>
    <phoneticPr fontId="3"/>
  </si>
  <si>
    <t>保温断熱板金工事</t>
    <rPh sb="0" eb="2">
      <t>ホオン</t>
    </rPh>
    <rPh sb="2" eb="4">
      <t>ダンネツ</t>
    </rPh>
    <rPh sb="4" eb="6">
      <t>バンキン</t>
    </rPh>
    <rPh sb="6" eb="8">
      <t>コウジ</t>
    </rPh>
    <phoneticPr fontId="3"/>
  </si>
  <si>
    <t>屋外排水工事、屋外給水工事、一般外構工事、根伐埋戻し</t>
    <rPh sb="0" eb="4">
      <t>オクガイハイスイ</t>
    </rPh>
    <rPh sb="4" eb="6">
      <t>コウジ</t>
    </rPh>
    <rPh sb="7" eb="9">
      <t>オクガイ</t>
    </rPh>
    <rPh sb="9" eb="11">
      <t>キュウスイ</t>
    </rPh>
    <rPh sb="11" eb="13">
      <t>コウジ</t>
    </rPh>
    <rPh sb="14" eb="18">
      <t>イッパンガイコウ</t>
    </rPh>
    <rPh sb="18" eb="20">
      <t>コウジ</t>
    </rPh>
    <rPh sb="21" eb="22">
      <t>ネ</t>
    </rPh>
    <rPh sb="23" eb="25">
      <t>ウメモド</t>
    </rPh>
    <phoneticPr fontId="3"/>
  </si>
  <si>
    <t>製缶工事、大型支持金物・鋼材製作物等</t>
    <rPh sb="0" eb="4">
      <t>セイカンコウジ</t>
    </rPh>
    <rPh sb="5" eb="7">
      <t>オオガタ</t>
    </rPh>
    <rPh sb="7" eb="9">
      <t>シジ</t>
    </rPh>
    <rPh sb="9" eb="11">
      <t>カナモノ</t>
    </rPh>
    <rPh sb="12" eb="14">
      <t>コウザイ</t>
    </rPh>
    <rPh sb="14" eb="17">
      <t>セイサクブツ</t>
    </rPh>
    <rPh sb="17" eb="18">
      <t>トウ</t>
    </rPh>
    <phoneticPr fontId="3"/>
  </si>
  <si>
    <t>機械基礎工事等</t>
    <rPh sb="0" eb="4">
      <t>キカイキソ</t>
    </rPh>
    <rPh sb="4" eb="6">
      <t>コウジ</t>
    </rPh>
    <rPh sb="6" eb="7">
      <t>トウ</t>
    </rPh>
    <phoneticPr fontId="3"/>
  </si>
  <si>
    <t>床暖房工事、電気式床暖房、ロードヒーティング</t>
    <rPh sb="0" eb="3">
      <t>ユカダンボウ</t>
    </rPh>
    <rPh sb="3" eb="5">
      <t>コウジ</t>
    </rPh>
    <rPh sb="6" eb="8">
      <t>デンキ</t>
    </rPh>
    <rPh sb="8" eb="9">
      <t>シキ</t>
    </rPh>
    <rPh sb="9" eb="12">
      <t>ユカダンボウ</t>
    </rPh>
    <phoneticPr fontId="3"/>
  </si>
  <si>
    <t>厨房工事、流し台、システムキッチン類</t>
    <rPh sb="0" eb="2">
      <t>チュウボウ</t>
    </rPh>
    <rPh sb="2" eb="4">
      <t>コウジ</t>
    </rPh>
    <rPh sb="5" eb="6">
      <t>ナガ</t>
    </rPh>
    <rPh sb="7" eb="8">
      <t>ダイ</t>
    </rPh>
    <rPh sb="17" eb="18">
      <t>ルイ</t>
    </rPh>
    <phoneticPr fontId="3"/>
  </si>
  <si>
    <t>冷媒工事、医療ガス、TES工事、池工事、さく井工事、浄化槽、脱臭・搬送・立体駐車場工事ほか</t>
    <rPh sb="0" eb="2">
      <t>レイバイ</t>
    </rPh>
    <rPh sb="2" eb="4">
      <t>コウジ</t>
    </rPh>
    <rPh sb="5" eb="7">
      <t>イリョウ</t>
    </rPh>
    <rPh sb="13" eb="15">
      <t>コウジ</t>
    </rPh>
    <rPh sb="16" eb="17">
      <t>イケ</t>
    </rPh>
    <rPh sb="17" eb="19">
      <t>コウジ</t>
    </rPh>
    <rPh sb="22" eb="23">
      <t>イ</t>
    </rPh>
    <rPh sb="23" eb="25">
      <t>コウジ</t>
    </rPh>
    <rPh sb="26" eb="29">
      <t>ジョウカソウ</t>
    </rPh>
    <rPh sb="30" eb="32">
      <t>ダッシュウ</t>
    </rPh>
    <rPh sb="33" eb="35">
      <t>ハンソウ</t>
    </rPh>
    <rPh sb="36" eb="38">
      <t>リッタイ</t>
    </rPh>
    <rPh sb="38" eb="41">
      <t>チュウシャジョウ</t>
    </rPh>
    <rPh sb="41" eb="43">
      <t>コウジ</t>
    </rPh>
    <phoneticPr fontId="3"/>
  </si>
  <si>
    <t>試験調整費、風量・温湿度測定、騒音・振動測定、消防放水試験費、試運転に必要な熱源等</t>
    <rPh sb="0" eb="2">
      <t>シケン</t>
    </rPh>
    <rPh sb="2" eb="5">
      <t>チョウセイヒ</t>
    </rPh>
    <rPh sb="6" eb="8">
      <t>フウリョウ</t>
    </rPh>
    <rPh sb="9" eb="12">
      <t>オンシツド</t>
    </rPh>
    <rPh sb="12" eb="14">
      <t>ソクテイ</t>
    </rPh>
    <rPh sb="15" eb="17">
      <t>ソウオン</t>
    </rPh>
    <rPh sb="18" eb="20">
      <t>シンドウ</t>
    </rPh>
    <rPh sb="20" eb="22">
      <t>ソクテイ</t>
    </rPh>
    <rPh sb="23" eb="25">
      <t>ショウボウ</t>
    </rPh>
    <rPh sb="25" eb="27">
      <t>ホウスイ</t>
    </rPh>
    <rPh sb="27" eb="30">
      <t>シケンヒ</t>
    </rPh>
    <rPh sb="31" eb="34">
      <t>シウンテン</t>
    </rPh>
    <rPh sb="35" eb="37">
      <t>ヒツヨウ</t>
    </rPh>
    <rPh sb="38" eb="40">
      <t>ネツゲン</t>
    </rPh>
    <rPh sb="40" eb="41">
      <t>トウ</t>
    </rPh>
    <phoneticPr fontId="3"/>
  </si>
  <si>
    <t>加入金・負担金、上下水申請手続費</t>
    <rPh sb="0" eb="3">
      <t>カニュウキン</t>
    </rPh>
    <rPh sb="4" eb="7">
      <t>フタンキン</t>
    </rPh>
    <rPh sb="8" eb="11">
      <t>ジョウゲスイ</t>
    </rPh>
    <rPh sb="11" eb="13">
      <t>シンセイ</t>
    </rPh>
    <rPh sb="13" eb="15">
      <t>テツヅ</t>
    </rPh>
    <rPh sb="15" eb="16">
      <t>ヒ</t>
    </rPh>
    <phoneticPr fontId="3"/>
  </si>
  <si>
    <t>共通補修費、鉄筋型枠損料、仮設工事ほか</t>
    <rPh sb="0" eb="2">
      <t>キョウツウ</t>
    </rPh>
    <rPh sb="2" eb="4">
      <t>ホシュウ</t>
    </rPh>
    <rPh sb="4" eb="5">
      <t>ヒ</t>
    </rPh>
    <rPh sb="6" eb="8">
      <t>テッキン</t>
    </rPh>
    <rPh sb="8" eb="10">
      <t>カタワク</t>
    </rPh>
    <rPh sb="10" eb="12">
      <t>ソンリョウ</t>
    </rPh>
    <rPh sb="13" eb="15">
      <t>カセツ</t>
    </rPh>
    <rPh sb="15" eb="17">
      <t>コウジ</t>
    </rPh>
    <phoneticPr fontId="3"/>
  </si>
  <si>
    <t>ゴミ産廃処分費、現場清掃費、安全関係工事</t>
    <rPh sb="2" eb="4">
      <t>サンパイ</t>
    </rPh>
    <rPh sb="4" eb="7">
      <t>ショブンヒ</t>
    </rPh>
    <rPh sb="8" eb="10">
      <t>ゲンバ</t>
    </rPh>
    <rPh sb="10" eb="13">
      <t>セイソウヒ</t>
    </rPh>
    <rPh sb="14" eb="18">
      <t>アンゼンカンケイ</t>
    </rPh>
    <rPh sb="18" eb="20">
      <t>コウジ</t>
    </rPh>
    <phoneticPr fontId="3"/>
  </si>
  <si>
    <t>摘要細目（内訳）</t>
    <rPh sb="0" eb="2">
      <t>テキヨウ</t>
    </rPh>
    <rPh sb="2" eb="4">
      <t>サイモク</t>
    </rPh>
    <rPh sb="5" eb="7">
      <t>ウチワケ</t>
    </rPh>
    <phoneticPr fontId="3"/>
  </si>
  <si>
    <t>要素名</t>
    <rPh sb="0" eb="2">
      <t>ヨウソ</t>
    </rPh>
    <rPh sb="2" eb="3">
      <t>メイ</t>
    </rPh>
    <phoneticPr fontId="3"/>
  </si>
  <si>
    <t>事務備品リース料、一般事務消耗品、事務購入備品類、青図製本代、CADソフトリース費用</t>
    <rPh sb="0" eb="4">
      <t>ジムビヒン</t>
    </rPh>
    <rPh sb="7" eb="8">
      <t>リョウ</t>
    </rPh>
    <rPh sb="9" eb="16">
      <t>イッパンジムショウモウヒン</t>
    </rPh>
    <rPh sb="17" eb="21">
      <t>ジムコウニュウ</t>
    </rPh>
    <rPh sb="21" eb="24">
      <t>ビヒンルイ</t>
    </rPh>
    <rPh sb="25" eb="29">
      <t>アオズセイホン</t>
    </rPh>
    <rPh sb="29" eb="30">
      <t>ダイ</t>
    </rPh>
    <rPh sb="40" eb="42">
      <t>ヒヨウ</t>
    </rPh>
    <phoneticPr fontId="3"/>
  </si>
  <si>
    <t>内訳内容は、下表を参考にして下さい。</t>
    <rPh sb="0" eb="2">
      <t>ウチワケ</t>
    </rPh>
    <rPh sb="2" eb="4">
      <t>ナイヨウ</t>
    </rPh>
    <rPh sb="6" eb="8">
      <t>カヒョウ</t>
    </rPh>
    <rPh sb="9" eb="11">
      <t>サンコウ</t>
    </rPh>
    <rPh sb="14" eb="15">
      <t>クダ</t>
    </rPh>
    <phoneticPr fontId="3"/>
  </si>
  <si>
    <t>※　内訳は必ず記載の事（右　参照）</t>
    <rPh sb="2" eb="4">
      <t>ウチワケ</t>
    </rPh>
    <rPh sb="5" eb="6">
      <t>カナラ</t>
    </rPh>
    <rPh sb="7" eb="9">
      <t>キサイ</t>
    </rPh>
    <rPh sb="10" eb="11">
      <t>コト</t>
    </rPh>
    <rPh sb="12" eb="13">
      <t>ミギ</t>
    </rPh>
    <rPh sb="14" eb="16">
      <t>サンショウ</t>
    </rPh>
    <phoneticPr fontId="3"/>
  </si>
  <si>
    <t>A001</t>
    <phoneticPr fontId="3"/>
  </si>
  <si>
    <t>A002</t>
    <phoneticPr fontId="3"/>
  </si>
  <si>
    <t>A003</t>
    <phoneticPr fontId="3"/>
  </si>
  <si>
    <t>A004</t>
    <phoneticPr fontId="3"/>
  </si>
  <si>
    <t>A005</t>
    <phoneticPr fontId="3"/>
  </si>
  <si>
    <t>A006</t>
    <phoneticPr fontId="3"/>
  </si>
  <si>
    <t>A008</t>
    <phoneticPr fontId="3"/>
  </si>
  <si>
    <t>A007</t>
    <phoneticPr fontId="3"/>
  </si>
  <si>
    <t>A009</t>
    <phoneticPr fontId="3"/>
  </si>
  <si>
    <t>A010</t>
    <phoneticPr fontId="3"/>
  </si>
  <si>
    <t>A011</t>
    <phoneticPr fontId="3"/>
  </si>
  <si>
    <t>A012</t>
    <phoneticPr fontId="3"/>
  </si>
  <si>
    <t>A013</t>
    <phoneticPr fontId="3"/>
  </si>
  <si>
    <t>A014</t>
    <phoneticPr fontId="3"/>
  </si>
  <si>
    <t>A015</t>
    <phoneticPr fontId="3"/>
  </si>
  <si>
    <t>A016</t>
    <phoneticPr fontId="3"/>
  </si>
  <si>
    <t>A017</t>
    <phoneticPr fontId="3"/>
  </si>
  <si>
    <t>A018</t>
    <phoneticPr fontId="3"/>
  </si>
  <si>
    <t>A019</t>
    <phoneticPr fontId="3"/>
  </si>
  <si>
    <t>A020</t>
    <phoneticPr fontId="3"/>
  </si>
  <si>
    <t>A021</t>
    <phoneticPr fontId="3"/>
  </si>
  <si>
    <t>A022</t>
    <phoneticPr fontId="3"/>
  </si>
  <si>
    <t>A023</t>
    <phoneticPr fontId="3"/>
  </si>
  <si>
    <t>A024</t>
    <phoneticPr fontId="3"/>
  </si>
  <si>
    <t>A025</t>
    <phoneticPr fontId="3"/>
  </si>
  <si>
    <t>A026</t>
    <phoneticPr fontId="3"/>
  </si>
  <si>
    <t>A027</t>
    <phoneticPr fontId="3"/>
  </si>
  <si>
    <t>A028</t>
    <phoneticPr fontId="3"/>
  </si>
  <si>
    <t>B001</t>
    <phoneticPr fontId="3"/>
  </si>
  <si>
    <t>B002</t>
    <phoneticPr fontId="3"/>
  </si>
  <si>
    <t>B003</t>
    <phoneticPr fontId="3"/>
  </si>
  <si>
    <t>B004</t>
    <phoneticPr fontId="3"/>
  </si>
  <si>
    <t>B005</t>
    <phoneticPr fontId="3"/>
  </si>
  <si>
    <t>B006</t>
    <phoneticPr fontId="3"/>
  </si>
  <si>
    <t>B007</t>
    <phoneticPr fontId="3"/>
  </si>
  <si>
    <t>C001</t>
    <phoneticPr fontId="3"/>
  </si>
  <si>
    <t>C002</t>
    <phoneticPr fontId="3"/>
  </si>
  <si>
    <t>C003</t>
    <phoneticPr fontId="3"/>
  </si>
  <si>
    <t>C004</t>
    <phoneticPr fontId="3"/>
  </si>
  <si>
    <t>C005</t>
    <phoneticPr fontId="3"/>
  </si>
  <si>
    <t>C006</t>
    <phoneticPr fontId="3"/>
  </si>
  <si>
    <t>C007</t>
    <phoneticPr fontId="3"/>
  </si>
  <si>
    <t>C008</t>
    <phoneticPr fontId="3"/>
  </si>
  <si>
    <t>C009</t>
    <phoneticPr fontId="3"/>
  </si>
  <si>
    <t>C010</t>
    <phoneticPr fontId="3"/>
  </si>
  <si>
    <t>C011</t>
    <phoneticPr fontId="3"/>
  </si>
  <si>
    <t>C012</t>
    <phoneticPr fontId="3"/>
  </si>
  <si>
    <t>C013</t>
    <phoneticPr fontId="3"/>
  </si>
  <si>
    <t>C014</t>
    <phoneticPr fontId="3"/>
  </si>
  <si>
    <t>C015</t>
    <phoneticPr fontId="3"/>
  </si>
  <si>
    <t>C016</t>
    <phoneticPr fontId="3"/>
  </si>
  <si>
    <t>C017</t>
    <phoneticPr fontId="3"/>
  </si>
  <si>
    <t>資材費</t>
    <rPh sb="0" eb="3">
      <t>シザイヒ</t>
    </rPh>
    <phoneticPr fontId="3"/>
  </si>
  <si>
    <t>自動制御工事、電気工事、リモコン・コントローラー工事等</t>
    <rPh sb="0" eb="4">
      <t>ジドウセイギョ</t>
    </rPh>
    <rPh sb="4" eb="6">
      <t>コウジ</t>
    </rPh>
    <rPh sb="7" eb="11">
      <t>デンキコウジ</t>
    </rPh>
    <rPh sb="24" eb="26">
      <t>コウジ</t>
    </rPh>
    <rPh sb="26" eb="27">
      <t>トウ</t>
    </rPh>
    <phoneticPr fontId="3"/>
  </si>
  <si>
    <t>都市ガス工事、ＬＰガス工事等</t>
    <rPh sb="0" eb="2">
      <t>トシ</t>
    </rPh>
    <rPh sb="4" eb="6">
      <t>コウジ</t>
    </rPh>
    <rPh sb="11" eb="13">
      <t>コウジ</t>
    </rPh>
    <rPh sb="13" eb="14">
      <t>トウ</t>
    </rPh>
    <phoneticPr fontId="3"/>
  </si>
  <si>
    <t>スプリンクラー工事、不活性ガス消火工事、移動式粉末消火等</t>
    <rPh sb="7" eb="9">
      <t>コウジ</t>
    </rPh>
    <rPh sb="10" eb="11">
      <t>フ</t>
    </rPh>
    <rPh sb="11" eb="13">
      <t>カッセイ</t>
    </rPh>
    <rPh sb="15" eb="17">
      <t>ショウカ</t>
    </rPh>
    <rPh sb="17" eb="19">
      <t>コウジ</t>
    </rPh>
    <rPh sb="20" eb="25">
      <t>イドウシキフンマツ</t>
    </rPh>
    <rPh sb="25" eb="27">
      <t>ショウカ</t>
    </rPh>
    <rPh sb="27" eb="28">
      <t>トウ</t>
    </rPh>
    <phoneticPr fontId="3"/>
  </si>
  <si>
    <t>放熱器類</t>
    <rPh sb="0" eb="3">
      <t>ホウネツキ</t>
    </rPh>
    <rPh sb="3" eb="4">
      <t>ルイ</t>
    </rPh>
    <phoneticPr fontId="3"/>
  </si>
  <si>
    <t>要素番号</t>
    <phoneticPr fontId="3"/>
  </si>
  <si>
    <t>←　消費税区分を選択</t>
    <rPh sb="2" eb="5">
      <t>ショウヒゼイ</t>
    </rPh>
    <rPh sb="5" eb="7">
      <t>クブン</t>
    </rPh>
    <rPh sb="8" eb="10">
      <t>センタク</t>
    </rPh>
    <phoneticPr fontId="3"/>
  </si>
  <si>
    <t>T</t>
    <phoneticPr fontId="3"/>
  </si>
  <si>
    <t>登録番号</t>
    <rPh sb="0" eb="4">
      <t>トウロクバンゴウ</t>
    </rPh>
    <phoneticPr fontId="3"/>
  </si>
  <si>
    <t>取引先コード</t>
    <rPh sb="0" eb="3">
      <t>トリヒキサキ</t>
    </rPh>
    <phoneticPr fontId="3"/>
  </si>
  <si>
    <t>住　所</t>
    <rPh sb="0" eb="1">
      <t>スミ</t>
    </rPh>
    <rPh sb="2" eb="3">
      <t>ショ</t>
    </rPh>
    <phoneticPr fontId="3"/>
  </si>
  <si>
    <t>住 　所</t>
    <rPh sb="0" eb="1">
      <t>スミ</t>
    </rPh>
    <rPh sb="3" eb="4">
      <t>ショ</t>
    </rPh>
    <phoneticPr fontId="3"/>
  </si>
  <si>
    <t>（請求者）</t>
    <rPh sb="1" eb="4">
      <t>セイキュウシャ</t>
    </rPh>
    <phoneticPr fontId="3"/>
  </si>
  <si>
    <r>
      <rPr>
        <b/>
        <sz val="12"/>
        <color theme="1" tint="0.249977111117893"/>
        <rFont val="游ゴシック"/>
        <family val="3"/>
        <charset val="128"/>
        <scheme val="minor"/>
      </rPr>
      <t>池田煖房工業株式会社</t>
    </r>
    <r>
      <rPr>
        <sz val="12"/>
        <color theme="1"/>
        <rFont val="游ゴシック"/>
        <family val="2"/>
        <charset val="128"/>
        <scheme val="minor"/>
      </rPr>
      <t>　御中</t>
    </r>
    <phoneticPr fontId="3"/>
  </si>
  <si>
    <t>消費税等額</t>
    <rPh sb="0" eb="3">
      <t>ショウヒゼイ</t>
    </rPh>
    <rPh sb="3" eb="4">
      <t>ナド</t>
    </rPh>
    <rPh sb="4" eb="5">
      <t>ガク</t>
    </rPh>
    <phoneticPr fontId="3"/>
  </si>
  <si>
    <t>内消費税等額</t>
    <rPh sb="0" eb="1">
      <t>ウチ</t>
    </rPh>
    <rPh sb="1" eb="4">
      <t>ショウヒゼイ</t>
    </rPh>
    <rPh sb="4" eb="5">
      <t>トウ</t>
    </rPh>
    <rPh sb="5" eb="6">
      <t>ガク</t>
    </rPh>
    <phoneticPr fontId="3"/>
  </si>
  <si>
    <t>％）</t>
    <phoneticPr fontId="3"/>
  </si>
  <si>
    <t>（</t>
    <phoneticPr fontId="3"/>
  </si>
  <si>
    <t>⑪</t>
    <phoneticPr fontId="3"/>
  </si>
  <si>
    <t>今月請求対象額</t>
    <rPh sb="0" eb="2">
      <t>コンゲツ</t>
    </rPh>
    <rPh sb="2" eb="4">
      <t>セイキュウ</t>
    </rPh>
    <rPh sb="4" eb="7">
      <t>タイショウガク</t>
    </rPh>
    <phoneticPr fontId="3"/>
  </si>
  <si>
    <t>（税抜）</t>
    <rPh sb="1" eb="3">
      <t>ゼイヌ</t>
    </rPh>
    <phoneticPr fontId="3"/>
  </si>
  <si>
    <t>※</t>
    <phoneticPr fontId="3"/>
  </si>
  <si>
    <t>③～⑨は税込</t>
    <rPh sb="4" eb="6">
      <t>ゼイコミ</t>
    </rPh>
    <phoneticPr fontId="3"/>
  </si>
  <si>
    <t>内　訳</t>
    <rPh sb="0" eb="1">
      <t>ウチ</t>
    </rPh>
    <rPh sb="2" eb="3">
      <t>ヤク</t>
    </rPh>
    <phoneticPr fontId="3"/>
  </si>
  <si>
    <t>．</t>
    <phoneticPr fontId="3"/>
  </si>
  <si>
    <t>新規取引の場合は、取引先登録原票を提出して下さい。</t>
    <rPh sb="0" eb="2">
      <t>シンキ</t>
    </rPh>
    <rPh sb="2" eb="4">
      <t>トリヒキ</t>
    </rPh>
    <rPh sb="5" eb="7">
      <t>バアイ</t>
    </rPh>
    <rPh sb="9" eb="12">
      <t>トリヒキサキ</t>
    </rPh>
    <rPh sb="12" eb="14">
      <t>トウロク</t>
    </rPh>
    <rPh sb="14" eb="16">
      <t>ゲンピョウ</t>
    </rPh>
    <rPh sb="17" eb="19">
      <t>テイシュツ</t>
    </rPh>
    <rPh sb="21" eb="22">
      <t>クダ</t>
    </rPh>
    <phoneticPr fontId="3"/>
  </si>
  <si>
    <t>取引先原票に記載の口座へお支払い致します。住所・代表者・振込口座変更の場合は再度登録原票を提出して下さい。</t>
    <rPh sb="0" eb="3">
      <t>トリヒキサキ</t>
    </rPh>
    <rPh sb="3" eb="5">
      <t>ゲンピョウ</t>
    </rPh>
    <rPh sb="6" eb="8">
      <t>キサイ</t>
    </rPh>
    <rPh sb="9" eb="11">
      <t>コウザ</t>
    </rPh>
    <rPh sb="13" eb="15">
      <t>シハラ</t>
    </rPh>
    <rPh sb="16" eb="17">
      <t>イタ</t>
    </rPh>
    <rPh sb="21" eb="23">
      <t>ジュウショ</t>
    </rPh>
    <rPh sb="24" eb="27">
      <t>ダイヒョウシャ</t>
    </rPh>
    <rPh sb="28" eb="30">
      <t>フリコミ</t>
    </rPh>
    <rPh sb="30" eb="32">
      <t>コウザ</t>
    </rPh>
    <rPh sb="32" eb="34">
      <t>ヘンコウ</t>
    </rPh>
    <rPh sb="35" eb="37">
      <t>バアイ</t>
    </rPh>
    <rPh sb="38" eb="40">
      <t>サイド</t>
    </rPh>
    <rPh sb="40" eb="42">
      <t>トウロク</t>
    </rPh>
    <rPh sb="42" eb="44">
      <t>ゲンピョウ</t>
    </rPh>
    <rPh sb="45" eb="47">
      <t>テイシュツ</t>
    </rPh>
    <rPh sb="49" eb="50">
      <t>クダ</t>
    </rPh>
    <phoneticPr fontId="3"/>
  </si>
  <si>
    <t>取引先コード、登録番号を記載して下さい。</t>
    <rPh sb="0" eb="3">
      <t>トリヒキサキ</t>
    </rPh>
    <rPh sb="7" eb="11">
      <t>トウロクバンゴウ</t>
    </rPh>
    <rPh sb="12" eb="14">
      <t>キサイ</t>
    </rPh>
    <rPh sb="16" eb="17">
      <t>クダ</t>
    </rPh>
    <phoneticPr fontId="3"/>
  </si>
  <si>
    <t>現場名、納入日、契約金額等の必要事項は全てご記入下さい。</t>
    <phoneticPr fontId="3"/>
  </si>
  <si>
    <t>現場が二カ所以上に渡る場合は請求総括表を提出して下さい。</t>
    <phoneticPr fontId="3"/>
  </si>
  <si>
    <t>請求印は取引先登録原票と同一のものを押印して下さい。</t>
  </si>
  <si>
    <t>（記載上の注意）</t>
    <phoneticPr fontId="3"/>
  </si>
  <si>
    <t>消費税等額</t>
    <rPh sb="0" eb="3">
      <t>ショウヒゼイ</t>
    </rPh>
    <rPh sb="3" eb="4">
      <t>トウ</t>
    </rPh>
    <rPh sb="4" eb="5">
      <t>ガク</t>
    </rPh>
    <phoneticPr fontId="3"/>
  </si>
  <si>
    <t>代表科目</t>
    <rPh sb="0" eb="4">
      <t>ダイヒョウカモク</t>
    </rPh>
    <phoneticPr fontId="3"/>
  </si>
  <si>
    <t>販管費・一般管理費</t>
    <rPh sb="0" eb="3">
      <t>ハンカンヒ</t>
    </rPh>
    <rPh sb="4" eb="6">
      <t>イッパン</t>
    </rPh>
    <rPh sb="6" eb="9">
      <t>カンリヒ</t>
    </rPh>
    <phoneticPr fontId="3"/>
  </si>
  <si>
    <t>A材料費</t>
    <rPh sb="1" eb="4">
      <t>ザイリョウヒ</t>
    </rPh>
    <phoneticPr fontId="3"/>
  </si>
  <si>
    <t>B労務費</t>
    <rPh sb="1" eb="4">
      <t>ロウムヒ</t>
    </rPh>
    <phoneticPr fontId="3"/>
  </si>
  <si>
    <t>C外注費</t>
    <rPh sb="1" eb="4">
      <t>ガイチュウヒ</t>
    </rPh>
    <phoneticPr fontId="3"/>
  </si>
  <si>
    <t>水光熱費</t>
    <rPh sb="0" eb="1">
      <t>スイ</t>
    </rPh>
    <rPh sb="1" eb="4">
      <t>コウネツヒ</t>
    </rPh>
    <phoneticPr fontId="3"/>
  </si>
  <si>
    <t>機械等</t>
    <rPh sb="0" eb="3">
      <t>キカイトウ</t>
    </rPh>
    <phoneticPr fontId="3"/>
  </si>
  <si>
    <t>設計費</t>
    <rPh sb="0" eb="3">
      <t>セッケイヒ</t>
    </rPh>
    <phoneticPr fontId="3"/>
  </si>
  <si>
    <t>労務管理</t>
    <rPh sb="0" eb="4">
      <t>ロウムカンリ</t>
    </rPh>
    <phoneticPr fontId="3"/>
  </si>
  <si>
    <t>地代家賃</t>
    <rPh sb="0" eb="4">
      <t>チダイヤチン</t>
    </rPh>
    <phoneticPr fontId="3"/>
  </si>
  <si>
    <t>福利厚生</t>
    <rPh sb="0" eb="4">
      <t>フクリコウセイ</t>
    </rPh>
    <phoneticPr fontId="3"/>
  </si>
  <si>
    <t>修繕維持</t>
    <rPh sb="0" eb="4">
      <t>シュウゼンイジ</t>
    </rPh>
    <phoneticPr fontId="3"/>
  </si>
  <si>
    <t>事務用品</t>
    <rPh sb="0" eb="4">
      <t>ジムヨウヒン</t>
    </rPh>
    <phoneticPr fontId="3"/>
  </si>
  <si>
    <t>通信交通</t>
    <rPh sb="0" eb="4">
      <t>ツウシンコウツウ</t>
    </rPh>
    <phoneticPr fontId="3"/>
  </si>
  <si>
    <t>調査研究</t>
    <rPh sb="0" eb="4">
      <t>チョウサケンキュウ</t>
    </rPh>
    <phoneticPr fontId="3"/>
  </si>
  <si>
    <t>補修費</t>
    <rPh sb="0" eb="3">
      <t>ホシュウヒ</t>
    </rPh>
    <phoneticPr fontId="3"/>
  </si>
  <si>
    <t>雑費</t>
    <rPh sb="0" eb="2">
      <t>ザッピ</t>
    </rPh>
    <phoneticPr fontId="3"/>
  </si>
  <si>
    <t>内訳科目</t>
    <rPh sb="0" eb="4">
      <t>ウチワケカモク</t>
    </rPh>
    <phoneticPr fontId="3"/>
  </si>
  <si>
    <t>動力揚水光熱費</t>
    <rPh sb="0" eb="4">
      <t>ドウリョクヨウスイ</t>
    </rPh>
    <rPh sb="4" eb="7">
      <t>コウネツヒ</t>
    </rPh>
    <phoneticPr fontId="3"/>
  </si>
  <si>
    <t>機械等経費</t>
    <rPh sb="0" eb="5">
      <t>キカイトウケイヒ</t>
    </rPh>
    <phoneticPr fontId="3"/>
  </si>
  <si>
    <t>労務管理費</t>
    <rPh sb="0" eb="2">
      <t>ロウム</t>
    </rPh>
    <rPh sb="2" eb="5">
      <t>カンリヒ</t>
    </rPh>
    <phoneticPr fontId="3"/>
  </si>
  <si>
    <t>租税公課</t>
    <rPh sb="0" eb="4">
      <t>ソゼイコウカ</t>
    </rPh>
    <phoneticPr fontId="3"/>
  </si>
  <si>
    <t>保険料</t>
    <rPh sb="0" eb="3">
      <t>ホケンリョウ</t>
    </rPh>
    <phoneticPr fontId="3"/>
  </si>
  <si>
    <t>法定福利費</t>
    <rPh sb="0" eb="5">
      <t>ホウテイフクリヒ</t>
    </rPh>
    <phoneticPr fontId="3"/>
  </si>
  <si>
    <t>福利厚生費</t>
    <rPh sb="0" eb="5">
      <t>フクリコウセイヒ</t>
    </rPh>
    <phoneticPr fontId="3"/>
  </si>
  <si>
    <t>事務用品費</t>
    <rPh sb="0" eb="5">
      <t>ジムヨウヒンヒ</t>
    </rPh>
    <phoneticPr fontId="3"/>
  </si>
  <si>
    <t>通信交通費</t>
    <rPh sb="0" eb="2">
      <t>ツウシン</t>
    </rPh>
    <rPh sb="2" eb="5">
      <t>コウツウヒ</t>
    </rPh>
    <phoneticPr fontId="3"/>
  </si>
  <si>
    <t>交際費</t>
    <rPh sb="0" eb="3">
      <t>コウサイヒ</t>
    </rPh>
    <phoneticPr fontId="3"/>
  </si>
  <si>
    <t>共通経費受取額</t>
    <rPh sb="0" eb="4">
      <t>キョウツウケイヒ</t>
    </rPh>
    <rPh sb="4" eb="6">
      <t>ウケトリ</t>
    </rPh>
    <rPh sb="6" eb="7">
      <t>ガク</t>
    </rPh>
    <phoneticPr fontId="3"/>
  </si>
  <si>
    <t>経費D</t>
    <rPh sb="0" eb="2">
      <t>ケイヒ</t>
    </rPh>
    <phoneticPr fontId="3"/>
  </si>
  <si>
    <t>仮設事務所の電気・ガス・水道の費用（試運転時の動力・油等は試運転調整費（外注費）に計上）</t>
    <rPh sb="0" eb="5">
      <t>カセツジムショ</t>
    </rPh>
    <rPh sb="6" eb="8">
      <t>デンキ</t>
    </rPh>
    <rPh sb="12" eb="14">
      <t>スイドウ</t>
    </rPh>
    <rPh sb="15" eb="17">
      <t>ヒヨウ</t>
    </rPh>
    <rPh sb="18" eb="22">
      <t>シウンテンジ</t>
    </rPh>
    <rPh sb="23" eb="25">
      <t>ドウリョク</t>
    </rPh>
    <rPh sb="26" eb="27">
      <t>アブラ</t>
    </rPh>
    <rPh sb="27" eb="28">
      <t>トウ</t>
    </rPh>
    <rPh sb="29" eb="32">
      <t>シウンテン</t>
    </rPh>
    <rPh sb="32" eb="35">
      <t>チョウセイヒ</t>
    </rPh>
    <rPh sb="36" eb="38">
      <t>ガイチュウ</t>
    </rPh>
    <rPh sb="38" eb="39">
      <t>ヒ</t>
    </rPh>
    <rPh sb="41" eb="43">
      <t>ケイジョウ</t>
    </rPh>
    <phoneticPr fontId="3"/>
  </si>
  <si>
    <t>車両・機械等工具のリース料及び修繕費</t>
    <rPh sb="0" eb="2">
      <t>シャリョウ</t>
    </rPh>
    <rPh sb="3" eb="8">
      <t>キカイトウコウグ</t>
    </rPh>
    <rPh sb="12" eb="13">
      <t>リョウ</t>
    </rPh>
    <rPh sb="13" eb="14">
      <t>オヨ</t>
    </rPh>
    <rPh sb="15" eb="18">
      <t>シュウゼンヒ</t>
    </rPh>
    <phoneticPr fontId="3"/>
  </si>
  <si>
    <t>印紙代・申請手数料その他各種証明書・納付金</t>
    <rPh sb="0" eb="3">
      <t>インシダイ</t>
    </rPh>
    <rPh sb="4" eb="9">
      <t>シンセイテスウリョウ</t>
    </rPh>
    <rPh sb="11" eb="12">
      <t>タ</t>
    </rPh>
    <rPh sb="12" eb="14">
      <t>カクシュ</t>
    </rPh>
    <rPh sb="14" eb="17">
      <t>ショウメイショ</t>
    </rPh>
    <rPh sb="18" eb="21">
      <t>ノウフキン</t>
    </rPh>
    <phoneticPr fontId="3"/>
  </si>
  <si>
    <t>工事現場で使用する仮設事務所、倉庫、宿舎等の家賃、月極駐車場代、仮設協力分担金</t>
    <rPh sb="0" eb="4">
      <t>コウジゲンバ</t>
    </rPh>
    <rPh sb="5" eb="7">
      <t>シヨウ</t>
    </rPh>
    <rPh sb="9" eb="14">
      <t>カセツジムショ</t>
    </rPh>
    <rPh sb="15" eb="17">
      <t>ソウコ</t>
    </rPh>
    <rPh sb="18" eb="21">
      <t>シュクシャトウ</t>
    </rPh>
    <rPh sb="22" eb="24">
      <t>ヤチン</t>
    </rPh>
    <rPh sb="25" eb="30">
      <t>ツキギメチュウシャジョウ</t>
    </rPh>
    <rPh sb="30" eb="31">
      <t>ダイ</t>
    </rPh>
    <rPh sb="32" eb="34">
      <t>カセツ</t>
    </rPh>
    <rPh sb="34" eb="36">
      <t>キョウリョク</t>
    </rPh>
    <rPh sb="36" eb="39">
      <t>ブンタンキン</t>
    </rPh>
    <phoneticPr fontId="3"/>
  </si>
  <si>
    <t>賠償責任保険・組立保険・火災保険・履行ボンド保険</t>
    <rPh sb="0" eb="2">
      <t>バイショウ</t>
    </rPh>
    <rPh sb="2" eb="4">
      <t>セキニン</t>
    </rPh>
    <rPh sb="4" eb="6">
      <t>ホケン</t>
    </rPh>
    <rPh sb="7" eb="9">
      <t>クミタテ</t>
    </rPh>
    <rPh sb="9" eb="11">
      <t>ホケン</t>
    </rPh>
    <rPh sb="12" eb="14">
      <t>カサイ</t>
    </rPh>
    <rPh sb="14" eb="16">
      <t>ホケン</t>
    </rPh>
    <rPh sb="17" eb="19">
      <t>リコウ</t>
    </rPh>
    <rPh sb="22" eb="24">
      <t>ホケン</t>
    </rPh>
    <phoneticPr fontId="3"/>
  </si>
  <si>
    <t>労災保険・建退共、代人に関わる法定福利費</t>
    <rPh sb="0" eb="4">
      <t>ロウサイホケン</t>
    </rPh>
    <rPh sb="5" eb="8">
      <t>ケンタイキョウ</t>
    </rPh>
    <rPh sb="9" eb="11">
      <t>ダイニン</t>
    </rPh>
    <rPh sb="12" eb="13">
      <t>カカ</t>
    </rPh>
    <rPh sb="15" eb="17">
      <t>ホウテイ</t>
    </rPh>
    <rPh sb="17" eb="19">
      <t>フクリ</t>
    </rPh>
    <rPh sb="19" eb="20">
      <t>ヒ</t>
    </rPh>
    <phoneticPr fontId="3"/>
  </si>
  <si>
    <t>厚生、衛生、医療（救急箱・薬代）、現場のレクレーション費用、</t>
    <rPh sb="0" eb="2">
      <t>コウセイ</t>
    </rPh>
    <rPh sb="3" eb="5">
      <t>エイセイ</t>
    </rPh>
    <rPh sb="6" eb="8">
      <t>イリョウ</t>
    </rPh>
    <rPh sb="9" eb="12">
      <t>キュウキュウバコ</t>
    </rPh>
    <rPh sb="13" eb="14">
      <t>クスリ</t>
    </rPh>
    <rPh sb="14" eb="15">
      <t>ダイ</t>
    </rPh>
    <rPh sb="17" eb="19">
      <t>ゲンバ</t>
    </rPh>
    <rPh sb="27" eb="29">
      <t>ヒヨウ</t>
    </rPh>
    <phoneticPr fontId="3"/>
  </si>
  <si>
    <t>消耗品、前払い保証料、JV事務代行手数料、JV人件費</t>
    <rPh sb="0" eb="3">
      <t>ショウモウヒン</t>
    </rPh>
    <rPh sb="4" eb="6">
      <t>マエバラ</t>
    </rPh>
    <rPh sb="7" eb="10">
      <t>ホショウリョウ</t>
    </rPh>
    <rPh sb="13" eb="17">
      <t>ジムダイコウ</t>
    </rPh>
    <rPh sb="17" eb="20">
      <t>テスウリョウ</t>
    </rPh>
    <rPh sb="23" eb="26">
      <t>ジンケンヒ</t>
    </rPh>
    <phoneticPr fontId="3"/>
  </si>
  <si>
    <t>0210</t>
    <phoneticPr fontId="3"/>
  </si>
  <si>
    <t>0299</t>
    <phoneticPr fontId="3"/>
  </si>
  <si>
    <t>車両・機械等リース料</t>
    <rPh sb="0" eb="2">
      <t>シャリョウ</t>
    </rPh>
    <rPh sb="3" eb="5">
      <t>キカイ</t>
    </rPh>
    <rPh sb="5" eb="6">
      <t>トウ</t>
    </rPh>
    <rPh sb="9" eb="10">
      <t>リョウ</t>
    </rPh>
    <phoneticPr fontId="3"/>
  </si>
  <si>
    <t>0310</t>
    <phoneticPr fontId="3"/>
  </si>
  <si>
    <t>外注設計費</t>
    <rPh sb="0" eb="5">
      <t>ガイチュウセッケイヒ</t>
    </rPh>
    <phoneticPr fontId="3"/>
  </si>
  <si>
    <t>0499</t>
    <phoneticPr fontId="3"/>
  </si>
  <si>
    <t>その他労務管理費（職長会費・ヘルメット・外注作業服）</t>
    <rPh sb="2" eb="3">
      <t>タ</t>
    </rPh>
    <rPh sb="3" eb="8">
      <t>ロウムカンリヒ</t>
    </rPh>
    <rPh sb="9" eb="11">
      <t>ショクチョウ</t>
    </rPh>
    <rPh sb="11" eb="13">
      <t>カイヒ</t>
    </rPh>
    <rPh sb="20" eb="22">
      <t>ガイチュウ</t>
    </rPh>
    <rPh sb="22" eb="24">
      <t>サギョウ</t>
    </rPh>
    <rPh sb="24" eb="25">
      <t>フク</t>
    </rPh>
    <phoneticPr fontId="3"/>
  </si>
  <si>
    <t>貸与被服</t>
    <rPh sb="0" eb="4">
      <t>タイヨヒフク</t>
    </rPh>
    <phoneticPr fontId="3"/>
  </si>
  <si>
    <t>その他雑費</t>
    <rPh sb="2" eb="3">
      <t>タ</t>
    </rPh>
    <rPh sb="3" eb="5">
      <t>ザッピ</t>
    </rPh>
    <phoneticPr fontId="3"/>
  </si>
  <si>
    <t>切手・書類送付代</t>
    <rPh sb="0" eb="2">
      <t>キッテ</t>
    </rPh>
    <rPh sb="3" eb="8">
      <t>ショルイソウフダイ</t>
    </rPh>
    <phoneticPr fontId="3"/>
  </si>
  <si>
    <t>通信機器使用料（ルーター・インターネット使用料、電話・FAXほか）</t>
    <rPh sb="0" eb="4">
      <t>ツウシンキキ</t>
    </rPh>
    <rPh sb="4" eb="7">
      <t>シヨウリョウ</t>
    </rPh>
    <rPh sb="20" eb="23">
      <t>シヨウリョウ</t>
    </rPh>
    <rPh sb="24" eb="26">
      <t>デンワ</t>
    </rPh>
    <phoneticPr fontId="3"/>
  </si>
  <si>
    <t>一般事務用品費</t>
    <rPh sb="0" eb="2">
      <t>イッパン</t>
    </rPh>
    <rPh sb="2" eb="4">
      <t>ジム</t>
    </rPh>
    <rPh sb="4" eb="6">
      <t>ヨウヒン</t>
    </rPh>
    <rPh sb="6" eb="7">
      <t>ヒ</t>
    </rPh>
    <phoneticPr fontId="3"/>
  </si>
  <si>
    <t>新聞・雑誌・書籍費</t>
    <rPh sb="0" eb="2">
      <t>シンブン</t>
    </rPh>
    <rPh sb="3" eb="5">
      <t>ザッシ</t>
    </rPh>
    <rPh sb="6" eb="8">
      <t>ショセキ</t>
    </rPh>
    <rPh sb="8" eb="9">
      <t>ヒ</t>
    </rPh>
    <phoneticPr fontId="3"/>
  </si>
  <si>
    <t>事務用器具等リース料</t>
    <rPh sb="0" eb="6">
      <t>ジムヨウキグトウ</t>
    </rPh>
    <rPh sb="9" eb="10">
      <t>リョウ</t>
    </rPh>
    <phoneticPr fontId="3"/>
  </si>
  <si>
    <t>その他事務用品費</t>
    <rPh sb="2" eb="3">
      <t>タ</t>
    </rPh>
    <rPh sb="3" eb="5">
      <t>ジム</t>
    </rPh>
    <rPh sb="5" eb="7">
      <t>ヨウヒン</t>
    </rPh>
    <rPh sb="7" eb="8">
      <t>ヒ</t>
    </rPh>
    <phoneticPr fontId="3"/>
  </si>
  <si>
    <t>調査研究費</t>
    <rPh sb="0" eb="5">
      <t>チョウサケンキュウヒ</t>
    </rPh>
    <phoneticPr fontId="3"/>
  </si>
  <si>
    <t>外注積算・設計料等</t>
    <rPh sb="0" eb="4">
      <t>ガイチュウセキサン</t>
    </rPh>
    <rPh sb="5" eb="8">
      <t>セッケイリョウ</t>
    </rPh>
    <rPh sb="8" eb="9">
      <t>トウ</t>
    </rPh>
    <phoneticPr fontId="3"/>
  </si>
  <si>
    <t>要素番号</t>
    <rPh sb="0" eb="4">
      <t>ヨウソバンゴウ</t>
    </rPh>
    <phoneticPr fontId="3"/>
  </si>
  <si>
    <t>消費税区分</t>
    <rPh sb="0" eb="5">
      <t>ショウヒゼイクブン</t>
    </rPh>
    <phoneticPr fontId="3"/>
  </si>
  <si>
    <t>課税</t>
    <rPh sb="0" eb="2">
      <t>カゼイ</t>
    </rPh>
    <phoneticPr fontId="3"/>
  </si>
  <si>
    <t>1.</t>
    <phoneticPr fontId="3"/>
  </si>
  <si>
    <t>8.</t>
    <phoneticPr fontId="3"/>
  </si>
  <si>
    <t>2．</t>
    <phoneticPr fontId="3"/>
  </si>
  <si>
    <t>軽減</t>
    <rPh sb="0" eb="2">
      <t>ケイゲン</t>
    </rPh>
    <phoneticPr fontId="3"/>
  </si>
  <si>
    <t>非課税</t>
    <rPh sb="0" eb="3">
      <t>ヒカゼイ</t>
    </rPh>
    <phoneticPr fontId="3"/>
  </si>
  <si>
    <t>査定金額</t>
    <rPh sb="0" eb="4">
      <t>サテイキンガク</t>
    </rPh>
    <phoneticPr fontId="3"/>
  </si>
  <si>
    <t>別紙③</t>
    <rPh sb="0" eb="2">
      <t>ベッシ</t>
    </rPh>
    <phoneticPr fontId="18"/>
  </si>
  <si>
    <t>登録番号</t>
    <rPh sb="0" eb="4">
      <t>トウロクバンゴウ</t>
    </rPh>
    <phoneticPr fontId="18"/>
  </si>
  <si>
    <t>回目</t>
    <rPh sb="0" eb="2">
      <t>カイメ</t>
    </rPh>
    <phoneticPr fontId="3"/>
  </si>
  <si>
    <t>月日</t>
    <rPh sb="0" eb="2">
      <t>ガッピ</t>
    </rPh>
    <phoneticPr fontId="3"/>
  </si>
  <si>
    <t>請求金額（税抜）</t>
    <rPh sb="0" eb="4">
      <t>セイキュウキンガク</t>
    </rPh>
    <rPh sb="5" eb="7">
      <t>ゼイヌ</t>
    </rPh>
    <phoneticPr fontId="3"/>
  </si>
  <si>
    <t>請求累計（税抜）</t>
    <rPh sb="0" eb="2">
      <t>セイキュウ</t>
    </rPh>
    <rPh sb="2" eb="4">
      <t>ルイケイ</t>
    </rPh>
    <rPh sb="5" eb="8">
      <t>ゼイ</t>
    </rPh>
    <phoneticPr fontId="3"/>
  </si>
  <si>
    <t>（参考：請求一覧）</t>
    <rPh sb="1" eb="3">
      <t>サンコウ</t>
    </rPh>
    <rPh sb="4" eb="8">
      <t>セイキュウイチラン</t>
    </rPh>
    <phoneticPr fontId="3"/>
  </si>
  <si>
    <t>労務費</t>
    <rPh sb="0" eb="3">
      <t>ロウムヒ</t>
    </rPh>
    <phoneticPr fontId="3"/>
  </si>
  <si>
    <t>外注費</t>
    <rPh sb="0" eb="3">
      <t>ガイチュウヒ</t>
    </rPh>
    <phoneticPr fontId="3"/>
  </si>
  <si>
    <t>PAC空調類</t>
    <rPh sb="3" eb="5">
      <t>クウチョウ</t>
    </rPh>
    <rPh sb="5" eb="6">
      <t>ルイ</t>
    </rPh>
    <phoneticPr fontId="3"/>
  </si>
  <si>
    <t>その他空調</t>
    <rPh sb="2" eb="3">
      <t>タ</t>
    </rPh>
    <rPh sb="3" eb="5">
      <t>クウチョウ</t>
    </rPh>
    <phoneticPr fontId="3"/>
  </si>
  <si>
    <t>送排風機</t>
    <rPh sb="0" eb="4">
      <t>ソウハイフウキ</t>
    </rPh>
    <phoneticPr fontId="3"/>
  </si>
  <si>
    <t>電気H類</t>
    <rPh sb="0" eb="2">
      <t>デンキ</t>
    </rPh>
    <rPh sb="3" eb="4">
      <t>ルイ</t>
    </rPh>
    <phoneticPr fontId="3"/>
  </si>
  <si>
    <t>吸込・吹出</t>
    <rPh sb="0" eb="2">
      <t>スイコ</t>
    </rPh>
    <rPh sb="3" eb="4">
      <t>フ</t>
    </rPh>
    <rPh sb="4" eb="5">
      <t>ダ</t>
    </rPh>
    <phoneticPr fontId="3"/>
  </si>
  <si>
    <t>その他制気口</t>
    <rPh sb="2" eb="3">
      <t>タ</t>
    </rPh>
    <rPh sb="3" eb="4">
      <t>セイ</t>
    </rPh>
    <rPh sb="4" eb="5">
      <t>キ</t>
    </rPh>
    <rPh sb="5" eb="6">
      <t>クチ</t>
    </rPh>
    <phoneticPr fontId="3"/>
  </si>
  <si>
    <t>衛生器具</t>
    <rPh sb="0" eb="4">
      <t>エイセイキグ</t>
    </rPh>
    <phoneticPr fontId="3"/>
  </si>
  <si>
    <t>消火器具</t>
    <rPh sb="0" eb="4">
      <t>ショウカキグ</t>
    </rPh>
    <phoneticPr fontId="3"/>
  </si>
  <si>
    <t>水処理用機</t>
    <rPh sb="0" eb="1">
      <t>ミズ</t>
    </rPh>
    <rPh sb="1" eb="3">
      <t>ショリ</t>
    </rPh>
    <rPh sb="3" eb="4">
      <t>ヨウ</t>
    </rPh>
    <rPh sb="4" eb="5">
      <t>キ</t>
    </rPh>
    <phoneticPr fontId="3"/>
  </si>
  <si>
    <t>特殊機器</t>
    <rPh sb="0" eb="2">
      <t>トクシュ</t>
    </rPh>
    <rPh sb="2" eb="4">
      <t>キキ</t>
    </rPh>
    <phoneticPr fontId="3"/>
  </si>
  <si>
    <t>管類</t>
    <rPh sb="0" eb="2">
      <t>カンルイ</t>
    </rPh>
    <phoneticPr fontId="3"/>
  </si>
  <si>
    <t>継手支持</t>
    <rPh sb="0" eb="4">
      <t>ツギテシジ</t>
    </rPh>
    <phoneticPr fontId="3"/>
  </si>
  <si>
    <t>搬入据付</t>
    <rPh sb="0" eb="2">
      <t>ハンニュウ</t>
    </rPh>
    <rPh sb="2" eb="4">
      <t>スエツケ</t>
    </rPh>
    <phoneticPr fontId="3"/>
  </si>
  <si>
    <t>雑作業</t>
    <rPh sb="0" eb="3">
      <t>ザツサギョウ</t>
    </rPh>
    <phoneticPr fontId="3"/>
  </si>
  <si>
    <t>配管工事</t>
    <rPh sb="0" eb="4">
      <t>ハイカンコウジ</t>
    </rPh>
    <phoneticPr fontId="3"/>
  </si>
  <si>
    <t>断熱工事</t>
    <rPh sb="0" eb="4">
      <t>ダンネツコウジ</t>
    </rPh>
    <phoneticPr fontId="3"/>
  </si>
  <si>
    <t>塗装工事</t>
    <rPh sb="0" eb="4">
      <t>トソウコウジ</t>
    </rPh>
    <phoneticPr fontId="3"/>
  </si>
  <si>
    <t>計装電気</t>
    <rPh sb="0" eb="4">
      <t>ケイソウデンキ</t>
    </rPh>
    <phoneticPr fontId="3"/>
  </si>
  <si>
    <t>防災工事</t>
    <rPh sb="0" eb="4">
      <t>ボウサイコウジ</t>
    </rPh>
    <phoneticPr fontId="3"/>
  </si>
  <si>
    <t>床暖工事</t>
    <rPh sb="0" eb="4">
      <t>ユカダンコウジ</t>
    </rPh>
    <phoneticPr fontId="3"/>
  </si>
  <si>
    <t>試運転調整</t>
    <rPh sb="0" eb="5">
      <t>シウンテンチョウセイ</t>
    </rPh>
    <phoneticPr fontId="3"/>
  </si>
  <si>
    <t>加入金類</t>
    <rPh sb="0" eb="3">
      <t>カニュウキン</t>
    </rPh>
    <rPh sb="3" eb="4">
      <t>ルイ</t>
    </rPh>
    <phoneticPr fontId="3"/>
  </si>
  <si>
    <t>建築関連</t>
    <rPh sb="0" eb="2">
      <t>ケンチク</t>
    </rPh>
    <rPh sb="2" eb="4">
      <t>カンレン</t>
    </rPh>
    <phoneticPr fontId="3"/>
  </si>
  <si>
    <t>貸与被服</t>
    <rPh sb="0" eb="2">
      <t>タイヨ</t>
    </rPh>
    <rPh sb="2" eb="4">
      <t>ヒフク</t>
    </rPh>
    <phoneticPr fontId="3"/>
  </si>
  <si>
    <t>事務消耗品</t>
    <rPh sb="0" eb="5">
      <t>ジムショウモウヒン</t>
    </rPh>
    <phoneticPr fontId="3"/>
  </si>
  <si>
    <t>機械リース</t>
    <rPh sb="0" eb="2">
      <t>キカイ</t>
    </rPh>
    <phoneticPr fontId="3"/>
  </si>
  <si>
    <t>その他機械等</t>
    <rPh sb="2" eb="3">
      <t>タ</t>
    </rPh>
    <rPh sb="3" eb="5">
      <t>キカイ</t>
    </rPh>
    <rPh sb="5" eb="6">
      <t>トウ</t>
    </rPh>
    <phoneticPr fontId="3"/>
  </si>
  <si>
    <t>外注積算設計</t>
    <rPh sb="0" eb="2">
      <t>ガイチュウ</t>
    </rPh>
    <rPh sb="2" eb="4">
      <t>セキサン</t>
    </rPh>
    <rPh sb="4" eb="6">
      <t>セッケイ</t>
    </rPh>
    <phoneticPr fontId="3"/>
  </si>
  <si>
    <t>書類送付代</t>
    <rPh sb="0" eb="4">
      <t>ショルイソウフ</t>
    </rPh>
    <rPh sb="4" eb="5">
      <t>ダイ</t>
    </rPh>
    <phoneticPr fontId="3"/>
  </si>
  <si>
    <t>その他通信交通費</t>
    <rPh sb="2" eb="3">
      <t>タ</t>
    </rPh>
    <rPh sb="3" eb="8">
      <t>ツウシンコウツウヒ</t>
    </rPh>
    <phoneticPr fontId="3"/>
  </si>
  <si>
    <t>その他労務管理</t>
    <rPh sb="2" eb="3">
      <t>タ</t>
    </rPh>
    <rPh sb="3" eb="7">
      <t>ロウムカンリ</t>
    </rPh>
    <phoneticPr fontId="3"/>
  </si>
  <si>
    <t>製本・写真</t>
    <rPh sb="0" eb="2">
      <t>セイホン</t>
    </rPh>
    <rPh sb="3" eb="5">
      <t>シャシン</t>
    </rPh>
    <phoneticPr fontId="3"/>
  </si>
  <si>
    <t>新聞・書籍</t>
    <rPh sb="0" eb="2">
      <t>シンブン</t>
    </rPh>
    <rPh sb="3" eb="5">
      <t>ショセキ</t>
    </rPh>
    <phoneticPr fontId="3"/>
  </si>
  <si>
    <t>日用雑貨</t>
    <rPh sb="0" eb="4">
      <t>ニチヨウザッカ</t>
    </rPh>
    <phoneticPr fontId="3"/>
  </si>
  <si>
    <t>日用雑貨</t>
    <rPh sb="0" eb="2">
      <t>ニチヨウ</t>
    </rPh>
    <rPh sb="2" eb="4">
      <t>ザッカ</t>
    </rPh>
    <phoneticPr fontId="3"/>
  </si>
  <si>
    <t>図面・写真・製本等</t>
    <rPh sb="0" eb="2">
      <t>ズメン</t>
    </rPh>
    <rPh sb="3" eb="5">
      <t>シャシン</t>
    </rPh>
    <rPh sb="6" eb="8">
      <t>セイホン</t>
    </rPh>
    <rPh sb="8" eb="9">
      <t>トウ</t>
    </rPh>
    <phoneticPr fontId="3"/>
  </si>
  <si>
    <t>事務器リース</t>
    <rPh sb="0" eb="2">
      <t>ジム</t>
    </rPh>
    <rPh sb="2" eb="3">
      <t>キ</t>
    </rPh>
    <phoneticPr fontId="3"/>
  </si>
  <si>
    <t>通信器リース</t>
    <rPh sb="0" eb="2">
      <t>ツウシン</t>
    </rPh>
    <rPh sb="2" eb="3">
      <t>キ</t>
    </rPh>
    <phoneticPr fontId="3"/>
  </si>
  <si>
    <t>その他事務品</t>
    <phoneticPr fontId="3"/>
  </si>
  <si>
    <t>穴明補修</t>
    <rPh sb="0" eb="2">
      <t>アナアケ</t>
    </rPh>
    <rPh sb="2" eb="4">
      <t>ホシュウ</t>
    </rPh>
    <phoneticPr fontId="3"/>
  </si>
  <si>
    <t>%</t>
    <phoneticPr fontId="3"/>
  </si>
  <si>
    <t>3.</t>
    <phoneticPr fontId="3"/>
  </si>
  <si>
    <t>(税込)</t>
    <rPh sb="1" eb="3">
      <t>ゼイコミ</t>
    </rPh>
    <phoneticPr fontId="3"/>
  </si>
  <si>
    <t>今月請求対象額</t>
    <phoneticPr fontId="3"/>
  </si>
  <si>
    <t>15日</t>
    <rPh sb="2" eb="3">
      <t>ニチ</t>
    </rPh>
    <phoneticPr fontId="3"/>
  </si>
  <si>
    <t>30日</t>
    <rPh sb="2" eb="3">
      <t>ニチ</t>
    </rPh>
    <phoneticPr fontId="3"/>
  </si>
  <si>
    <t>□</t>
    <phoneticPr fontId="3"/>
  </si>
  <si>
    <t>●当座</t>
    <rPh sb="1" eb="3">
      <t>トウザ</t>
    </rPh>
    <phoneticPr fontId="3"/>
  </si>
  <si>
    <t>●普通</t>
    <rPh sb="1" eb="3">
      <t>フツウ</t>
    </rPh>
    <phoneticPr fontId="3"/>
  </si>
  <si>
    <t>A001</t>
    <phoneticPr fontId="3"/>
  </si>
  <si>
    <t>A002</t>
    <phoneticPr fontId="3"/>
  </si>
  <si>
    <t>A003</t>
    <phoneticPr fontId="3"/>
  </si>
  <si>
    <t>A004</t>
    <phoneticPr fontId="3"/>
  </si>
  <si>
    <t>A005</t>
    <phoneticPr fontId="3"/>
  </si>
  <si>
    <t>A006</t>
    <phoneticPr fontId="3"/>
  </si>
  <si>
    <t>A007</t>
    <phoneticPr fontId="3"/>
  </si>
  <si>
    <t>A008</t>
  </si>
  <si>
    <t>A008</t>
    <phoneticPr fontId="3"/>
  </si>
  <si>
    <t>A009</t>
    <phoneticPr fontId="3"/>
  </si>
  <si>
    <t>A010</t>
    <phoneticPr fontId="3"/>
  </si>
  <si>
    <t>A011</t>
    <phoneticPr fontId="3"/>
  </si>
  <si>
    <t>A012</t>
    <phoneticPr fontId="3"/>
  </si>
  <si>
    <t>A013</t>
    <phoneticPr fontId="3"/>
  </si>
  <si>
    <t>A014</t>
    <phoneticPr fontId="3"/>
  </si>
  <si>
    <t>A015</t>
    <phoneticPr fontId="3"/>
  </si>
  <si>
    <t>A016</t>
    <phoneticPr fontId="3"/>
  </si>
  <si>
    <t>A017</t>
    <phoneticPr fontId="3"/>
  </si>
  <si>
    <t>A018</t>
    <phoneticPr fontId="3"/>
  </si>
  <si>
    <t>A019</t>
    <phoneticPr fontId="3"/>
  </si>
  <si>
    <t>A020</t>
    <phoneticPr fontId="3"/>
  </si>
  <si>
    <t>A021</t>
    <phoneticPr fontId="3"/>
  </si>
  <si>
    <t>A022</t>
    <phoneticPr fontId="3"/>
  </si>
  <si>
    <t>A023</t>
    <phoneticPr fontId="3"/>
  </si>
  <si>
    <t>A024</t>
    <phoneticPr fontId="3"/>
  </si>
  <si>
    <t>A027</t>
    <phoneticPr fontId="3"/>
  </si>
  <si>
    <t>A028</t>
    <phoneticPr fontId="3"/>
  </si>
  <si>
    <t>C001</t>
    <phoneticPr fontId="3"/>
  </si>
  <si>
    <t>B001</t>
    <phoneticPr fontId="3"/>
  </si>
  <si>
    <t>B002</t>
    <phoneticPr fontId="3"/>
  </si>
  <si>
    <t>B003</t>
    <phoneticPr fontId="3"/>
  </si>
  <si>
    <t>B004</t>
    <phoneticPr fontId="3"/>
  </si>
  <si>
    <t>B005</t>
    <phoneticPr fontId="3"/>
  </si>
  <si>
    <t>B006</t>
    <phoneticPr fontId="3"/>
  </si>
  <si>
    <t>B007</t>
    <phoneticPr fontId="3"/>
  </si>
  <si>
    <t>C002</t>
    <phoneticPr fontId="3"/>
  </si>
  <si>
    <t>C003</t>
    <phoneticPr fontId="3"/>
  </si>
  <si>
    <t>C004</t>
    <phoneticPr fontId="3"/>
  </si>
  <si>
    <t>C005</t>
    <phoneticPr fontId="3"/>
  </si>
  <si>
    <t>C006</t>
    <phoneticPr fontId="3"/>
  </si>
  <si>
    <t>C007</t>
    <phoneticPr fontId="3"/>
  </si>
  <si>
    <t>C008</t>
    <phoneticPr fontId="3"/>
  </si>
  <si>
    <t>C009</t>
    <phoneticPr fontId="3"/>
  </si>
  <si>
    <t>C010</t>
    <phoneticPr fontId="3"/>
  </si>
  <si>
    <t>C011</t>
    <phoneticPr fontId="3"/>
  </si>
  <si>
    <t>C012</t>
    <phoneticPr fontId="3"/>
  </si>
  <si>
    <t>C013</t>
    <phoneticPr fontId="3"/>
  </si>
  <si>
    <t>C014</t>
    <phoneticPr fontId="3"/>
  </si>
  <si>
    <t>C015</t>
    <phoneticPr fontId="3"/>
  </si>
  <si>
    <t>C016</t>
    <phoneticPr fontId="3"/>
  </si>
  <si>
    <t>C017</t>
    <phoneticPr fontId="3"/>
  </si>
  <si>
    <t>◇</t>
    <phoneticPr fontId="3"/>
  </si>
  <si>
    <t>基本的に緑色反転されている太枠内が　　　　　　　　　　　　　　　　　入力箇所になります</t>
    <phoneticPr fontId="3"/>
  </si>
  <si>
    <t>１１１－１１１１</t>
    <phoneticPr fontId="3"/>
  </si>
  <si>
    <t>○○産業センター</t>
    <rPh sb="2" eb="4">
      <t>サンギョウ</t>
    </rPh>
    <phoneticPr fontId="3"/>
  </si>
  <si>
    <t>●●　●●</t>
    <phoneticPr fontId="3"/>
  </si>
  <si>
    <t>０３－１２３４－５６７８</t>
    <phoneticPr fontId="3"/>
  </si>
  <si>
    <t>東京都新宿区●●</t>
    <rPh sb="0" eb="3">
      <t>トウキョウト</t>
    </rPh>
    <rPh sb="3" eb="6">
      <t>シンジュクク</t>
    </rPh>
    <phoneticPr fontId="3"/>
  </si>
  <si>
    <t>㊞</t>
    <phoneticPr fontId="3"/>
  </si>
  <si>
    <t>非課税</t>
  </si>
  <si>
    <t>前月迄受領見込額</t>
    <rPh sb="0" eb="2">
      <t>ゼンゲツ</t>
    </rPh>
    <rPh sb="2" eb="3">
      <t>マデ</t>
    </rPh>
    <rPh sb="3" eb="5">
      <t>ズリョウ</t>
    </rPh>
    <rPh sb="5" eb="7">
      <t>ミコミ</t>
    </rPh>
    <rPh sb="7" eb="8">
      <t>ガク</t>
    </rPh>
    <phoneticPr fontId="3"/>
  </si>
  <si>
    <t>◇</t>
    <phoneticPr fontId="3"/>
  </si>
  <si>
    <t>　　[請求書②]は入力の必要はありませんが、</t>
    <rPh sb="3" eb="6">
      <t>セイキュウショ</t>
    </rPh>
    <rPh sb="9" eb="11">
      <t>ニュウリョク</t>
    </rPh>
    <rPh sb="12" eb="14">
      <t>ヒツヨウ</t>
    </rPh>
    <phoneticPr fontId="3"/>
  </si>
  <si>
    <r>
      <t>　　[</t>
    </r>
    <r>
      <rPr>
        <b/>
        <sz val="12"/>
        <color rgb="FFFF0000"/>
        <rFont val="游ゴシック"/>
        <family val="3"/>
        <charset val="128"/>
        <scheme val="minor"/>
      </rPr>
      <t>請求書②</t>
    </r>
    <r>
      <rPr>
        <sz val="10"/>
        <color rgb="FFFF0000"/>
        <rFont val="游ゴシック"/>
        <family val="3"/>
        <charset val="128"/>
        <scheme val="minor"/>
      </rPr>
      <t>]を期日までに</t>
    </r>
    <r>
      <rPr>
        <b/>
        <sz val="12"/>
        <color rgb="FFFF0000"/>
        <rFont val="游ゴシック"/>
        <family val="3"/>
        <charset val="128"/>
        <scheme val="minor"/>
      </rPr>
      <t>郵送</t>
    </r>
    <r>
      <rPr>
        <sz val="10"/>
        <color rgb="FFFF0000"/>
        <rFont val="游ゴシック"/>
        <family val="3"/>
        <charset val="128"/>
        <scheme val="minor"/>
      </rPr>
      <t>願います。</t>
    </r>
    <rPh sb="3" eb="6">
      <t>セイキュウショ</t>
    </rPh>
    <rPh sb="9" eb="11">
      <t>キジツ</t>
    </rPh>
    <rPh sb="14" eb="16">
      <t>ユウソウ</t>
    </rPh>
    <rPh sb="16" eb="17">
      <t>ネガ</t>
    </rPh>
    <phoneticPr fontId="3"/>
  </si>
  <si>
    <t>｟　請求記載時の注意事項　｠</t>
    <rPh sb="2" eb="7">
      <t>セイキュウキサイジ</t>
    </rPh>
    <rPh sb="8" eb="12">
      <t>チュウイジコウ</t>
    </rPh>
    <phoneticPr fontId="3"/>
  </si>
  <si>
    <t>左の　②提出用　は入力不要です。</t>
    <rPh sb="0" eb="1">
      <t>ヒダリ</t>
    </rPh>
    <rPh sb="4" eb="7">
      <t>テイシュツヨウ</t>
    </rPh>
    <rPh sb="9" eb="11">
      <t>ニュウリョク</t>
    </rPh>
    <rPh sb="11" eb="13">
      <t>フヨウ</t>
    </rPh>
    <phoneticPr fontId="3"/>
  </si>
  <si>
    <t>【内訳記載枠１】</t>
    <rPh sb="1" eb="3">
      <t>ウチワケ</t>
    </rPh>
    <rPh sb="3" eb="5">
      <t>キサイ</t>
    </rPh>
    <rPh sb="5" eb="6">
      <t>ワク</t>
    </rPh>
    <phoneticPr fontId="3"/>
  </si>
  <si>
    <t>【内訳記載枠２】</t>
    <rPh sb="1" eb="3">
      <t>ウチワケ</t>
    </rPh>
    <rPh sb="3" eb="6">
      <t>キサイワク</t>
    </rPh>
    <phoneticPr fontId="3"/>
  </si>
  <si>
    <t>【内訳記載枠３】</t>
    <rPh sb="1" eb="3">
      <t>ウチワケ</t>
    </rPh>
    <rPh sb="3" eb="6">
      <t>キサイワク</t>
    </rPh>
    <phoneticPr fontId="3"/>
  </si>
  <si>
    <t>請求書金額を入力する前に、請求書の内訳欄2に代表的な工事内容及び物品名を必ず記載してください。　</t>
    <rPh sb="0" eb="3">
      <t>セイキュウショ</t>
    </rPh>
    <rPh sb="3" eb="5">
      <t>キンガク</t>
    </rPh>
    <rPh sb="6" eb="8">
      <t>ニュウリョク</t>
    </rPh>
    <rPh sb="10" eb="11">
      <t>マエ</t>
    </rPh>
    <rPh sb="13" eb="16">
      <t>セイキュウショ</t>
    </rPh>
    <rPh sb="17" eb="19">
      <t>ウチワケ</t>
    </rPh>
    <rPh sb="19" eb="20">
      <t>ラン</t>
    </rPh>
    <rPh sb="22" eb="25">
      <t>ダイヒョウテキ</t>
    </rPh>
    <rPh sb="26" eb="30">
      <t>コウジナイヨウ</t>
    </rPh>
    <rPh sb="30" eb="31">
      <t>オヨ</t>
    </rPh>
    <rPh sb="32" eb="35">
      <t>ブッピンメイ</t>
    </rPh>
    <rPh sb="36" eb="37">
      <t>カナラ</t>
    </rPh>
    <rPh sb="38" eb="40">
      <t>キサイ</t>
    </rPh>
    <phoneticPr fontId="3"/>
  </si>
  <si>
    <t>該当する内訳が不明な場合は、1枠の記入は不要です。2枠内に直接入力して下さい。</t>
    <rPh sb="0" eb="2">
      <t>ガイトウ</t>
    </rPh>
    <rPh sb="4" eb="6">
      <t>ウチワケ</t>
    </rPh>
    <rPh sb="7" eb="9">
      <t>フメイ</t>
    </rPh>
    <rPh sb="10" eb="12">
      <t>バアイ</t>
    </rPh>
    <rPh sb="15" eb="16">
      <t>ワク</t>
    </rPh>
    <rPh sb="17" eb="19">
      <t>キニュウ</t>
    </rPh>
    <rPh sb="20" eb="22">
      <t>フヨウ</t>
    </rPh>
    <rPh sb="26" eb="27">
      <t>ワク</t>
    </rPh>
    <rPh sb="27" eb="28">
      <t>ナイ</t>
    </rPh>
    <rPh sb="29" eb="31">
      <t>チョクセツ</t>
    </rPh>
    <rPh sb="31" eb="33">
      <t>ニュウリョク</t>
    </rPh>
    <rPh sb="35" eb="36">
      <t>クダ</t>
    </rPh>
    <phoneticPr fontId="3"/>
  </si>
  <si>
    <t>2を補足する内容があれば記載</t>
    <rPh sb="2" eb="4">
      <t>ホソク</t>
    </rPh>
    <rPh sb="6" eb="8">
      <t>ナイヨウ</t>
    </rPh>
    <rPh sb="12" eb="14">
      <t>キサイ</t>
    </rPh>
    <phoneticPr fontId="3"/>
  </si>
  <si>
    <t>2枠内は必ず記入して下さい</t>
    <rPh sb="1" eb="3">
      <t>ワクナイ</t>
    </rPh>
    <rPh sb="4" eb="5">
      <t>カナラ</t>
    </rPh>
    <rPh sb="6" eb="8">
      <t>キニュウ</t>
    </rPh>
    <rPh sb="10" eb="11">
      <t>クダ</t>
    </rPh>
    <phoneticPr fontId="3"/>
  </si>
  <si>
    <t>雑費</t>
    <rPh sb="0" eb="2">
      <t>ザッピ</t>
    </rPh>
    <phoneticPr fontId="3"/>
  </si>
  <si>
    <t>◇</t>
    <phoneticPr fontId="3"/>
  </si>
  <si>
    <t>左の　③提出用（担当経理）　は入力不要です。</t>
    <rPh sb="0" eb="1">
      <t>ヒダリ</t>
    </rPh>
    <rPh sb="4" eb="7">
      <t>テイシュツヨウ</t>
    </rPh>
    <rPh sb="8" eb="10">
      <t>タントウ</t>
    </rPh>
    <rPh sb="10" eb="12">
      <t>ケイリ</t>
    </rPh>
    <rPh sb="15" eb="17">
      <t>ニュウリョク</t>
    </rPh>
    <rPh sb="17" eb="19">
      <t>フヨウ</t>
    </rPh>
    <phoneticPr fontId="3"/>
  </si>
  <si>
    <t>提出用（担当経理）</t>
    <rPh sb="0" eb="3">
      <t>テイシュツヨウ</t>
    </rPh>
    <rPh sb="4" eb="6">
      <t>タントウ</t>
    </rPh>
    <rPh sb="6" eb="8">
      <t>ケイリ</t>
    </rPh>
    <phoneticPr fontId="3"/>
  </si>
  <si>
    <t>今月請求対象　　　消費税額</t>
    <rPh sb="0" eb="2">
      <t>コンゲツ</t>
    </rPh>
    <rPh sb="2" eb="4">
      <t>セイキュウ</t>
    </rPh>
    <rPh sb="4" eb="6">
      <t>タイショウ</t>
    </rPh>
    <rPh sb="9" eb="12">
      <t>ショウヒゼイ</t>
    </rPh>
    <rPh sb="12" eb="13">
      <t>ガク</t>
    </rPh>
    <phoneticPr fontId="3"/>
  </si>
  <si>
    <t>○正</t>
  </si>
  <si>
    <t>⇒</t>
    <phoneticPr fontId="3"/>
  </si>
  <si>
    <t>修正　　　　　　　　　　　　　消費税額</t>
    <rPh sb="0" eb="2">
      <t>シュウセイ</t>
    </rPh>
    <rPh sb="15" eb="19">
      <t>ショウヒゼイガク</t>
    </rPh>
    <phoneticPr fontId="3"/>
  </si>
  <si>
    <t>レ</t>
    <phoneticPr fontId="3"/>
  </si>
  <si>
    <t>消費税</t>
    <rPh sb="0" eb="3">
      <t>ショウヒゼイ</t>
    </rPh>
    <phoneticPr fontId="3"/>
  </si>
  <si>
    <r>
      <rPr>
        <b/>
        <sz val="9"/>
        <color rgb="FFFF0000"/>
        <rFont val="游ゴシック"/>
        <family val="3"/>
        <charset val="128"/>
        <scheme val="minor"/>
      </rPr>
      <t>↑</t>
    </r>
    <r>
      <rPr>
        <sz val="9"/>
        <color rgb="FFFF0000"/>
        <rFont val="游ゴシック"/>
        <family val="2"/>
        <charset val="128"/>
        <scheme val="minor"/>
      </rPr>
      <t>　修正消費税額を入力</t>
    </r>
    <rPh sb="2" eb="4">
      <t>シュウセイ</t>
    </rPh>
    <rPh sb="4" eb="7">
      <t>ショウヒゼイ</t>
    </rPh>
    <rPh sb="7" eb="8">
      <t>ガク</t>
    </rPh>
    <rPh sb="9" eb="11">
      <t>ニュウリョク</t>
    </rPh>
    <phoneticPr fontId="3"/>
  </si>
  <si>
    <t>□</t>
    <phoneticPr fontId="3"/>
  </si>
  <si>
    <t>☆</t>
    <phoneticPr fontId="3"/>
  </si>
  <si>
    <t>＜請求書の作成及び提出にあたっての注意事項＞</t>
    <rPh sb="1" eb="4">
      <t>セイキュウショ</t>
    </rPh>
    <rPh sb="5" eb="7">
      <t>サクセイ</t>
    </rPh>
    <rPh sb="7" eb="8">
      <t>オヨ</t>
    </rPh>
    <rPh sb="9" eb="11">
      <t>テイシュツ</t>
    </rPh>
    <rPh sb="17" eb="19">
      <t>チュウイ</t>
    </rPh>
    <rPh sb="19" eb="21">
      <t>ジコウ</t>
    </rPh>
    <phoneticPr fontId="18"/>
  </si>
  <si>
    <t>●</t>
    <phoneticPr fontId="3"/>
  </si>
  <si>
    <t>１．</t>
    <phoneticPr fontId="18"/>
  </si>
  <si>
    <t>　</t>
    <phoneticPr fontId="3"/>
  </si>
  <si>
    <t>内訳欄を記入して頂かないと請求金額が正しい請求金額が表示されないように設定してあります。</t>
    <rPh sb="0" eb="3">
      <t>ウチワケラン</t>
    </rPh>
    <rPh sb="4" eb="6">
      <t>キニュウ</t>
    </rPh>
    <rPh sb="8" eb="9">
      <t>イタダ</t>
    </rPh>
    <rPh sb="13" eb="17">
      <t>セイキュウキンガク</t>
    </rPh>
    <rPh sb="18" eb="19">
      <t>タダ</t>
    </rPh>
    <rPh sb="21" eb="25">
      <t>セイキュウキンガク</t>
    </rPh>
    <rPh sb="26" eb="28">
      <t>ヒョウジ</t>
    </rPh>
    <rPh sb="35" eb="37">
      <t>セッテイ</t>
    </rPh>
    <phoneticPr fontId="18"/>
  </si>
  <si>
    <t>２．</t>
    <phoneticPr fontId="18"/>
  </si>
  <si>
    <t>消費税について</t>
    <rPh sb="0" eb="3">
      <t>ショウヒゼイ</t>
    </rPh>
    <phoneticPr fontId="18"/>
  </si>
  <si>
    <t>３．</t>
    <phoneticPr fontId="18"/>
  </si>
  <si>
    <t>請求書の締日、必着日について</t>
    <rPh sb="0" eb="3">
      <t>セイキュウショ</t>
    </rPh>
    <rPh sb="4" eb="6">
      <t>シメビ</t>
    </rPh>
    <rPh sb="7" eb="10">
      <t>ヒッチャクビ</t>
    </rPh>
    <phoneticPr fontId="18"/>
  </si>
  <si>
    <t>請求書を提出する際は、2枚目（提出用）のみを紙印刷（A4サイズ）の上　期日までに郵送願います。</t>
    <rPh sb="0" eb="3">
      <t>セイキュウショ</t>
    </rPh>
    <rPh sb="4" eb="6">
      <t>テイシュツ</t>
    </rPh>
    <rPh sb="8" eb="9">
      <t>サイ</t>
    </rPh>
    <rPh sb="12" eb="13">
      <t>マイ</t>
    </rPh>
    <rPh sb="13" eb="14">
      <t>メ</t>
    </rPh>
    <rPh sb="15" eb="18">
      <t>テイシュツヨウ</t>
    </rPh>
    <rPh sb="22" eb="23">
      <t>カミ</t>
    </rPh>
    <rPh sb="23" eb="25">
      <t>インサツ</t>
    </rPh>
    <rPh sb="33" eb="34">
      <t>ウエ</t>
    </rPh>
    <rPh sb="35" eb="37">
      <t>キジツ</t>
    </rPh>
    <rPh sb="40" eb="42">
      <t>ユウソウ</t>
    </rPh>
    <rPh sb="42" eb="43">
      <t>ネガ</t>
    </rPh>
    <phoneticPr fontId="3"/>
  </si>
  <si>
    <t>請求金額を入力する前に、内訳欄を記入して下さい</t>
    <rPh sb="0" eb="4">
      <t>セイキュウキンガク</t>
    </rPh>
    <rPh sb="5" eb="7">
      <t>ニュウリョク</t>
    </rPh>
    <rPh sb="9" eb="10">
      <t>マエ</t>
    </rPh>
    <rPh sb="12" eb="15">
      <t>ウチワケラン</t>
    </rPh>
    <rPh sb="16" eb="18">
      <t>キニュウ</t>
    </rPh>
    <rPh sb="20" eb="21">
      <t>クダ</t>
    </rPh>
    <phoneticPr fontId="18"/>
  </si>
  <si>
    <t>金額入力欄は、①②④⑤⑩の入力が必須です。結果、①から⑪まで全ての印字が必要です。</t>
    <rPh sb="0" eb="2">
      <t>キンガク</t>
    </rPh>
    <rPh sb="2" eb="5">
      <t>ニュウリョクラン</t>
    </rPh>
    <rPh sb="13" eb="15">
      <t>ニュウリョク</t>
    </rPh>
    <rPh sb="16" eb="18">
      <t>ヒッス</t>
    </rPh>
    <rPh sb="21" eb="23">
      <t>ケッカ</t>
    </rPh>
    <rPh sb="30" eb="31">
      <t>スベ</t>
    </rPh>
    <rPh sb="33" eb="35">
      <t>インジ</t>
    </rPh>
    <rPh sb="36" eb="38">
      <t>ヒツヨウ</t>
    </rPh>
    <phoneticPr fontId="3"/>
  </si>
  <si>
    <t>・</t>
    <phoneticPr fontId="3"/>
  </si>
  <si>
    <t>［請求書 C］：消費税が手入力でき、他は自動計算となっています</t>
    <rPh sb="1" eb="3">
      <t>セイキュウ</t>
    </rPh>
    <rPh sb="3" eb="4">
      <t>ショ</t>
    </rPh>
    <phoneticPr fontId="3"/>
  </si>
  <si>
    <t>③～⑨欄は、消費税等込みの金額、当該請求金額に含まれる消費税等額及び消費税率を⑩に記入して下さい。</t>
    <rPh sb="9" eb="10">
      <t>トウ</t>
    </rPh>
    <rPh sb="20" eb="21">
      <t>キン</t>
    </rPh>
    <rPh sb="30" eb="31">
      <t>トウ</t>
    </rPh>
    <phoneticPr fontId="3"/>
  </si>
  <si>
    <t>③～⑨欄は、消費税等込みの金額、当該請求金額に含まれる消費税等・税率が⑩に記載されます。</t>
    <rPh sb="9" eb="10">
      <t>トウ</t>
    </rPh>
    <rPh sb="20" eb="21">
      <t>キン</t>
    </rPh>
    <rPh sb="30" eb="31">
      <t>トウ</t>
    </rPh>
    <rPh sb="37" eb="39">
      <t>キサイ</t>
    </rPh>
    <phoneticPr fontId="3"/>
  </si>
  <si>
    <t>納品の場合は必ず納入日を記入し納品内訳明細を添付。尚、複数回納入がある場合は最終納入日を記入して下さい。</t>
    <rPh sb="19" eb="21">
      <t>メイサイ</t>
    </rPh>
    <phoneticPr fontId="3"/>
  </si>
  <si>
    <t>契約金額/工事金額</t>
    <rPh sb="0" eb="4">
      <t>ケイヤクキンガク</t>
    </rPh>
    <rPh sb="5" eb="9">
      <t>コウジキンガク</t>
    </rPh>
    <phoneticPr fontId="3"/>
  </si>
  <si>
    <t>合計(税込)金額</t>
    <rPh sb="0" eb="2">
      <t>ゴウケイ</t>
    </rPh>
    <rPh sb="3" eb="5">
      <t>ゼイコミ</t>
    </rPh>
    <rPh sb="6" eb="8">
      <t>キンガク</t>
    </rPh>
    <phoneticPr fontId="3"/>
  </si>
  <si>
    <t>差引残高</t>
    <rPh sb="0" eb="2">
      <t>サシヒキ</t>
    </rPh>
    <rPh sb="2" eb="4">
      <t>ザンダカ</t>
    </rPh>
    <phoneticPr fontId="3"/>
  </si>
  <si>
    <t>YES</t>
    <phoneticPr fontId="3"/>
  </si>
  <si>
    <t>請求書C</t>
    <rPh sb="0" eb="3">
      <t>セイキュウショ</t>
    </rPh>
    <phoneticPr fontId="3"/>
  </si>
  <si>
    <t>請求書B</t>
    <rPh sb="0" eb="3">
      <t>セイキュウショ</t>
    </rPh>
    <phoneticPr fontId="3"/>
  </si>
  <si>
    <t>税抜</t>
    <rPh sb="0" eb="2">
      <t>ゼイヌ</t>
    </rPh>
    <phoneticPr fontId="3"/>
  </si>
  <si>
    <t>（必着日が土日祝日の場合は、前日までにご郵送をお願い致します。）</t>
    <rPh sb="1" eb="4">
      <t>ヒッチャクビ</t>
    </rPh>
    <rPh sb="5" eb="7">
      <t>ドニチ</t>
    </rPh>
    <rPh sb="7" eb="9">
      <t>シュクジツ</t>
    </rPh>
    <rPh sb="10" eb="12">
      <t>バアイ</t>
    </rPh>
    <rPh sb="14" eb="16">
      <t>ゼンジツ</t>
    </rPh>
    <rPh sb="20" eb="22">
      <t>ユウソウ</t>
    </rPh>
    <rPh sb="24" eb="25">
      <t>ネガ</t>
    </rPh>
    <rPh sb="26" eb="27">
      <t>イタ</t>
    </rPh>
    <phoneticPr fontId="3"/>
  </si>
  <si>
    <t>注）</t>
    <rPh sb="0" eb="1">
      <t>チュウ</t>
    </rPh>
    <phoneticPr fontId="3"/>
  </si>
  <si>
    <t>請求先現場名が企業体の場合：</t>
    <rPh sb="0" eb="3">
      <t>セイキュウサキ</t>
    </rPh>
    <rPh sb="3" eb="6">
      <t>ゲンバメイ</t>
    </rPh>
    <rPh sb="7" eb="10">
      <t>キギョウタイ</t>
    </rPh>
    <rPh sb="11" eb="13">
      <t>バアイ</t>
    </rPh>
    <phoneticPr fontId="3"/>
  </si>
  <si>
    <r>
      <t>←企業体名を記入（</t>
    </r>
    <r>
      <rPr>
        <sz val="9"/>
        <color theme="1"/>
        <rFont val="游ゴシック"/>
        <family val="3"/>
        <charset val="128"/>
        <scheme val="minor"/>
      </rPr>
      <t>記入例</t>
    </r>
    <r>
      <rPr>
        <sz val="11"/>
        <color theme="1"/>
        <rFont val="游ゴシック"/>
        <family val="2"/>
        <charset val="128"/>
        <scheme val="minor"/>
      </rPr>
      <t>：池田・●●共同企業体）</t>
    </r>
    <rPh sb="1" eb="5">
      <t>キギョウタイメイ</t>
    </rPh>
    <rPh sb="6" eb="8">
      <t>キニュウ</t>
    </rPh>
    <rPh sb="9" eb="12">
      <t>キニュウレイ</t>
    </rPh>
    <rPh sb="13" eb="15">
      <t>イケダ</t>
    </rPh>
    <rPh sb="18" eb="22">
      <t>キョウドウキギョウ</t>
    </rPh>
    <rPh sb="22" eb="23">
      <t>タイ</t>
    </rPh>
    <phoneticPr fontId="3"/>
  </si>
  <si>
    <r>
      <rPr>
        <b/>
        <sz val="9"/>
        <color theme="1"/>
        <rFont val="游ゴシック"/>
        <family val="3"/>
        <charset val="128"/>
        <scheme val="minor"/>
      </rPr>
      <t>代表者</t>
    </r>
    <r>
      <rPr>
        <b/>
        <sz val="12"/>
        <color theme="1"/>
        <rFont val="游ゴシック"/>
        <family val="3"/>
        <charset val="128"/>
        <scheme val="minor"/>
      </rPr>
      <t>　池田煖房工業株式会社　御中</t>
    </r>
    <rPh sb="0" eb="3">
      <t>ダイヒョウシャ</t>
    </rPh>
    <rPh sb="4" eb="10">
      <t>イケダダンボウコウギョウ</t>
    </rPh>
    <rPh sb="10" eb="14">
      <t>カブシキカイシャ</t>
    </rPh>
    <rPh sb="15" eb="17">
      <t>オンチュウ</t>
    </rPh>
    <phoneticPr fontId="3"/>
  </si>
  <si>
    <t>企業体現場への請求の場合は、請求書用紙シートのセル［L6］に　　　　　　　　　　　　　　　　　　　　　　　　　　【企業体名】（例：池田・●●共同企業体）を記入して下さい</t>
    <rPh sb="0" eb="3">
      <t>キギョウタイ</t>
    </rPh>
    <rPh sb="3" eb="5">
      <t>ゲンバ</t>
    </rPh>
    <rPh sb="7" eb="9">
      <t>セイキュウ</t>
    </rPh>
    <rPh sb="10" eb="12">
      <t>バアイ</t>
    </rPh>
    <rPh sb="14" eb="19">
      <t>セイキュウショヨウシ</t>
    </rPh>
    <rPh sb="56" eb="62">
      <t>(キギョウタイメイ)</t>
    </rPh>
    <rPh sb="63" eb="64">
      <t>レイ</t>
    </rPh>
    <rPh sb="65" eb="67">
      <t>イケダ</t>
    </rPh>
    <rPh sb="70" eb="72">
      <t>キョウドウ</t>
    </rPh>
    <rPh sb="72" eb="75">
      <t>キギョウタイ</t>
    </rPh>
    <rPh sb="77" eb="79">
      <t>キニュウ</t>
    </rPh>
    <rPh sb="81" eb="82">
      <t>クダ</t>
    </rPh>
    <phoneticPr fontId="3"/>
  </si>
  <si>
    <t>消費税率を変更する場合は、下の税率数値を変更して使用して下さい。</t>
    <rPh sb="0" eb="4">
      <t>ショウヒゼイリツ</t>
    </rPh>
    <rPh sb="5" eb="7">
      <t>ヘンコウ</t>
    </rPh>
    <rPh sb="9" eb="11">
      <t>バアイ</t>
    </rPh>
    <rPh sb="13" eb="14">
      <t>シタ</t>
    </rPh>
    <rPh sb="15" eb="17">
      <t>ゼイリツ</t>
    </rPh>
    <rPh sb="17" eb="19">
      <t>スウチ</t>
    </rPh>
    <rPh sb="20" eb="22">
      <t>ヘンコウ</t>
    </rPh>
    <rPh sb="24" eb="26">
      <t>シヨウ</t>
    </rPh>
    <rPh sb="28" eb="29">
      <t>クダ</t>
    </rPh>
    <phoneticPr fontId="3"/>
  </si>
  <si>
    <t>要素番号</t>
    <phoneticPr fontId="3"/>
  </si>
  <si>
    <t>雑工事</t>
    <phoneticPr fontId="3"/>
  </si>
  <si>
    <t>C017</t>
    <phoneticPr fontId="3"/>
  </si>
  <si>
    <t>C016</t>
    <phoneticPr fontId="3"/>
  </si>
  <si>
    <t>建築関連</t>
    <phoneticPr fontId="3"/>
  </si>
  <si>
    <t>C015</t>
    <phoneticPr fontId="3"/>
  </si>
  <si>
    <t>加入金類</t>
    <phoneticPr fontId="3"/>
  </si>
  <si>
    <t>C014</t>
    <phoneticPr fontId="3"/>
  </si>
  <si>
    <t>試運転調整</t>
    <phoneticPr fontId="3"/>
  </si>
  <si>
    <t>C013</t>
    <phoneticPr fontId="3"/>
  </si>
  <si>
    <t>特殊工事</t>
    <phoneticPr fontId="3"/>
  </si>
  <si>
    <t>C012</t>
    <phoneticPr fontId="3"/>
  </si>
  <si>
    <t>厨房工事</t>
    <rPh sb="0" eb="2">
      <t>チュウボウ</t>
    </rPh>
    <phoneticPr fontId="3"/>
  </si>
  <si>
    <t>C011</t>
    <phoneticPr fontId="3"/>
  </si>
  <si>
    <t>床暖工事</t>
    <phoneticPr fontId="3"/>
  </si>
  <si>
    <t>C010</t>
    <phoneticPr fontId="3"/>
  </si>
  <si>
    <t>防災工事</t>
    <phoneticPr fontId="3"/>
  </si>
  <si>
    <t>C009</t>
    <phoneticPr fontId="3"/>
  </si>
  <si>
    <t>ガス工事</t>
    <phoneticPr fontId="3"/>
  </si>
  <si>
    <t>C006</t>
    <phoneticPr fontId="3"/>
  </si>
  <si>
    <t>計装電気</t>
    <phoneticPr fontId="3"/>
  </si>
  <si>
    <t>C005</t>
    <phoneticPr fontId="3"/>
  </si>
  <si>
    <t>外構工事</t>
    <phoneticPr fontId="3"/>
  </si>
  <si>
    <t>C004</t>
    <phoneticPr fontId="3"/>
  </si>
  <si>
    <t>塗装工事</t>
    <phoneticPr fontId="3"/>
  </si>
  <si>
    <t>C003</t>
    <phoneticPr fontId="3"/>
  </si>
  <si>
    <t>断熱工事</t>
    <phoneticPr fontId="3"/>
  </si>
  <si>
    <t>C002</t>
    <phoneticPr fontId="3"/>
  </si>
  <si>
    <t>ダクト工事</t>
    <phoneticPr fontId="3"/>
  </si>
  <si>
    <t>C001</t>
    <phoneticPr fontId="3"/>
  </si>
  <si>
    <t>配管工事</t>
    <phoneticPr fontId="3"/>
  </si>
  <si>
    <t>C007</t>
    <phoneticPr fontId="3"/>
  </si>
  <si>
    <t>製缶工事</t>
    <rPh sb="0" eb="2">
      <t>セイカン</t>
    </rPh>
    <rPh sb="2" eb="4">
      <t>コウジ</t>
    </rPh>
    <phoneticPr fontId="3"/>
  </si>
  <si>
    <t>C008</t>
    <phoneticPr fontId="3"/>
  </si>
  <si>
    <t>基礎工事</t>
    <rPh sb="0" eb="2">
      <t>キソ</t>
    </rPh>
    <rPh sb="2" eb="4">
      <t>コウジ</t>
    </rPh>
    <phoneticPr fontId="3"/>
  </si>
  <si>
    <t>B007</t>
    <phoneticPr fontId="3"/>
  </si>
  <si>
    <t>労務費</t>
    <phoneticPr fontId="3"/>
  </si>
  <si>
    <t>雑作業</t>
    <phoneticPr fontId="3"/>
  </si>
  <si>
    <t>B006</t>
    <phoneticPr fontId="3"/>
  </si>
  <si>
    <t>B005</t>
    <phoneticPr fontId="3"/>
  </si>
  <si>
    <t>穴明補修</t>
    <phoneticPr fontId="3"/>
  </si>
  <si>
    <t>B004</t>
    <phoneticPr fontId="3"/>
  </si>
  <si>
    <t>洗浄工事</t>
    <phoneticPr fontId="3"/>
  </si>
  <si>
    <t>B003</t>
    <phoneticPr fontId="3"/>
  </si>
  <si>
    <t>搬入据付</t>
    <phoneticPr fontId="3"/>
  </si>
  <si>
    <t>B002</t>
    <phoneticPr fontId="3"/>
  </si>
  <si>
    <t>B001</t>
    <phoneticPr fontId="3"/>
  </si>
  <si>
    <t>配管工費</t>
    <phoneticPr fontId="3"/>
  </si>
  <si>
    <t>A028</t>
    <phoneticPr fontId="3"/>
  </si>
  <si>
    <t>雑資材</t>
    <phoneticPr fontId="3"/>
  </si>
  <si>
    <t>A027</t>
    <phoneticPr fontId="3"/>
  </si>
  <si>
    <t>継手支持</t>
    <phoneticPr fontId="3"/>
  </si>
  <si>
    <t>A026</t>
    <phoneticPr fontId="3"/>
  </si>
  <si>
    <t>管類</t>
    <phoneticPr fontId="3"/>
  </si>
  <si>
    <t>A025</t>
    <phoneticPr fontId="3"/>
  </si>
  <si>
    <t>弁類</t>
    <phoneticPr fontId="3"/>
  </si>
  <si>
    <t>A024</t>
    <phoneticPr fontId="3"/>
  </si>
  <si>
    <t>特殊機器</t>
    <phoneticPr fontId="3"/>
  </si>
  <si>
    <t>A023</t>
    <phoneticPr fontId="3"/>
  </si>
  <si>
    <t>水処理用機</t>
    <phoneticPr fontId="3"/>
  </si>
  <si>
    <t>A022</t>
    <phoneticPr fontId="3"/>
  </si>
  <si>
    <t>消火器具</t>
    <phoneticPr fontId="3"/>
  </si>
  <si>
    <t>A021</t>
    <phoneticPr fontId="3"/>
  </si>
  <si>
    <t>湯沸器類</t>
    <phoneticPr fontId="3"/>
  </si>
  <si>
    <t>A020</t>
    <phoneticPr fontId="3"/>
  </si>
  <si>
    <t>金物類</t>
    <phoneticPr fontId="3"/>
  </si>
  <si>
    <t>A019</t>
    <phoneticPr fontId="3"/>
  </si>
  <si>
    <t>膨張ﾀﾝｸ類</t>
    <rPh sb="0" eb="2">
      <t>ボウチョウ</t>
    </rPh>
    <rPh sb="5" eb="6">
      <t>ルイ</t>
    </rPh>
    <phoneticPr fontId="3"/>
  </si>
  <si>
    <t>A017</t>
    <phoneticPr fontId="3"/>
  </si>
  <si>
    <t>衛生器具</t>
    <phoneticPr fontId="3"/>
  </si>
  <si>
    <t>A018</t>
    <phoneticPr fontId="3"/>
  </si>
  <si>
    <t>熱交換器類</t>
    <rPh sb="0" eb="3">
      <t>ネツコウカン</t>
    </rPh>
    <rPh sb="3" eb="4">
      <t>キ</t>
    </rPh>
    <rPh sb="4" eb="5">
      <t>ルイ</t>
    </rPh>
    <phoneticPr fontId="3"/>
  </si>
  <si>
    <t>A016</t>
    <phoneticPr fontId="3"/>
  </si>
  <si>
    <t>その他制気口</t>
    <phoneticPr fontId="3"/>
  </si>
  <si>
    <t>A015</t>
    <phoneticPr fontId="3"/>
  </si>
  <si>
    <t>ダンパー類</t>
    <phoneticPr fontId="3"/>
  </si>
  <si>
    <t>A014</t>
    <phoneticPr fontId="3"/>
  </si>
  <si>
    <t>吸込・吹出</t>
    <phoneticPr fontId="3"/>
  </si>
  <si>
    <t>A013</t>
    <phoneticPr fontId="3"/>
  </si>
  <si>
    <t>電気H類</t>
    <phoneticPr fontId="3"/>
  </si>
  <si>
    <t>放熱器類</t>
    <phoneticPr fontId="3"/>
  </si>
  <si>
    <t>A011</t>
    <phoneticPr fontId="3"/>
  </si>
  <si>
    <t>水槽類</t>
    <phoneticPr fontId="3"/>
  </si>
  <si>
    <t>A010</t>
    <phoneticPr fontId="3"/>
  </si>
  <si>
    <t>換気扇類</t>
    <phoneticPr fontId="3"/>
  </si>
  <si>
    <t>A009</t>
    <phoneticPr fontId="3"/>
  </si>
  <si>
    <t>送排風機</t>
    <phoneticPr fontId="3"/>
  </si>
  <si>
    <t>A008</t>
    <phoneticPr fontId="3"/>
  </si>
  <si>
    <t>ポンプ類</t>
    <phoneticPr fontId="3"/>
  </si>
  <si>
    <t>A007</t>
    <phoneticPr fontId="3"/>
  </si>
  <si>
    <t>その他空調</t>
    <phoneticPr fontId="3"/>
  </si>
  <si>
    <t>A006</t>
    <phoneticPr fontId="3"/>
  </si>
  <si>
    <t>PAC空調類</t>
    <phoneticPr fontId="3"/>
  </si>
  <si>
    <t>A005</t>
    <phoneticPr fontId="3"/>
  </si>
  <si>
    <t>空調機類</t>
    <phoneticPr fontId="3"/>
  </si>
  <si>
    <t>A004</t>
    <phoneticPr fontId="3"/>
  </si>
  <si>
    <t>冷熱源機類</t>
    <phoneticPr fontId="3"/>
  </si>
  <si>
    <t>A003</t>
    <phoneticPr fontId="3"/>
  </si>
  <si>
    <t>冷却塔類</t>
    <rPh sb="0" eb="3">
      <t>レイキャクトウ</t>
    </rPh>
    <phoneticPr fontId="3"/>
  </si>
  <si>
    <t>A002</t>
    <phoneticPr fontId="3"/>
  </si>
  <si>
    <t>冷凍機類</t>
    <rPh sb="0" eb="2">
      <t>レイトウ</t>
    </rPh>
    <rPh sb="2" eb="3">
      <t>キ</t>
    </rPh>
    <rPh sb="3" eb="4">
      <t>ルイ</t>
    </rPh>
    <phoneticPr fontId="3"/>
  </si>
  <si>
    <t>○</t>
    <phoneticPr fontId="3"/>
  </si>
  <si>
    <t>労務管理</t>
    <rPh sb="0" eb="2">
      <t>ロウム</t>
    </rPh>
    <rPh sb="2" eb="4">
      <t>カンリ</t>
    </rPh>
    <phoneticPr fontId="3"/>
  </si>
  <si>
    <t>租税公課</t>
    <rPh sb="0" eb="2">
      <t>ソゼイ</t>
    </rPh>
    <rPh sb="2" eb="4">
      <t>コウカ</t>
    </rPh>
    <phoneticPr fontId="3"/>
  </si>
  <si>
    <t>　単発請求の場合は、④［前月迄出来高又は請求額］欄には０（ゼロ）を入力して下さい。</t>
    <rPh sb="1" eb="3">
      <t>タンパツ</t>
    </rPh>
    <rPh sb="3" eb="5">
      <t>セイキュウ</t>
    </rPh>
    <rPh sb="6" eb="8">
      <t>バアイ</t>
    </rPh>
    <rPh sb="12" eb="14">
      <t>ゼンゲツ</t>
    </rPh>
    <rPh sb="14" eb="15">
      <t>マデ</t>
    </rPh>
    <rPh sb="15" eb="18">
      <t>デキダカ</t>
    </rPh>
    <rPh sb="18" eb="19">
      <t>マタ</t>
    </rPh>
    <rPh sb="20" eb="22">
      <t>セイキュウ</t>
    </rPh>
    <rPh sb="22" eb="23">
      <t>ガク</t>
    </rPh>
    <rPh sb="24" eb="25">
      <t>ラン</t>
    </rPh>
    <rPh sb="33" eb="35">
      <t>ニュウリョク</t>
    </rPh>
    <rPh sb="37" eb="38">
      <t>クダ</t>
    </rPh>
    <phoneticPr fontId="3"/>
  </si>
  <si>
    <t>【内訳記載枠】</t>
    <rPh sb="1" eb="3">
      <t>ウチワケ</t>
    </rPh>
    <rPh sb="3" eb="6">
      <t>キサイワク</t>
    </rPh>
    <phoneticPr fontId="3"/>
  </si>
  <si>
    <t>請求書金額を入力する前に、請求書の内訳欄に代表的な工事内容及び物品名を必ず記載してください。　</t>
    <rPh sb="0" eb="3">
      <t>セイキュウショ</t>
    </rPh>
    <rPh sb="3" eb="5">
      <t>キンガク</t>
    </rPh>
    <rPh sb="6" eb="8">
      <t>ニュウリョク</t>
    </rPh>
    <rPh sb="10" eb="11">
      <t>マエ</t>
    </rPh>
    <rPh sb="13" eb="16">
      <t>セイキュウショ</t>
    </rPh>
    <rPh sb="17" eb="19">
      <t>ウチワケ</t>
    </rPh>
    <rPh sb="19" eb="20">
      <t>ラン</t>
    </rPh>
    <rPh sb="21" eb="24">
      <t>ダイヒョウテキ</t>
    </rPh>
    <rPh sb="25" eb="29">
      <t>コウジナイヨウ</t>
    </rPh>
    <rPh sb="29" eb="30">
      <t>オヨ</t>
    </rPh>
    <rPh sb="31" eb="34">
      <t>ブッピンメイ</t>
    </rPh>
    <rPh sb="35" eb="36">
      <t>カナラ</t>
    </rPh>
    <rPh sb="37" eb="39">
      <t>キサイ</t>
    </rPh>
    <phoneticPr fontId="3"/>
  </si>
  <si>
    <r>
      <t xml:space="preserve">   （消費税を小数点以下切捨てしていない場合や、細目ごとに消費税を計算し集計している場合は</t>
    </r>
    <r>
      <rPr>
        <b/>
        <sz val="12"/>
        <color rgb="FFFF0000"/>
        <rFont val="游ゴシック"/>
        <family val="3"/>
        <charset val="128"/>
        <scheme val="minor"/>
      </rPr>
      <t>使用不可</t>
    </r>
    <r>
      <rPr>
        <sz val="11"/>
        <color theme="1"/>
        <rFont val="游ゴシック"/>
        <family val="2"/>
        <charset val="128"/>
        <scheme val="minor"/>
      </rPr>
      <t>）</t>
    </r>
    <rPh sb="4" eb="7">
      <t>ショウヒゼイ</t>
    </rPh>
    <rPh sb="8" eb="13">
      <t>ショウスウテンイカ</t>
    </rPh>
    <rPh sb="13" eb="15">
      <t>キリス</t>
    </rPh>
    <rPh sb="21" eb="23">
      <t>バアイ</t>
    </rPh>
    <rPh sb="25" eb="27">
      <t>サイモク</t>
    </rPh>
    <rPh sb="30" eb="33">
      <t>ショウヒゼイ</t>
    </rPh>
    <rPh sb="34" eb="36">
      <t>ケイサン</t>
    </rPh>
    <rPh sb="37" eb="39">
      <t>シュウケイ</t>
    </rPh>
    <rPh sb="43" eb="45">
      <t>バアイ</t>
    </rPh>
    <rPh sb="46" eb="48">
      <t>シヨウ</t>
    </rPh>
    <rPh sb="48" eb="50">
      <t>フカ</t>
    </rPh>
    <phoneticPr fontId="3"/>
  </si>
  <si>
    <t>NO</t>
    <phoneticPr fontId="3"/>
  </si>
  <si>
    <t>消費税は細目集計後、一括計算で小数点以下を切捨てしている</t>
    <phoneticPr fontId="3"/>
  </si>
  <si>
    <t>物品のみ</t>
    <rPh sb="0" eb="2">
      <t>ブッピン</t>
    </rPh>
    <phoneticPr fontId="3"/>
  </si>
  <si>
    <t>請求書A</t>
    <rPh sb="0" eb="3">
      <t>セイキュウショ</t>
    </rPh>
    <phoneticPr fontId="3"/>
  </si>
  <si>
    <t>貴社
納品書</t>
    <rPh sb="0" eb="2">
      <t>キシャ</t>
    </rPh>
    <rPh sb="3" eb="6">
      <t>ノウヒンショ</t>
    </rPh>
    <phoneticPr fontId="3"/>
  </si>
  <si>
    <t>＋</t>
    <phoneticPr fontId="3"/>
  </si>
  <si>
    <t>工事又は
工事+物品</t>
    <rPh sb="0" eb="2">
      <t>コウジ</t>
    </rPh>
    <rPh sb="2" eb="3">
      <t>マタ</t>
    </rPh>
    <rPh sb="5" eb="7">
      <t>コウジ</t>
    </rPh>
    <rPh sb="8" eb="10">
      <t>ブッピン</t>
    </rPh>
    <phoneticPr fontId="3"/>
  </si>
  <si>
    <t>YES</t>
    <phoneticPr fontId="3"/>
  </si>
  <si>
    <t>消費税を小数点以下を切捨てしていない。細目ごとに消費税を計算し集計している　　　　　　</t>
    <phoneticPr fontId="3"/>
  </si>
  <si>
    <t>請求書A・Bは、消費税を小数点以下 ”切り捨て” で自動計算設定してあります。</t>
    <rPh sb="0" eb="3">
      <t>セイキュウショ</t>
    </rPh>
    <rPh sb="8" eb="11">
      <t>ショウヒゼイ</t>
    </rPh>
    <rPh sb="12" eb="15">
      <t>ショウスウテン</t>
    </rPh>
    <rPh sb="15" eb="17">
      <t>イカ</t>
    </rPh>
    <rPh sb="19" eb="20">
      <t>キ</t>
    </rPh>
    <rPh sb="21" eb="22">
      <t>ス</t>
    </rPh>
    <rPh sb="26" eb="30">
      <t>ジドウケイサン</t>
    </rPh>
    <rPh sb="30" eb="32">
      <t>セッテイ</t>
    </rPh>
    <phoneticPr fontId="3"/>
  </si>
  <si>
    <t>請求書Cは、消費税が手入力となっています。</t>
    <rPh sb="0" eb="3">
      <t>セイキュウショ</t>
    </rPh>
    <rPh sb="6" eb="9">
      <t>ショウヒゼイ</t>
    </rPh>
    <rPh sb="10" eb="13">
      <t>テニュウリョク</t>
    </rPh>
    <phoneticPr fontId="3"/>
  </si>
  <si>
    <t>消費税を切り上げ等でご請求の取引先様・端数処理がある取引先様は、請求書Cをご使用下さい。</t>
    <rPh sb="0" eb="3">
      <t>ショウヒゼイ</t>
    </rPh>
    <rPh sb="4" eb="5">
      <t>キ</t>
    </rPh>
    <rPh sb="6" eb="7">
      <t>ア</t>
    </rPh>
    <rPh sb="8" eb="9">
      <t>トウ</t>
    </rPh>
    <rPh sb="11" eb="13">
      <t>セイキュウ</t>
    </rPh>
    <rPh sb="14" eb="18">
      <t>トリヒキサキサマ</t>
    </rPh>
    <rPh sb="19" eb="23">
      <t>ハスウショリ</t>
    </rPh>
    <rPh sb="26" eb="30">
      <t>トリヒキサキサマ</t>
    </rPh>
    <rPh sb="32" eb="35">
      <t>セイキュウショ</t>
    </rPh>
    <rPh sb="38" eb="40">
      <t>シヨウ</t>
    </rPh>
    <rPh sb="40" eb="41">
      <t>クダ</t>
    </rPh>
    <phoneticPr fontId="3"/>
  </si>
  <si>
    <t>～</t>
    <phoneticPr fontId="18"/>
  </si>
  <si>
    <t>※</t>
    <phoneticPr fontId="18"/>
  </si>
  <si>
    <t>-</t>
    <phoneticPr fontId="18"/>
  </si>
  <si>
    <t>式</t>
    <rPh sb="0" eb="1">
      <t>シキ</t>
    </rPh>
    <phoneticPr fontId="18"/>
  </si>
  <si>
    <r>
      <t xml:space="preserve">貴社又は
</t>
    </r>
    <r>
      <rPr>
        <sz val="9"/>
        <rFont val="游ゴシック"/>
        <family val="3"/>
        <charset val="128"/>
        <scheme val="minor"/>
      </rPr>
      <t>指定内訳書</t>
    </r>
    <rPh sb="0" eb="2">
      <t>キシャ</t>
    </rPh>
    <rPh sb="2" eb="3">
      <t>マタ</t>
    </rPh>
    <rPh sb="5" eb="7">
      <t>シテイ</t>
    </rPh>
    <rPh sb="7" eb="9">
      <t>ウチワケ</t>
    </rPh>
    <rPh sb="9" eb="10">
      <t>ショ</t>
    </rPh>
    <phoneticPr fontId="3"/>
  </si>
  <si>
    <t>※消費税を小数点以下切捨てにしていない場合や細目ごとに消費税を集計してる場合は［請求書C］を使用して下さい。</t>
    <rPh sb="1" eb="4">
      <t>ショウヒゼイ</t>
    </rPh>
    <rPh sb="5" eb="8">
      <t>ショウスウテン</t>
    </rPh>
    <rPh sb="8" eb="10">
      <t>イカ</t>
    </rPh>
    <rPh sb="10" eb="12">
      <t>キリス</t>
    </rPh>
    <rPh sb="19" eb="21">
      <t>バアイ</t>
    </rPh>
    <rPh sb="22" eb="24">
      <t>サイモク</t>
    </rPh>
    <rPh sb="27" eb="30">
      <t>ショウヒゼイ</t>
    </rPh>
    <rPh sb="31" eb="33">
      <t>シュウケイ</t>
    </rPh>
    <rPh sb="36" eb="38">
      <t>バアイ</t>
    </rPh>
    <rPh sb="40" eb="43">
      <t>セイキュウショ</t>
    </rPh>
    <rPh sb="46" eb="48">
      <t>シヨウ</t>
    </rPh>
    <rPh sb="50" eb="51">
      <t>クダ</t>
    </rPh>
    <phoneticPr fontId="3"/>
  </si>
  <si>
    <r>
      <t xml:space="preserve">注）請求が </t>
    </r>
    <r>
      <rPr>
        <b/>
        <sz val="16"/>
        <color rgb="FFFF0000"/>
        <rFont val="ＭＳ Ｐゴシック"/>
        <family val="3"/>
        <charset val="128"/>
      </rPr>
      <t xml:space="preserve">２枚以上 </t>
    </r>
    <r>
      <rPr>
        <b/>
        <sz val="11"/>
        <color rgb="FFFF0000"/>
        <rFont val="ＭＳ Ｐゴシック"/>
        <family val="3"/>
        <charset val="128"/>
      </rPr>
      <t>ある場合は、必ず添付して下さい。</t>
    </r>
    <rPh sb="0" eb="1">
      <t>チュウ</t>
    </rPh>
    <rPh sb="2" eb="4">
      <t>セイキュウ</t>
    </rPh>
    <rPh sb="7" eb="8">
      <t>マイ</t>
    </rPh>
    <rPh sb="8" eb="10">
      <t>イジョウ</t>
    </rPh>
    <rPh sb="13" eb="15">
      <t>バアイ</t>
    </rPh>
    <rPh sb="17" eb="18">
      <t>カナラ</t>
    </rPh>
    <rPh sb="19" eb="21">
      <t>テンプ</t>
    </rPh>
    <rPh sb="23" eb="24">
      <t>クダ</t>
    </rPh>
    <phoneticPr fontId="18"/>
  </si>
  <si>
    <t>※請求書が2枚以上ある場合は請求総括表も
　提出して下さい。</t>
    <rPh sb="6" eb="7">
      <t>マイ</t>
    </rPh>
    <phoneticPr fontId="3"/>
  </si>
  <si>
    <t>請求書は3種類の書式があり、用途に応じてシートを選択して使用して下さい。</t>
    <rPh sb="0" eb="3">
      <t>セイキュウショ</t>
    </rPh>
    <rPh sb="5" eb="7">
      <t>シュルイ</t>
    </rPh>
    <rPh sb="8" eb="10">
      <t>ショシキ</t>
    </rPh>
    <rPh sb="17" eb="18">
      <t>オウ</t>
    </rPh>
    <rPh sb="24" eb="26">
      <t>センタク</t>
    </rPh>
    <rPh sb="28" eb="30">
      <t>シヨウ</t>
    </rPh>
    <rPh sb="32" eb="33">
      <t>クダ</t>
    </rPh>
    <phoneticPr fontId="3"/>
  </si>
  <si>
    <t>※請求書Aでも可</t>
    <phoneticPr fontId="3"/>
  </si>
  <si>
    <t>継手類、支持金物類、接合材（ﾊﾟｯｷﾝ・ｼｰﾙ材・ﾎﾞﾙﾄﾅｯﾄ等）、インサート・アンカー類</t>
    <rPh sb="0" eb="3">
      <t>ツギテルイ</t>
    </rPh>
    <rPh sb="4" eb="6">
      <t>シジ</t>
    </rPh>
    <rPh sb="6" eb="8">
      <t>カナモノ</t>
    </rPh>
    <rPh sb="8" eb="9">
      <t>ルイ</t>
    </rPh>
    <rPh sb="10" eb="13">
      <t>セツゴウザイ</t>
    </rPh>
    <rPh sb="23" eb="24">
      <t>ザイ</t>
    </rPh>
    <rPh sb="32" eb="33">
      <t>ナド</t>
    </rPh>
    <rPh sb="45" eb="46">
      <t>ルイ</t>
    </rPh>
    <phoneticPr fontId="3"/>
  </si>
  <si>
    <t>ｽﾘｰﾌﾞ材、養生材、穴埋材、その他上記に該当しない資材類（工具類や身に着けるも、道具類は経費）</t>
    <rPh sb="5" eb="6">
      <t>ザイ</t>
    </rPh>
    <rPh sb="7" eb="10">
      <t>ヨウジョウザイ</t>
    </rPh>
    <rPh sb="11" eb="14">
      <t>アナウメザイ</t>
    </rPh>
    <rPh sb="17" eb="18">
      <t>タ</t>
    </rPh>
    <rPh sb="18" eb="20">
      <t>ジョウキ</t>
    </rPh>
    <rPh sb="21" eb="23">
      <t>ガイトウ</t>
    </rPh>
    <rPh sb="26" eb="28">
      <t>シザイ</t>
    </rPh>
    <rPh sb="28" eb="29">
      <t>ルイ</t>
    </rPh>
    <rPh sb="30" eb="32">
      <t>コウグ</t>
    </rPh>
    <rPh sb="32" eb="33">
      <t>ルイ</t>
    </rPh>
    <rPh sb="34" eb="35">
      <t>ミ</t>
    </rPh>
    <rPh sb="36" eb="37">
      <t>ツ</t>
    </rPh>
    <rPh sb="41" eb="43">
      <t>ドウグ</t>
    </rPh>
    <rPh sb="43" eb="44">
      <t>ルイ</t>
    </rPh>
    <rPh sb="45" eb="47">
      <t>ケイヒ</t>
    </rPh>
    <phoneticPr fontId="3"/>
  </si>
  <si>
    <t>その他機械等経費（工具類含む）</t>
    <rPh sb="2" eb="3">
      <t>タ</t>
    </rPh>
    <rPh sb="3" eb="8">
      <t>キカイトウケイヒ</t>
    </rPh>
    <rPh sb="9" eb="12">
      <t>コウグルイ</t>
    </rPh>
    <rPh sb="12" eb="13">
      <t>フク</t>
    </rPh>
    <phoneticPr fontId="3"/>
  </si>
  <si>
    <t>安全衛生に要した費用（ヘルメット、安全帯、靴類、雨具、軍手ほか）、安全衛生協力会費</t>
    <rPh sb="0" eb="4">
      <t>アンゼンエイセイ</t>
    </rPh>
    <rPh sb="5" eb="6">
      <t>ヨウ</t>
    </rPh>
    <rPh sb="8" eb="10">
      <t>ヒヨウ</t>
    </rPh>
    <rPh sb="17" eb="20">
      <t>アンゼンタイ</t>
    </rPh>
    <rPh sb="21" eb="23">
      <t>クツルイ</t>
    </rPh>
    <rPh sb="24" eb="26">
      <t>アマグ</t>
    </rPh>
    <rPh sb="27" eb="29">
      <t>グンテ</t>
    </rPh>
    <rPh sb="33" eb="37">
      <t>アンゼンエイセイ</t>
    </rPh>
    <rPh sb="37" eb="39">
      <t>キョウリョク</t>
    </rPh>
    <rPh sb="39" eb="41">
      <t>カイヒ</t>
    </rPh>
    <phoneticPr fontId="3"/>
  </si>
  <si>
    <t>（尚、小(単発)工事の請求でも消費税が細目集計後の一括計算で少数点以下を切捨て計上される場合は、この書式でも可）</t>
    <rPh sb="1" eb="2">
      <t>ナオ</t>
    </rPh>
    <rPh sb="3" eb="4">
      <t>ショウ</t>
    </rPh>
    <rPh sb="5" eb="7">
      <t>タンパツ</t>
    </rPh>
    <rPh sb="8" eb="10">
      <t>コウジ</t>
    </rPh>
    <rPh sb="11" eb="13">
      <t>セイキュウ</t>
    </rPh>
    <rPh sb="15" eb="18">
      <t>ショウヒゼイ</t>
    </rPh>
    <rPh sb="19" eb="24">
      <t>サイモクシュウケイゴ</t>
    </rPh>
    <rPh sb="25" eb="29">
      <t>イッカツケイサン</t>
    </rPh>
    <rPh sb="30" eb="32">
      <t>ショウスウ</t>
    </rPh>
    <rPh sb="32" eb="33">
      <t>テン</t>
    </rPh>
    <rPh sb="33" eb="35">
      <t>イカ</t>
    </rPh>
    <rPh sb="36" eb="38">
      <t>キリス</t>
    </rPh>
    <rPh sb="39" eb="41">
      <t>ケイジョウ</t>
    </rPh>
    <rPh sb="44" eb="46">
      <t>バアイ</t>
    </rPh>
    <rPh sb="50" eb="52">
      <t>ショシキ</t>
    </rPh>
    <rPh sb="54" eb="55">
      <t>カ</t>
    </rPh>
    <phoneticPr fontId="3"/>
  </si>
  <si>
    <t>※主に本(継続)工事の請求や出来高請求の場合は、この［請求書A］を使用して下さい。（消費税自動計算）</t>
    <rPh sb="1" eb="2">
      <t>シュ</t>
    </rPh>
    <rPh sb="3" eb="4">
      <t>ホン</t>
    </rPh>
    <rPh sb="5" eb="7">
      <t>ケイゾク</t>
    </rPh>
    <rPh sb="8" eb="10">
      <t>コウジ</t>
    </rPh>
    <rPh sb="11" eb="13">
      <t>セイキュウ</t>
    </rPh>
    <rPh sb="14" eb="17">
      <t>デキダカ</t>
    </rPh>
    <rPh sb="17" eb="19">
      <t>セイキュウ</t>
    </rPh>
    <rPh sb="20" eb="22">
      <t>バアイ</t>
    </rPh>
    <rPh sb="27" eb="30">
      <t>セイキュウショ</t>
    </rPh>
    <rPh sb="33" eb="35">
      <t>シヨウ</t>
    </rPh>
    <rPh sb="37" eb="38">
      <t>クダ</t>
    </rPh>
    <rPh sb="42" eb="45">
      <t>ショウヒゼイ</t>
    </rPh>
    <rPh sb="45" eb="47">
      <t>ジドウ</t>
    </rPh>
    <rPh sb="47" eb="49">
      <t>ケイサン</t>
    </rPh>
    <phoneticPr fontId="3"/>
  </si>
  <si>
    <t>※出来高請求ではない小(単発)工事の請求は、基本的に［請求書B］を使用して下さい。</t>
    <rPh sb="1" eb="4">
      <t>デキダカ</t>
    </rPh>
    <rPh sb="4" eb="6">
      <t>セイキュウ</t>
    </rPh>
    <rPh sb="10" eb="11">
      <t>ショウ</t>
    </rPh>
    <rPh sb="12" eb="14">
      <t>タンパツ</t>
    </rPh>
    <rPh sb="15" eb="17">
      <t>コウジ</t>
    </rPh>
    <rPh sb="18" eb="20">
      <t>セイキュウ</t>
    </rPh>
    <rPh sb="22" eb="25">
      <t>キホンテキ</t>
    </rPh>
    <rPh sb="27" eb="30">
      <t>セイキュウショ</t>
    </rPh>
    <rPh sb="33" eb="35">
      <t>シヨウ</t>
    </rPh>
    <rPh sb="37" eb="38">
      <t>クダ</t>
    </rPh>
    <phoneticPr fontId="3"/>
  </si>
  <si>
    <r>
      <t>内訳内容は、下表を参考にして</t>
    </r>
    <r>
      <rPr>
        <b/>
        <sz val="11"/>
        <color rgb="FFFF0000"/>
        <rFont val="游ゴシック"/>
        <family val="3"/>
        <charset val="128"/>
        <scheme val="minor"/>
      </rPr>
      <t>【要素別】に請求書を提出</t>
    </r>
    <r>
      <rPr>
        <sz val="11"/>
        <color theme="1"/>
        <rFont val="游ゴシック"/>
        <family val="2"/>
        <charset val="128"/>
        <scheme val="minor"/>
      </rPr>
      <t>して下さい。</t>
    </r>
    <rPh sb="0" eb="2">
      <t>ウチワケ</t>
    </rPh>
    <rPh sb="2" eb="4">
      <t>ナイヨウ</t>
    </rPh>
    <rPh sb="6" eb="8">
      <t>カヒョウ</t>
    </rPh>
    <rPh sb="9" eb="11">
      <t>サンコウ</t>
    </rPh>
    <rPh sb="15" eb="17">
      <t>ヨウソ</t>
    </rPh>
    <rPh sb="17" eb="18">
      <t>ベツ</t>
    </rPh>
    <rPh sb="20" eb="22">
      <t>セイキュウ</t>
    </rPh>
    <rPh sb="22" eb="23">
      <t>ショ</t>
    </rPh>
    <rPh sb="24" eb="26">
      <t>テイシュツ</t>
    </rPh>
    <rPh sb="28" eb="29">
      <t>クダ</t>
    </rPh>
    <phoneticPr fontId="3"/>
  </si>
  <si>
    <t>請求書A</t>
    <phoneticPr fontId="3"/>
  </si>
  <si>
    <t>①　取引先控</t>
    <phoneticPr fontId="3"/>
  </si>
  <si>
    <t>②　提出用</t>
    <rPh sb="2" eb="5">
      <t>テイシュツヨウ</t>
    </rPh>
    <phoneticPr fontId="3"/>
  </si>
  <si>
    <t>請求書B</t>
    <phoneticPr fontId="3"/>
  </si>
  <si>
    <t>(消費税手入力)</t>
    <phoneticPr fontId="3"/>
  </si>
  <si>
    <t>請求書C</t>
    <phoneticPr fontId="3"/>
  </si>
  <si>
    <t>（参照：工事（物品）注文書に記載されている要素番号及び内訳細目記載）</t>
    <rPh sb="1" eb="3">
      <t>サンショウ</t>
    </rPh>
    <rPh sb="21" eb="25">
      <t>ヨウソバンゴウ</t>
    </rPh>
    <rPh sb="25" eb="26">
      <t>オヨ</t>
    </rPh>
    <rPh sb="27" eb="29">
      <t>ウチワケ</t>
    </rPh>
    <rPh sb="29" eb="31">
      <t>サイモク</t>
    </rPh>
    <rPh sb="31" eb="33">
      <t>キサイ</t>
    </rPh>
    <phoneticPr fontId="3"/>
  </si>
  <si>
    <t>　　請求者欄に社印を押印し、</t>
    <rPh sb="2" eb="5">
      <t>セイキュウシャ</t>
    </rPh>
    <rPh sb="5" eb="6">
      <t>ラン</t>
    </rPh>
    <rPh sb="7" eb="8">
      <t>シャ</t>
    </rPh>
    <rPh sb="8" eb="9">
      <t>イン</t>
    </rPh>
    <rPh sb="10" eb="12">
      <t>オウイン</t>
    </rPh>
    <phoneticPr fontId="3"/>
  </si>
  <si>
    <t>完成工事原価</t>
    <rPh sb="0" eb="2">
      <t>カンセイ</t>
    </rPh>
    <rPh sb="2" eb="4">
      <t>コウジ</t>
    </rPh>
    <rPh sb="4" eb="6">
      <t>ゲンカ</t>
    </rPh>
    <phoneticPr fontId="3"/>
  </si>
  <si>
    <t>工事番号</t>
    <rPh sb="0" eb="2">
      <t>コウジ</t>
    </rPh>
    <rPh sb="2" eb="4">
      <t>バンゴウ</t>
    </rPh>
    <phoneticPr fontId="3"/>
  </si>
  <si>
    <t>請求書は２枚1組で①は取引先控、②は池田煖房工業（又は共同企業体）宛請求書です。　　　　　　　　　　　　　　　　　　　　　　　　　　　　　　　　　毎月15日締で、18日迄に担当事業所へ提出して下さい。尚、提出遅れ、記入漏れ、記入間違いがありますとお支払いができない場合があります。</t>
    <rPh sb="77" eb="78">
      <t>ニチ</t>
    </rPh>
    <rPh sb="83" eb="84">
      <t>ヒ</t>
    </rPh>
    <phoneticPr fontId="3"/>
  </si>
  <si>
    <t>請求書は２枚1組で①は取引先控、②は池田煖房工業（又は共同企業体）宛請求書です。　　　　　　　　　　　　　　　　　　　　　　　　　　　　　　　　　毎月15日締で、18日迄に担当事業所へ提出して下さい。尚、提出遅れ、記入漏れ、記入間違いがありますとお支払いができない場合があります。</t>
    <rPh sb="77" eb="78">
      <t>ニチ</t>
    </rPh>
    <phoneticPr fontId="3"/>
  </si>
  <si>
    <t>池田煖房工業株式会社　（弊社適格請求書発行事業者登録番号　Ｔ１４３０００１００１２６７）</t>
    <rPh sb="0" eb="2">
      <t>イケダ</t>
    </rPh>
    <rPh sb="12" eb="14">
      <t>ヘイシャ</t>
    </rPh>
    <rPh sb="14" eb="19">
      <t>テキカクセイキュウショ</t>
    </rPh>
    <rPh sb="19" eb="21">
      <t>ハッコウ</t>
    </rPh>
    <rPh sb="21" eb="24">
      <t>ジギョウシャ</t>
    </rPh>
    <rPh sb="24" eb="28">
      <t>トウロクバンゴウ</t>
    </rPh>
    <phoneticPr fontId="3"/>
  </si>
  <si>
    <t>請 求 書 使 用 印</t>
    <rPh sb="0" eb="1">
      <t>ショウ</t>
    </rPh>
    <rPh sb="2" eb="3">
      <t>モトム</t>
    </rPh>
    <rPh sb="4" eb="5">
      <t>ショ</t>
    </rPh>
    <rPh sb="6" eb="7">
      <t>シ</t>
    </rPh>
    <rPh sb="8" eb="9">
      <t>ヨウ</t>
    </rPh>
    <rPh sb="10" eb="11">
      <t>イン</t>
    </rPh>
    <phoneticPr fontId="3"/>
  </si>
  <si>
    <t>備考</t>
    <rPh sb="0" eb="2">
      <t>ビコウ</t>
    </rPh>
    <phoneticPr fontId="3"/>
  </si>
  <si>
    <t>口座名義</t>
    <rPh sb="0" eb="2">
      <t>コウザ</t>
    </rPh>
    <rPh sb="2" eb="4">
      <t>メイギ</t>
    </rPh>
    <phoneticPr fontId="3"/>
  </si>
  <si>
    <t>（フリガナ）</t>
    <phoneticPr fontId="3"/>
  </si>
  <si>
    <t>口座番号</t>
    <rPh sb="0" eb="2">
      <t>コウザ</t>
    </rPh>
    <rPh sb="2" eb="4">
      <t>バンゴウ</t>
    </rPh>
    <phoneticPr fontId="3"/>
  </si>
  <si>
    <t>預金種別コード</t>
    <rPh sb="0" eb="2">
      <t>ヨキン</t>
    </rPh>
    <rPh sb="2" eb="4">
      <t>シュベツ</t>
    </rPh>
    <phoneticPr fontId="3"/>
  </si>
  <si>
    <t>預金種別</t>
    <rPh sb="0" eb="2">
      <t>ヨキン</t>
    </rPh>
    <rPh sb="2" eb="4">
      <t>シュベツ</t>
    </rPh>
    <phoneticPr fontId="3"/>
  </si>
  <si>
    <t>支店コード</t>
    <rPh sb="0" eb="2">
      <t>シテン</t>
    </rPh>
    <phoneticPr fontId="3"/>
  </si>
  <si>
    <t>支店名</t>
    <rPh sb="0" eb="2">
      <t>シテン</t>
    </rPh>
    <rPh sb="2" eb="3">
      <t>メイ</t>
    </rPh>
    <phoneticPr fontId="3"/>
  </si>
  <si>
    <t>銀行コード</t>
    <rPh sb="0" eb="2">
      <t>ギンコウ</t>
    </rPh>
    <phoneticPr fontId="3"/>
  </si>
  <si>
    <t>取引銀行名</t>
    <rPh sb="0" eb="2">
      <t>トリヒキ</t>
    </rPh>
    <rPh sb="2" eb="4">
      <t>ギンコウ</t>
    </rPh>
    <rPh sb="4" eb="5">
      <t>メイ</t>
    </rPh>
    <phoneticPr fontId="3"/>
  </si>
  <si>
    <t>）</t>
    <phoneticPr fontId="3"/>
  </si>
  <si>
    <t>ＦＡＸ番号</t>
    <rPh sb="3" eb="5">
      <t>バンゴウ</t>
    </rPh>
    <phoneticPr fontId="3"/>
  </si>
  <si>
    <t>電話番号</t>
    <rPh sb="0" eb="1">
      <t>デン</t>
    </rPh>
    <rPh sb="1" eb="2">
      <t>ハナシ</t>
    </rPh>
    <rPh sb="2" eb="4">
      <t>バンゴウ</t>
    </rPh>
    <phoneticPr fontId="3"/>
  </si>
  <si>
    <t>代表者氏名</t>
    <rPh sb="0" eb="3">
      <t>ダイヒョウシャ</t>
    </rPh>
    <rPh sb="3" eb="5">
      <t>シメイ</t>
    </rPh>
    <phoneticPr fontId="3"/>
  </si>
  <si>
    <t>住　　　所</t>
    <rPh sb="0" eb="1">
      <t>ジュウ</t>
    </rPh>
    <rPh sb="4" eb="5">
      <t>ショ</t>
    </rPh>
    <phoneticPr fontId="3"/>
  </si>
  <si>
    <t>会　社　名</t>
    <rPh sb="0" eb="1">
      <t>カイ</t>
    </rPh>
    <rPh sb="2" eb="3">
      <t>シャ</t>
    </rPh>
    <rPh sb="4" eb="5">
      <t>メイ</t>
    </rPh>
    <phoneticPr fontId="3"/>
  </si>
  <si>
    <t>適格請求書発行事業者登録番号</t>
    <rPh sb="0" eb="2">
      <t>テキカク</t>
    </rPh>
    <rPh sb="2" eb="5">
      <t>セイキュウショ</t>
    </rPh>
    <rPh sb="5" eb="10">
      <t>ハッコウジギョウシャ</t>
    </rPh>
    <rPh sb="10" eb="14">
      <t>トウロクバンゴウ</t>
    </rPh>
    <phoneticPr fontId="3"/>
  </si>
  <si>
    <t>取引先コード</t>
    <rPh sb="0" eb="2">
      <t>トリヒキ</t>
    </rPh>
    <rPh sb="2" eb="3">
      <t>サキ</t>
    </rPh>
    <phoneticPr fontId="3"/>
  </si>
  <si>
    <t>取 引 先 登 録 原 票</t>
    <rPh sb="0" eb="1">
      <t>トリ</t>
    </rPh>
    <rPh sb="2" eb="3">
      <t>イン</t>
    </rPh>
    <rPh sb="4" eb="5">
      <t>サキ</t>
    </rPh>
    <rPh sb="6" eb="7">
      <t>ノボル</t>
    </rPh>
    <rPh sb="8" eb="9">
      <t>ロク</t>
    </rPh>
    <rPh sb="10" eb="11">
      <t>ハラ</t>
    </rPh>
    <rPh sb="12" eb="13">
      <t>ヒョウ</t>
    </rPh>
    <phoneticPr fontId="3"/>
  </si>
  <si>
    <t>●</t>
    <phoneticPr fontId="18"/>
  </si>
  <si>
    <t>軽減対象</t>
    <rPh sb="0" eb="4">
      <t>ケイゲンタイショウ</t>
    </rPh>
    <phoneticPr fontId="18"/>
  </si>
  <si>
    <t>％</t>
    <phoneticPr fontId="18"/>
  </si>
  <si>
    <t>対象</t>
    <rPh sb="0" eb="2">
      <t>タイショウ</t>
    </rPh>
    <phoneticPr fontId="18"/>
  </si>
  <si>
    <t>□</t>
    <phoneticPr fontId="18"/>
  </si>
  <si>
    <t>有</t>
    <rPh sb="0" eb="1">
      <t>ア</t>
    </rPh>
    <phoneticPr fontId="18"/>
  </si>
  <si>
    <t>無</t>
    <rPh sb="0" eb="1">
      <t>ナ</t>
    </rPh>
    <phoneticPr fontId="18"/>
  </si>
  <si>
    <t>※請求には、全て指定請求書の他に内訳書が必要です。添付されない場合は、支払できません。</t>
    <rPh sb="1" eb="3">
      <t>セイキュウ</t>
    </rPh>
    <rPh sb="6" eb="7">
      <t>スベ</t>
    </rPh>
    <rPh sb="8" eb="10">
      <t>シテイ</t>
    </rPh>
    <rPh sb="10" eb="13">
      <t>セイキュウショ</t>
    </rPh>
    <rPh sb="14" eb="15">
      <t>ホカ</t>
    </rPh>
    <rPh sb="16" eb="19">
      <t>ウチワケショ</t>
    </rPh>
    <rPh sb="20" eb="22">
      <t>ヒツヨウ</t>
    </rPh>
    <rPh sb="25" eb="27">
      <t>テンプ</t>
    </rPh>
    <rPh sb="31" eb="33">
      <t>バアイ</t>
    </rPh>
    <rPh sb="35" eb="37">
      <t>シハライ</t>
    </rPh>
    <phoneticPr fontId="18"/>
  </si>
  <si>
    <t>（　　/　　）</t>
    <phoneticPr fontId="18"/>
  </si>
  <si>
    <t>３．契約金額に含まれる法定福利費相当額(A)及び労務費率(Ｘ)を上記所定の枠内に記載する。</t>
    <phoneticPr fontId="18"/>
  </si>
  <si>
    <t>請求細目を計算する際に、利用してください。</t>
    <rPh sb="0" eb="2">
      <t>セイキュウ</t>
    </rPh>
    <rPh sb="2" eb="4">
      <t>サイモク</t>
    </rPh>
    <rPh sb="5" eb="7">
      <t>ケイサン</t>
    </rPh>
    <rPh sb="9" eb="10">
      <t>サイ</t>
    </rPh>
    <rPh sb="12" eb="14">
      <t>リヨウ</t>
    </rPh>
    <phoneticPr fontId="18"/>
  </si>
  <si>
    <t>（当用紙を使用の場合、出来高”１００％”で請求回数が”最終”の場合は、最終残額請求は自動的に算出されます）</t>
    <rPh sb="1" eb="2">
      <t>トウ</t>
    </rPh>
    <rPh sb="2" eb="4">
      <t>ヨウシ</t>
    </rPh>
    <rPh sb="5" eb="7">
      <t>シヨウ</t>
    </rPh>
    <rPh sb="8" eb="10">
      <t>バアイ</t>
    </rPh>
    <rPh sb="11" eb="14">
      <t>デキダカ</t>
    </rPh>
    <rPh sb="21" eb="23">
      <t>セイキュウ</t>
    </rPh>
    <rPh sb="23" eb="25">
      <t>カイスウ</t>
    </rPh>
    <rPh sb="27" eb="29">
      <t>サイシュウ</t>
    </rPh>
    <rPh sb="31" eb="33">
      <t>バアイ</t>
    </rPh>
    <rPh sb="35" eb="37">
      <t>サイシュウ</t>
    </rPh>
    <rPh sb="37" eb="39">
      <t>ザンガク</t>
    </rPh>
    <rPh sb="39" eb="41">
      <t>セイキュウ</t>
    </rPh>
    <rPh sb="42" eb="45">
      <t>ジドウテキ</t>
    </rPh>
    <rPh sb="46" eb="48">
      <t>サンシュツ</t>
    </rPh>
    <phoneticPr fontId="18"/>
  </si>
  <si>
    <t>当ページは1枚目の請求内訳書とはリンクしていません。</t>
    <rPh sb="0" eb="1">
      <t>トウ</t>
    </rPh>
    <rPh sb="6" eb="8">
      <t>マイメ</t>
    </rPh>
    <rPh sb="9" eb="11">
      <t>セイキュウ</t>
    </rPh>
    <rPh sb="11" eb="14">
      <t>ウチワケショ</t>
    </rPh>
    <rPh sb="13" eb="14">
      <t>ショ</t>
    </rPh>
    <phoneticPr fontId="18"/>
  </si>
  <si>
    <t>２．工事完了後の最終請求額【今月請求額】は、１００％（契約金額から前月迄請求高（イ）を差し引いた金額）請求して下さい。</t>
    <rPh sb="2" eb="4">
      <t>コウジ</t>
    </rPh>
    <rPh sb="4" eb="6">
      <t>カンリョウ</t>
    </rPh>
    <rPh sb="6" eb="7">
      <t>ゴ</t>
    </rPh>
    <rPh sb="8" eb="10">
      <t>サイシュウ</t>
    </rPh>
    <rPh sb="10" eb="12">
      <t>セイキュウ</t>
    </rPh>
    <rPh sb="12" eb="13">
      <t>ガク</t>
    </rPh>
    <rPh sb="14" eb="16">
      <t>コンゲツ</t>
    </rPh>
    <rPh sb="16" eb="18">
      <t>セイキュウ</t>
    </rPh>
    <rPh sb="18" eb="19">
      <t>ガク</t>
    </rPh>
    <rPh sb="27" eb="29">
      <t>ケイヤク</t>
    </rPh>
    <rPh sb="29" eb="31">
      <t>キンガク</t>
    </rPh>
    <rPh sb="33" eb="35">
      <t>ゼンゲツ</t>
    </rPh>
    <rPh sb="35" eb="36">
      <t>マデ</t>
    </rPh>
    <rPh sb="36" eb="38">
      <t>セイキュウ</t>
    </rPh>
    <rPh sb="38" eb="39">
      <t>タカ</t>
    </rPh>
    <rPh sb="43" eb="44">
      <t>サ</t>
    </rPh>
    <rPh sb="45" eb="46">
      <t>ヒ</t>
    </rPh>
    <rPh sb="48" eb="50">
      <t>キンガク</t>
    </rPh>
    <rPh sb="51" eb="53">
      <t>セイキュウ</t>
    </rPh>
    <rPh sb="55" eb="56">
      <t>クダ</t>
    </rPh>
    <phoneticPr fontId="18"/>
  </si>
  <si>
    <t>１．工事を伴う請求書には必ず請求内訳書を添付して下さい。但し、単発の労務工事や契約外工事は貴社様式で結構です。</t>
    <phoneticPr fontId="18"/>
  </si>
  <si>
    <t>注）</t>
    <phoneticPr fontId="18"/>
  </si>
  <si>
    <t>小計（税抜）</t>
    <rPh sb="0" eb="2">
      <t>ショウケイ</t>
    </rPh>
    <rPh sb="3" eb="4">
      <t>ゼイ</t>
    </rPh>
    <rPh sb="4" eb="5">
      <t>ヌ</t>
    </rPh>
    <phoneticPr fontId="18"/>
  </si>
  <si>
    <t>仕　様　そ　の　他</t>
    <rPh sb="0" eb="1">
      <t>シ</t>
    </rPh>
    <rPh sb="2" eb="3">
      <t>サマ</t>
    </rPh>
    <rPh sb="8" eb="9">
      <t>タ</t>
    </rPh>
    <phoneticPr fontId="18"/>
  </si>
  <si>
    <t>軽減税率</t>
    <rPh sb="0" eb="2">
      <t>ケイゲン</t>
    </rPh>
    <rPh sb="2" eb="4">
      <t>ゼイリツ</t>
    </rPh>
    <phoneticPr fontId="18"/>
  </si>
  <si>
    <t>金　額　　Ｃ＝ＡｘＢ</t>
    <rPh sb="0" eb="1">
      <t>キン</t>
    </rPh>
    <rPh sb="2" eb="3">
      <t>ガク</t>
    </rPh>
    <phoneticPr fontId="18"/>
  </si>
  <si>
    <t>単　価　　Ｂ</t>
    <rPh sb="0" eb="3">
      <t>タンカ</t>
    </rPh>
    <phoneticPr fontId="18"/>
  </si>
  <si>
    <t>単位</t>
    <rPh sb="0" eb="2">
      <t>タンイ</t>
    </rPh>
    <phoneticPr fontId="18"/>
  </si>
  <si>
    <t>数　量　　Ａ</t>
    <rPh sb="0" eb="3">
      <t>スウリョウ</t>
    </rPh>
    <phoneticPr fontId="18"/>
  </si>
  <si>
    <t>名　　　称</t>
    <rPh sb="0" eb="5">
      <t>メイショウ</t>
    </rPh>
    <phoneticPr fontId="18"/>
  </si>
  <si>
    <t>作業内容(作業日)</t>
    <rPh sb="5" eb="7">
      <t>サギョウ</t>
    </rPh>
    <rPh sb="7" eb="8">
      <t>ビ</t>
    </rPh>
    <phoneticPr fontId="18"/>
  </si>
  <si>
    <t>今月請求額（エ）　＝(ウ)×90%</t>
    <rPh sb="0" eb="2">
      <t>コンゲツ</t>
    </rPh>
    <rPh sb="2" eb="4">
      <t>セイキュウ</t>
    </rPh>
    <rPh sb="4" eb="5">
      <t>ガク</t>
    </rPh>
    <phoneticPr fontId="18"/>
  </si>
  <si>
    <t>今月出来高（ウ）　＝（ア）-（イ）</t>
    <rPh sb="0" eb="2">
      <t>コンゲツ</t>
    </rPh>
    <rPh sb="2" eb="5">
      <t>デキダカ</t>
    </rPh>
    <phoneticPr fontId="18"/>
  </si>
  <si>
    <t>前月迄請求高（イ）</t>
    <rPh sb="0" eb="1">
      <t>マエ</t>
    </rPh>
    <rPh sb="1" eb="2">
      <t>センゲツ</t>
    </rPh>
    <rPh sb="2" eb="3">
      <t>マデ</t>
    </rPh>
    <rPh sb="3" eb="5">
      <t>セイキュウ</t>
    </rPh>
    <rPh sb="5" eb="6">
      <t>デキダカ</t>
    </rPh>
    <phoneticPr fontId="18"/>
  </si>
  <si>
    <t>出来高金額　　（ア）</t>
    <rPh sb="0" eb="3">
      <t>デキダカ</t>
    </rPh>
    <rPh sb="3" eb="5">
      <t>キンガク</t>
    </rPh>
    <phoneticPr fontId="18"/>
  </si>
  <si>
    <t>累計出来高率(%)</t>
    <rPh sb="0" eb="2">
      <t>ルイケイ</t>
    </rPh>
    <rPh sb="2" eb="5">
      <t>デキダカ</t>
    </rPh>
    <rPh sb="5" eb="6">
      <t>リツ</t>
    </rPh>
    <phoneticPr fontId="18"/>
  </si>
  <si>
    <t>基本的に、請求内訳書は当ページ1枚にて大・中項目程度での内訳にて提出して下さい。（２枚目以降は補助的に利用して下さい）</t>
    <rPh sb="0" eb="3">
      <t>キホンテキ</t>
    </rPh>
    <rPh sb="5" eb="7">
      <t>セイキュウ</t>
    </rPh>
    <rPh sb="7" eb="10">
      <t>ウチワケショ</t>
    </rPh>
    <rPh sb="11" eb="12">
      <t>トウ</t>
    </rPh>
    <rPh sb="16" eb="17">
      <t>マイ</t>
    </rPh>
    <rPh sb="19" eb="20">
      <t>ダイ</t>
    </rPh>
    <rPh sb="21" eb="22">
      <t>チュウ</t>
    </rPh>
    <rPh sb="22" eb="24">
      <t>コウモク</t>
    </rPh>
    <rPh sb="24" eb="26">
      <t>テイド</t>
    </rPh>
    <rPh sb="28" eb="30">
      <t>ウチワケ</t>
    </rPh>
    <rPh sb="32" eb="34">
      <t>テイシュツ</t>
    </rPh>
    <rPh sb="36" eb="37">
      <t>クダ</t>
    </rPh>
    <rPh sb="42" eb="46">
      <t>マイメイコウ</t>
    </rPh>
    <rPh sb="47" eb="50">
      <t>ホジョテキ</t>
    </rPh>
    <rPh sb="51" eb="53">
      <t>リヨウ</t>
    </rPh>
    <rPh sb="55" eb="56">
      <t>クダ</t>
    </rPh>
    <phoneticPr fontId="18"/>
  </si>
  <si>
    <t>池田煖房工業株式会社　確認欄</t>
    <rPh sb="0" eb="10">
      <t>イケダ</t>
    </rPh>
    <rPh sb="11" eb="13">
      <t>カクニン</t>
    </rPh>
    <rPh sb="13" eb="14">
      <t>ラン</t>
    </rPh>
    <phoneticPr fontId="18"/>
  </si>
  <si>
    <t>１．工事を伴う請求書には必ず請求内訳書を添付して下さい。但し、単発の労務工事や契約外工事は貴社様式で結構です。</t>
    <rPh sb="2" eb="4">
      <t>コウジ</t>
    </rPh>
    <rPh sb="5" eb="6">
      <t>トモナ</t>
    </rPh>
    <rPh sb="7" eb="10">
      <t>セイキュウショ</t>
    </rPh>
    <rPh sb="12" eb="13">
      <t>カナラ</t>
    </rPh>
    <rPh sb="14" eb="16">
      <t>セイキュウ</t>
    </rPh>
    <rPh sb="16" eb="19">
      <t>ウチワケショ</t>
    </rPh>
    <rPh sb="20" eb="22">
      <t>テンプ</t>
    </rPh>
    <rPh sb="24" eb="25">
      <t>クダ</t>
    </rPh>
    <rPh sb="28" eb="29">
      <t>タダ</t>
    </rPh>
    <rPh sb="31" eb="33">
      <t>タンパツ</t>
    </rPh>
    <rPh sb="34" eb="36">
      <t>ロウム</t>
    </rPh>
    <rPh sb="36" eb="38">
      <t>コウジ</t>
    </rPh>
    <rPh sb="39" eb="41">
      <t>ケイヤク</t>
    </rPh>
    <rPh sb="41" eb="42">
      <t>ガイ</t>
    </rPh>
    <rPh sb="42" eb="44">
      <t>コウジ</t>
    </rPh>
    <rPh sb="45" eb="47">
      <t>キシャ</t>
    </rPh>
    <rPh sb="47" eb="49">
      <t>ヨウシキ</t>
    </rPh>
    <rPh sb="50" eb="52">
      <t>ケッコウ</t>
    </rPh>
    <phoneticPr fontId="18"/>
  </si>
  <si>
    <t>注）</t>
    <rPh sb="0" eb="1">
      <t>チュウ</t>
    </rPh>
    <phoneticPr fontId="18"/>
  </si>
  <si>
    <t>今回請求書の⑥及び次回請求書の④、⑧欄</t>
    <rPh sb="0" eb="2">
      <t>コンカイ</t>
    </rPh>
    <rPh sb="2" eb="4">
      <t>セイキュウ</t>
    </rPh>
    <rPh sb="4" eb="5">
      <t>ショ</t>
    </rPh>
    <rPh sb="7" eb="8">
      <t>オヨ</t>
    </rPh>
    <rPh sb="9" eb="11">
      <t>ジカイ</t>
    </rPh>
    <rPh sb="11" eb="13">
      <t>セイキュウ</t>
    </rPh>
    <rPh sb="13" eb="14">
      <t>ショ</t>
    </rPh>
    <rPh sb="18" eb="19">
      <t>ラン</t>
    </rPh>
    <phoneticPr fontId="18"/>
  </si>
  <si>
    <t>今回請求書⑤、⑨</t>
    <rPh sb="0" eb="2">
      <t>コンカイ</t>
    </rPh>
    <rPh sb="2" eb="4">
      <t>セイキュウ</t>
    </rPh>
    <rPh sb="4" eb="5">
      <t>ショ</t>
    </rPh>
    <phoneticPr fontId="18"/>
  </si>
  <si>
    <t>―</t>
    <phoneticPr fontId="18"/>
  </si>
  <si>
    <t>今回請求書④、⑧</t>
    <rPh sb="0" eb="2">
      <t>コンカイ</t>
    </rPh>
    <rPh sb="2" eb="4">
      <t>セイキュウ</t>
    </rPh>
    <rPh sb="4" eb="5">
      <t>ショ</t>
    </rPh>
    <phoneticPr fontId="18"/>
  </si>
  <si>
    <t>今回請求書③</t>
    <rPh sb="0" eb="2">
      <t>コンカイ</t>
    </rPh>
    <rPh sb="2" eb="4">
      <t>セイキュウ</t>
    </rPh>
    <rPh sb="4" eb="5">
      <t>ショ</t>
    </rPh>
    <phoneticPr fontId="18"/>
  </si>
  <si>
    <t>指定請求書との関連番号</t>
    <rPh sb="0" eb="2">
      <t>シテイ</t>
    </rPh>
    <rPh sb="2" eb="5">
      <t>セイキュウショ</t>
    </rPh>
    <rPh sb="7" eb="9">
      <t>カンレン</t>
    </rPh>
    <rPh sb="9" eb="11">
      <t>バンゴウ</t>
    </rPh>
    <phoneticPr fontId="18"/>
  </si>
  <si>
    <t>税込合計額</t>
    <phoneticPr fontId="18"/>
  </si>
  <si>
    <t>）</t>
    <phoneticPr fontId="18"/>
  </si>
  <si>
    <t>（</t>
    <phoneticPr fontId="18"/>
  </si>
  <si>
    <t>消費税</t>
    <rPh sb="0" eb="3">
      <t>ショウヒゼイ</t>
    </rPh>
    <phoneticPr fontId="18"/>
  </si>
  <si>
    <t>回請求</t>
    <rPh sb="0" eb="1">
      <t>カイ</t>
    </rPh>
    <rPh sb="1" eb="3">
      <t>セイキュウ</t>
    </rPh>
    <phoneticPr fontId="18"/>
  </si>
  <si>
    <t>第</t>
    <rPh sb="0" eb="1">
      <t>ダイ</t>
    </rPh>
    <phoneticPr fontId="18"/>
  </si>
  <si>
    <t>計　（税抜）</t>
    <rPh sb="0" eb="1">
      <t>ケイ</t>
    </rPh>
    <rPh sb="3" eb="4">
      <t>ゼイ</t>
    </rPh>
    <rPh sb="4" eb="5">
      <t>ヌ</t>
    </rPh>
    <phoneticPr fontId="18"/>
  </si>
  <si>
    <t>今回請求書⑪→</t>
    <rPh sb="0" eb="2">
      <t>コンカイ</t>
    </rPh>
    <rPh sb="2" eb="5">
      <t>セイキュウショ</t>
    </rPh>
    <phoneticPr fontId="18"/>
  </si>
  <si>
    <t>％対象計（税抜）</t>
    <phoneticPr fontId="18"/>
  </si>
  <si>
    <t>(当月)</t>
    <rPh sb="1" eb="3">
      <t>トウゲツ</t>
    </rPh>
    <phoneticPr fontId="18"/>
  </si>
  <si>
    <t>軽減税率対象</t>
    <phoneticPr fontId="18"/>
  </si>
  <si>
    <t>請求時の端数調整</t>
    <rPh sb="0" eb="2">
      <t>セイキュウ</t>
    </rPh>
    <rPh sb="2" eb="3">
      <t>ジ</t>
    </rPh>
    <rPh sb="4" eb="6">
      <t>ハスウ</t>
    </rPh>
    <rPh sb="6" eb="8">
      <t>チョウセイ</t>
    </rPh>
    <phoneticPr fontId="18"/>
  </si>
  <si>
    <t>↑　※軽減税率対象</t>
    <rPh sb="3" eb="5">
      <t>ケイゲン</t>
    </rPh>
    <rPh sb="5" eb="7">
      <t>ゼイリツ</t>
    </rPh>
    <rPh sb="7" eb="9">
      <t>タイショウ</t>
    </rPh>
    <phoneticPr fontId="18"/>
  </si>
  <si>
    <t>仕　様　そ　の　他　</t>
    <rPh sb="0" eb="1">
      <t>シ</t>
    </rPh>
    <rPh sb="2" eb="3">
      <t>サマ</t>
    </rPh>
    <rPh sb="8" eb="9">
      <t>タ</t>
    </rPh>
    <phoneticPr fontId="18"/>
  </si>
  <si>
    <t>下記の通り御見積り申上げます</t>
    <phoneticPr fontId="18"/>
  </si>
  <si>
    <t>迄）</t>
    <rPh sb="0" eb="1">
      <t>マデ</t>
    </rPh>
    <phoneticPr fontId="18"/>
  </si>
  <si>
    <t>(請求対象期間</t>
    <rPh sb="1" eb="3">
      <t>セイキュウ</t>
    </rPh>
    <rPh sb="3" eb="5">
      <t>タイショウ</t>
    </rPh>
    <rPh sb="5" eb="7">
      <t>キカン</t>
    </rPh>
    <phoneticPr fontId="18"/>
  </si>
  <si>
    <t>％）</t>
    <phoneticPr fontId="18"/>
  </si>
  <si>
    <t xml:space="preserve">円を含む　労務費率　（X)
</t>
    <rPh sb="0" eb="1">
      <t>エン</t>
    </rPh>
    <rPh sb="2" eb="3">
      <t>フク</t>
    </rPh>
    <rPh sb="5" eb="8">
      <t>ロウムヒ</t>
    </rPh>
    <rPh sb="8" eb="9">
      <t>リツ</t>
    </rPh>
    <phoneticPr fontId="18"/>
  </si>
  <si>
    <t>（※契約金額には法定福利費相当額　(A)</t>
    <phoneticPr fontId="18"/>
  </si>
  <si>
    <t>電   話</t>
    <rPh sb="0" eb="5">
      <t>デンワ</t>
    </rPh>
    <phoneticPr fontId="18"/>
  </si>
  <si>
    <t>(契約工事期間</t>
    <rPh sb="1" eb="3">
      <t>ケイヤク</t>
    </rPh>
    <rPh sb="3" eb="5">
      <t>コウジ</t>
    </rPh>
    <rPh sb="5" eb="7">
      <t>キカン</t>
    </rPh>
    <phoneticPr fontId="18"/>
  </si>
  <si>
    <t>請求内訳書</t>
    <rPh sb="0" eb="2">
      <t>セイキュウ</t>
    </rPh>
    <rPh sb="2" eb="5">
      <t>ウチワケショ</t>
    </rPh>
    <phoneticPr fontId="18"/>
  </si>
  <si>
    <t>工事件名</t>
    <rPh sb="0" eb="2">
      <t>コウジ</t>
    </rPh>
    <rPh sb="2" eb="4">
      <t>ケンメイ</t>
    </rPh>
    <phoneticPr fontId="18"/>
  </si>
  <si>
    <t>登録番号</t>
    <rPh sb="0" eb="2">
      <t>トウロク</t>
    </rPh>
    <rPh sb="2" eb="4">
      <t>バンゴウ</t>
    </rPh>
    <phoneticPr fontId="18"/>
  </si>
  <si>
    <t>㊞</t>
    <phoneticPr fontId="18"/>
  </si>
  <si>
    <t>代表者</t>
    <rPh sb="0" eb="3">
      <t>ダイヒョウシャ</t>
    </rPh>
    <phoneticPr fontId="18"/>
  </si>
  <si>
    <t>本書有効期間：30日</t>
    <phoneticPr fontId="18"/>
  </si>
  <si>
    <t>支払条件：従来通り</t>
    <phoneticPr fontId="18"/>
  </si>
  <si>
    <t>受渡期間：御打合せの通り</t>
    <phoneticPr fontId="18"/>
  </si>
  <si>
    <t>会社名</t>
    <rPh sb="0" eb="3">
      <t>カイシャメイ</t>
    </rPh>
    <phoneticPr fontId="18"/>
  </si>
  <si>
    <t>（税抜き）</t>
    <rPh sb="1" eb="2">
      <t>ゼイ</t>
    </rPh>
    <rPh sb="2" eb="3">
      <t>ヌ</t>
    </rPh>
    <phoneticPr fontId="18"/>
  </si>
  <si>
    <t>注文番号</t>
    <rPh sb="0" eb="2">
      <t>チュウモン</t>
    </rPh>
    <rPh sb="2" eb="4">
      <t>バンゴウ</t>
    </rPh>
    <phoneticPr fontId="18"/>
  </si>
  <si>
    <t>住　 所</t>
    <rPh sb="0" eb="4">
      <t>ジュウショ</t>
    </rPh>
    <phoneticPr fontId="18"/>
  </si>
  <si>
    <t>\</t>
    <phoneticPr fontId="18"/>
  </si>
  <si>
    <t>金　　　額</t>
    <rPh sb="0" eb="1">
      <t>キン</t>
    </rPh>
    <rPh sb="4" eb="5">
      <t>ガク</t>
    </rPh>
    <phoneticPr fontId="18"/>
  </si>
  <si>
    <t>未契約工事(20万未満)</t>
    <rPh sb="0" eb="3">
      <t>ミケイヤク</t>
    </rPh>
    <rPh sb="3" eb="5">
      <t>コウジ</t>
    </rPh>
    <rPh sb="8" eb="9">
      <t>マン</t>
    </rPh>
    <rPh sb="9" eb="11">
      <t>ミマン</t>
    </rPh>
    <phoneticPr fontId="18"/>
  </si>
  <si>
    <t>○</t>
  </si>
  <si>
    <t>取引先コード</t>
    <rPh sb="0" eb="2">
      <t>トリヒキ</t>
    </rPh>
    <rPh sb="2" eb="3">
      <t>サキ</t>
    </rPh>
    <phoneticPr fontId="18"/>
  </si>
  <si>
    <r>
      <t>池田煖房工業株式会社</t>
    </r>
    <r>
      <rPr>
        <sz val="14"/>
        <rFont val="ＭＳ Ｐゴシック"/>
        <family val="3"/>
        <charset val="128"/>
      </rPr>
      <t xml:space="preserve"> 　　　御中</t>
    </r>
    <rPh sb="0" eb="6">
      <t>イケダダンボウコウギョウ</t>
    </rPh>
    <rPh sb="6" eb="8">
      <t>カブシキ</t>
    </rPh>
    <rPh sb="8" eb="10">
      <t>カイシャ</t>
    </rPh>
    <rPh sb="14" eb="16">
      <t>オンチュウ</t>
    </rPh>
    <phoneticPr fontId="18"/>
  </si>
  <si>
    <t>請求（予定）全体金額</t>
    <rPh sb="0" eb="2">
      <t>セイキュウ</t>
    </rPh>
    <rPh sb="3" eb="5">
      <t>ヨテイ</t>
    </rPh>
    <rPh sb="6" eb="8">
      <t>ゼンタイ</t>
    </rPh>
    <rPh sb="8" eb="10">
      <t>キンガク</t>
    </rPh>
    <phoneticPr fontId="18"/>
  </si>
  <si>
    <t>契約工事(20万以上)</t>
    <rPh sb="0" eb="2">
      <t>ケイヤク</t>
    </rPh>
    <rPh sb="2" eb="4">
      <t>コウジ</t>
    </rPh>
    <rPh sb="7" eb="8">
      <t>マン</t>
    </rPh>
    <rPh sb="8" eb="10">
      <t>イジョウ</t>
    </rPh>
    <phoneticPr fontId="18"/>
  </si>
  <si>
    <t>●</t>
  </si>
  <si>
    <t>御見積書</t>
    <rPh sb="0" eb="4">
      <t>オミツモリショ</t>
    </rPh>
    <phoneticPr fontId="18"/>
  </si>
  <si>
    <t>請求者</t>
    <rPh sb="0" eb="3">
      <t>セイキュウシャ</t>
    </rPh>
    <phoneticPr fontId="18"/>
  </si>
  <si>
    <t>東京都新宿区早稲田鶴巻町５３１－５</t>
    <rPh sb="0" eb="3">
      <t>トウキョウト</t>
    </rPh>
    <rPh sb="3" eb="6">
      <t>シンジュクク</t>
    </rPh>
    <rPh sb="6" eb="9">
      <t>ワセダ</t>
    </rPh>
    <rPh sb="9" eb="10">
      <t>ツル</t>
    </rPh>
    <rPh sb="10" eb="11">
      <t>マキ</t>
    </rPh>
    <rPh sb="11" eb="12">
      <t>チョウ</t>
    </rPh>
    <phoneticPr fontId="18"/>
  </si>
  <si>
    <t>池田煖房工業株式会社</t>
    <rPh sb="0" eb="10">
      <t>イケダ</t>
    </rPh>
    <phoneticPr fontId="18"/>
  </si>
  <si>
    <t>K</t>
    <phoneticPr fontId="18"/>
  </si>
  <si>
    <t>執行役員本店長　　浅田　真吾</t>
    <rPh sb="0" eb="2">
      <t>シッコウ</t>
    </rPh>
    <rPh sb="2" eb="4">
      <t>ヤクイン</t>
    </rPh>
    <rPh sb="4" eb="5">
      <t>ホン</t>
    </rPh>
    <rPh sb="5" eb="6">
      <t>テン</t>
    </rPh>
    <rPh sb="6" eb="7">
      <t>チョウ</t>
    </rPh>
    <rPh sb="9" eb="11">
      <t>アサダ</t>
    </rPh>
    <rPh sb="12" eb="14">
      <t>シンゴ</t>
    </rPh>
    <phoneticPr fontId="18"/>
  </si>
  <si>
    <t>03-5273-0196</t>
    <phoneticPr fontId="18"/>
  </si>
  <si>
    <t>T1234567890123</t>
    <phoneticPr fontId="18"/>
  </si>
  <si>
    <t>(仮称)○○○○○○○○○○新築工事</t>
    <phoneticPr fontId="18"/>
  </si>
  <si>
    <t>C001</t>
    <phoneticPr fontId="18"/>
  </si>
  <si>
    <t>配管工事</t>
    <rPh sb="0" eb="2">
      <t>ハイカン</t>
    </rPh>
    <rPh sb="2" eb="4">
      <t>コウジ</t>
    </rPh>
    <phoneticPr fontId="18"/>
  </si>
  <si>
    <t>１．給水設備</t>
    <rPh sb="2" eb="4">
      <t>キュウスイ</t>
    </rPh>
    <rPh sb="4" eb="6">
      <t>セツビ</t>
    </rPh>
    <phoneticPr fontId="18"/>
  </si>
  <si>
    <t>3～4F天井内配管、3F水圧試験</t>
    <rPh sb="4" eb="6">
      <t>テンジョウ</t>
    </rPh>
    <rPh sb="6" eb="7">
      <t>ナイ</t>
    </rPh>
    <rPh sb="7" eb="9">
      <t>ハイカン</t>
    </rPh>
    <rPh sb="12" eb="14">
      <t>スイアツ</t>
    </rPh>
    <rPh sb="14" eb="16">
      <t>シケン</t>
    </rPh>
    <phoneticPr fontId="18"/>
  </si>
  <si>
    <t>２．排水通気設備</t>
    <rPh sb="2" eb="4">
      <t>ハイスイ</t>
    </rPh>
    <rPh sb="4" eb="5">
      <t>ツウ</t>
    </rPh>
    <rPh sb="5" eb="6">
      <t>キ</t>
    </rPh>
    <rPh sb="6" eb="8">
      <t>セツビ</t>
    </rPh>
    <phoneticPr fontId="18"/>
  </si>
  <si>
    <t>4F天井内配管、3F満水試験</t>
    <rPh sb="2" eb="4">
      <t>テンジョウ</t>
    </rPh>
    <rPh sb="4" eb="5">
      <t>ナイ</t>
    </rPh>
    <rPh sb="5" eb="7">
      <t>ハイカン</t>
    </rPh>
    <rPh sb="10" eb="12">
      <t>マンスイ</t>
    </rPh>
    <rPh sb="12" eb="14">
      <t>シケン</t>
    </rPh>
    <phoneticPr fontId="18"/>
  </si>
  <si>
    <t>３．給湯設備</t>
    <rPh sb="2" eb="4">
      <t>キュウトウ</t>
    </rPh>
    <rPh sb="4" eb="6">
      <t>セツビ</t>
    </rPh>
    <phoneticPr fontId="18"/>
  </si>
  <si>
    <t>3～4F天井内配管</t>
    <rPh sb="4" eb="6">
      <t>テンジョウ</t>
    </rPh>
    <rPh sb="6" eb="7">
      <t>ナイ</t>
    </rPh>
    <rPh sb="7" eb="9">
      <t>ハイカン</t>
    </rPh>
    <phoneticPr fontId="18"/>
  </si>
  <si>
    <t>４．連結送水管設備</t>
    <rPh sb="2" eb="4">
      <t>レンケツ</t>
    </rPh>
    <rPh sb="4" eb="7">
      <t>ソウスイカン</t>
    </rPh>
    <rPh sb="7" eb="9">
      <t>セツビ</t>
    </rPh>
    <phoneticPr fontId="18"/>
  </si>
  <si>
    <t>５．空調配管設備</t>
    <rPh sb="2" eb="4">
      <t>クウチョウ</t>
    </rPh>
    <rPh sb="4" eb="6">
      <t>ハイカン</t>
    </rPh>
    <rPh sb="6" eb="8">
      <t>セツビ</t>
    </rPh>
    <phoneticPr fontId="18"/>
  </si>
  <si>
    <t>4F天井内配管、3F通水試験</t>
    <rPh sb="2" eb="4">
      <t>テンジョウ</t>
    </rPh>
    <rPh sb="4" eb="5">
      <t>ナイ</t>
    </rPh>
    <rPh sb="5" eb="7">
      <t>ハイカン</t>
    </rPh>
    <rPh sb="10" eb="12">
      <t>ツウスイ</t>
    </rPh>
    <rPh sb="12" eb="14">
      <t>シケン</t>
    </rPh>
    <phoneticPr fontId="18"/>
  </si>
  <si>
    <t>６．諸経費</t>
    <rPh sb="2" eb="5">
      <t>ショケイヒ</t>
    </rPh>
    <phoneticPr fontId="18"/>
  </si>
  <si>
    <t>出精値引</t>
    <rPh sb="0" eb="2">
      <t>シュッセイ</t>
    </rPh>
    <rPh sb="2" eb="4">
      <t>ネビキ</t>
    </rPh>
    <phoneticPr fontId="18"/>
  </si>
  <si>
    <t>今回請求③</t>
    <rPh sb="0" eb="2">
      <t>コンカイ</t>
    </rPh>
    <rPh sb="2" eb="4">
      <t>セイキュウ</t>
    </rPh>
    <phoneticPr fontId="18"/>
  </si>
  <si>
    <t>今回請求④、⑧</t>
    <rPh sb="0" eb="2">
      <t>コンカイ</t>
    </rPh>
    <rPh sb="2" eb="4">
      <t>セイキュウ</t>
    </rPh>
    <phoneticPr fontId="18"/>
  </si>
  <si>
    <t>今回請求⑤、⑨</t>
    <rPh sb="0" eb="2">
      <t>コンカイ</t>
    </rPh>
    <rPh sb="2" eb="4">
      <t>セイキュウ</t>
    </rPh>
    <phoneticPr fontId="18"/>
  </si>
  <si>
    <t>今回請求書の⑥及び次回請求書の④、⑧欄</t>
    <phoneticPr fontId="18"/>
  </si>
  <si>
    <t>スリーブ作業</t>
    <rPh sb="4" eb="6">
      <t>サギョウ</t>
    </rPh>
    <phoneticPr fontId="18"/>
  </si>
  <si>
    <t>人工</t>
    <rPh sb="0" eb="1">
      <t>ニン</t>
    </rPh>
    <rPh sb="1" eb="2">
      <t>ク</t>
    </rPh>
    <phoneticPr fontId="18"/>
  </si>
  <si>
    <t>10/1-1,2-1,4-2,5-2,6-4,7-2,8-1,20-1,21-1,22-2,25-4,26-1</t>
    <phoneticPr fontId="18"/>
  </si>
  <si>
    <t>10～12Fスリーブ墨出・取付</t>
    <rPh sb="10" eb="12">
      <t>スミダシ</t>
    </rPh>
    <rPh sb="13" eb="15">
      <t>トリツケ</t>
    </rPh>
    <phoneticPr fontId="18"/>
  </si>
  <si>
    <t>墨出し作業</t>
    <rPh sb="0" eb="1">
      <t>スミ</t>
    </rPh>
    <rPh sb="1" eb="2">
      <t>ダ</t>
    </rPh>
    <rPh sb="3" eb="5">
      <t>サギョウ</t>
    </rPh>
    <phoneticPr fontId="18"/>
  </si>
  <si>
    <t>10/11-2,9-2,11-2</t>
    <phoneticPr fontId="18"/>
  </si>
  <si>
    <t>2F空調機器・点検口地墨出、1Ｆ天井下地開口墨出</t>
    <rPh sb="2" eb="4">
      <t>クウチョウ</t>
    </rPh>
    <rPh sb="4" eb="6">
      <t>キキ</t>
    </rPh>
    <rPh sb="7" eb="10">
      <t>テンケンコウ</t>
    </rPh>
    <rPh sb="10" eb="11">
      <t>ジ</t>
    </rPh>
    <rPh sb="11" eb="13">
      <t>スミダシ</t>
    </rPh>
    <rPh sb="16" eb="18">
      <t>テンジョウ</t>
    </rPh>
    <rPh sb="18" eb="20">
      <t>シタジ</t>
    </rPh>
    <rPh sb="20" eb="22">
      <t>カイコウ</t>
    </rPh>
    <rPh sb="22" eb="24">
      <t>スミダシ</t>
    </rPh>
    <phoneticPr fontId="18"/>
  </si>
  <si>
    <t>資材小運搬作業</t>
    <rPh sb="0" eb="2">
      <t>シザイ</t>
    </rPh>
    <rPh sb="2" eb="5">
      <t>コウンパン</t>
    </rPh>
    <rPh sb="5" eb="7">
      <t>サギョウ</t>
    </rPh>
    <phoneticPr fontId="18"/>
  </si>
  <si>
    <t>10/22-2</t>
    <phoneticPr fontId="18"/>
  </si>
  <si>
    <t>9Ｆ空調機器荷揚げ</t>
    <rPh sb="2" eb="4">
      <t>クウチョウ</t>
    </rPh>
    <rPh sb="4" eb="6">
      <t>キキ</t>
    </rPh>
    <rPh sb="6" eb="8">
      <t>ニア</t>
    </rPh>
    <phoneticPr fontId="18"/>
  </si>
  <si>
    <t>その他雑作業</t>
    <rPh sb="2" eb="3">
      <t>タ</t>
    </rPh>
    <rPh sb="3" eb="4">
      <t>ザツ</t>
    </rPh>
    <rPh sb="4" eb="6">
      <t>サギョウ</t>
    </rPh>
    <phoneticPr fontId="18"/>
  </si>
  <si>
    <t>人工</t>
    <rPh sb="0" eb="2">
      <t>ニンク</t>
    </rPh>
    <phoneticPr fontId="18"/>
  </si>
  <si>
    <t>10/27-2</t>
    <phoneticPr fontId="18"/>
  </si>
  <si>
    <t>各所穴埋め、片付け他</t>
    <rPh sb="0" eb="2">
      <t>カクショ</t>
    </rPh>
    <rPh sb="2" eb="4">
      <t>アナウ</t>
    </rPh>
    <rPh sb="6" eb="8">
      <t>カタヅ</t>
    </rPh>
    <rPh sb="9" eb="10">
      <t>ホカ</t>
    </rPh>
    <phoneticPr fontId="18"/>
  </si>
  <si>
    <t>交通費</t>
    <rPh sb="0" eb="3">
      <t>コウツウヒ</t>
    </rPh>
    <phoneticPr fontId="18"/>
  </si>
  <si>
    <t>諸経費</t>
    <rPh sb="0" eb="3">
      <t>ショケイヒ</t>
    </rPh>
    <phoneticPr fontId="18"/>
  </si>
  <si>
    <t>最終</t>
    <rPh sb="0" eb="2">
      <t>サイシュウ</t>
    </rPh>
    <phoneticPr fontId="18"/>
  </si>
  <si>
    <t>指定
請求内訳書</t>
    <rPh sb="0" eb="2">
      <t>シテイ</t>
    </rPh>
    <rPh sb="3" eb="5">
      <t>セイキュウ</t>
    </rPh>
    <rPh sb="5" eb="7">
      <t>ウチワケ</t>
    </rPh>
    <rPh sb="7" eb="8">
      <t>ショ</t>
    </rPh>
    <phoneticPr fontId="3"/>
  </si>
  <si>
    <t>※印以外をご記入ください。</t>
    <rPh sb="1" eb="2">
      <t>シルシ</t>
    </rPh>
    <rPh sb="2" eb="4">
      <t>イガイ</t>
    </rPh>
    <rPh sb="6" eb="8">
      <t>キニュウ</t>
    </rPh>
    <phoneticPr fontId="3"/>
  </si>
  <si>
    <r>
      <t>新規取引の場合は、工事担当者に</t>
    </r>
    <r>
      <rPr>
        <b/>
        <sz val="11"/>
        <rFont val="游ゴシック"/>
        <family val="3"/>
        <charset val="128"/>
        <scheme val="minor"/>
      </rPr>
      <t>”取引先コード”</t>
    </r>
    <r>
      <rPr>
        <sz val="10"/>
        <rFont val="游ゴシック"/>
        <family val="3"/>
        <charset val="128"/>
        <scheme val="minor"/>
      </rPr>
      <t>を確認のうえ、【</t>
    </r>
    <r>
      <rPr>
        <b/>
        <sz val="10"/>
        <rFont val="游ゴシック"/>
        <family val="3"/>
        <charset val="128"/>
        <scheme val="minor"/>
      </rPr>
      <t>取引先登録原票</t>
    </r>
    <r>
      <rPr>
        <sz val="10"/>
        <rFont val="游ゴシック"/>
        <family val="3"/>
        <charset val="128"/>
        <scheme val="minor"/>
      </rPr>
      <t>】を提出して下さい。</t>
    </r>
    <rPh sb="0" eb="2">
      <t>シンキ</t>
    </rPh>
    <rPh sb="2" eb="4">
      <t>トリヒキ</t>
    </rPh>
    <rPh sb="5" eb="7">
      <t>バアイ</t>
    </rPh>
    <rPh sb="9" eb="14">
      <t>コウジタントウシャ</t>
    </rPh>
    <rPh sb="16" eb="18">
      <t>トリヒキ</t>
    </rPh>
    <rPh sb="18" eb="19">
      <t>サキ</t>
    </rPh>
    <rPh sb="24" eb="26">
      <t>カクニン</t>
    </rPh>
    <rPh sb="31" eb="34">
      <t>トリヒキサキ</t>
    </rPh>
    <rPh sb="34" eb="36">
      <t>トウロク</t>
    </rPh>
    <rPh sb="36" eb="38">
      <t>ゲンヒョウ</t>
    </rPh>
    <rPh sb="40" eb="42">
      <t>テイシュツ</t>
    </rPh>
    <rPh sb="44" eb="45">
      <t>クダ</t>
    </rPh>
    <phoneticPr fontId="3"/>
  </si>
  <si>
    <t>20240920_総括表</t>
    <rPh sb="9" eb="11">
      <t>ソウカツ</t>
    </rPh>
    <rPh sb="11" eb="12">
      <t>ヒョウ</t>
    </rPh>
    <phoneticPr fontId="3"/>
  </si>
  <si>
    <t>施工の場合は請求内訳書を添付して下さい。（出来高請求ではなく単発工事の請求の場合は貴社の様式でかまいません。）</t>
    <rPh sb="6" eb="8">
      <t>セイキュウ</t>
    </rPh>
    <rPh sb="10" eb="11">
      <t>ショ</t>
    </rPh>
    <rPh sb="21" eb="24">
      <t>デキダカ</t>
    </rPh>
    <rPh sb="24" eb="26">
      <t>セイキュウ</t>
    </rPh>
    <rPh sb="30" eb="32">
      <t>タンパツ</t>
    </rPh>
    <rPh sb="32" eb="34">
      <t>コウジ</t>
    </rPh>
    <rPh sb="35" eb="37">
      <t>セイキュウ</t>
    </rPh>
    <phoneticPr fontId="3"/>
  </si>
  <si>
    <t>請求総括表・請求内訳書（出来高及び単発工事共）・納品書等は従来通り、請求書に添付して下さい。</t>
    <rPh sb="0" eb="2">
      <t>セイキュウ</t>
    </rPh>
    <rPh sb="2" eb="4">
      <t>ソウカツ</t>
    </rPh>
    <rPh sb="4" eb="5">
      <t>ヒョウ</t>
    </rPh>
    <rPh sb="6" eb="8">
      <t>セイキュウ</t>
    </rPh>
    <rPh sb="10" eb="11">
      <t>ショ</t>
    </rPh>
    <rPh sb="12" eb="15">
      <t>デキダカ</t>
    </rPh>
    <rPh sb="15" eb="16">
      <t>オヨ</t>
    </rPh>
    <rPh sb="17" eb="19">
      <t>タンパツ</t>
    </rPh>
    <rPh sb="19" eb="21">
      <t>コウジ</t>
    </rPh>
    <rPh sb="21" eb="22">
      <t>トモ</t>
    </rPh>
    <rPh sb="24" eb="27">
      <t>ノウヒンショ</t>
    </rPh>
    <rPh sb="27" eb="28">
      <t>トウ</t>
    </rPh>
    <rPh sb="29" eb="32">
      <t>ジュウライトオ</t>
    </rPh>
    <rPh sb="34" eb="37">
      <t>セイキュウショ</t>
    </rPh>
    <rPh sb="38" eb="40">
      <t>テンプ</t>
    </rPh>
    <rPh sb="42" eb="43">
      <t>クダ</t>
    </rPh>
    <phoneticPr fontId="3"/>
  </si>
  <si>
    <t>20240925_A-01s</t>
    <phoneticPr fontId="3"/>
  </si>
  <si>
    <t>20240925_B-01s</t>
    <phoneticPr fontId="3"/>
  </si>
  <si>
    <t>20240925_(C)-01s</t>
    <phoneticPr fontId="3"/>
  </si>
  <si>
    <t>配管工事</t>
    <rPh sb="0" eb="2">
      <t>ハイカン</t>
    </rPh>
    <rPh sb="2" eb="4">
      <t>コウジ</t>
    </rPh>
    <phoneticPr fontId="3"/>
  </si>
  <si>
    <t>Ｂ3</t>
    <phoneticPr fontId="3"/>
  </si>
  <si>
    <t>〇〇〇学園　漏水修理工事</t>
    <rPh sb="3" eb="5">
      <t>ガクエン</t>
    </rPh>
    <rPh sb="6" eb="8">
      <t>ロウスイ</t>
    </rPh>
    <rPh sb="8" eb="10">
      <t>シュウリ</t>
    </rPh>
    <rPh sb="10" eb="12">
      <t>コウジ</t>
    </rPh>
    <phoneticPr fontId="3"/>
  </si>
  <si>
    <t>給湯管漏水修理</t>
    <rPh sb="0" eb="2">
      <t>キュウトウ</t>
    </rPh>
    <rPh sb="2" eb="3">
      <t>カン</t>
    </rPh>
    <rPh sb="3" eb="5">
      <t>ロウスイ</t>
    </rPh>
    <rPh sb="5" eb="7">
      <t>シュウリ</t>
    </rPh>
    <phoneticPr fontId="3"/>
  </si>
  <si>
    <t>札幌市東区●●</t>
    <rPh sb="0" eb="3">
      <t>サッポロシ</t>
    </rPh>
    <rPh sb="3" eb="5">
      <t>ヒガシク</t>
    </rPh>
    <rPh sb="5" eb="6">
      <t>ヒガシク</t>
    </rPh>
    <phoneticPr fontId="3"/>
  </si>
  <si>
    <t>○○設備工業株式会社</t>
    <rPh sb="2" eb="4">
      <t>セツビ</t>
    </rPh>
    <rPh sb="4" eb="6">
      <t>コウギョウ</t>
    </rPh>
    <rPh sb="6" eb="8">
      <t>カブシキ</t>
    </rPh>
    <rPh sb="8" eb="10">
      <t>カイシャ</t>
    </rPh>
    <phoneticPr fontId="3"/>
  </si>
  <si>
    <t>０１１－１２３－４５６７</t>
    <phoneticPr fontId="3"/>
  </si>
  <si>
    <t>００７－１１１１</t>
    <phoneticPr fontId="3"/>
  </si>
  <si>
    <t>Ｋ1</t>
    <phoneticPr fontId="3"/>
  </si>
  <si>
    <t>○○ビル新築工事　給排水衛生・空調換気設備</t>
    <phoneticPr fontId="3"/>
  </si>
  <si>
    <t>給水増圧ポンプユニット</t>
    <phoneticPr fontId="3"/>
  </si>
  <si>
    <t>・出来高請求である
・継続工事の請求である</t>
    <rPh sb="1" eb="6">
      <t>デキダカセイキュウ</t>
    </rPh>
    <rPh sb="11" eb="13">
      <t>ケイゾク</t>
    </rPh>
    <rPh sb="13" eb="15">
      <t>コウジ</t>
    </rPh>
    <rPh sb="16" eb="18">
      <t>セイキュウ</t>
    </rPh>
    <phoneticPr fontId="3"/>
  </si>
  <si>
    <t>・出来高請求ではない
・単発工事の請求である</t>
    <phoneticPr fontId="3"/>
  </si>
  <si>
    <t>※継続工事は請求書Aを使用</t>
    <phoneticPr fontId="3"/>
  </si>
  <si>
    <t>(自動計算／継続工事・出来高用)</t>
    <rPh sb="6" eb="8">
      <t>ケイゾク</t>
    </rPh>
    <phoneticPr fontId="3"/>
  </si>
  <si>
    <t>(自動計算／単発工事用)</t>
    <phoneticPr fontId="3"/>
  </si>
  <si>
    <t>(自動計算／単発工事用)</t>
    <phoneticPr fontId="3"/>
  </si>
  <si>
    <t>［請求書Ａ］：最低限の入力で自動計算となっています　（主に継続工事・出来高請求に使用）</t>
    <rPh sb="1" eb="3">
      <t>セイキュウ</t>
    </rPh>
    <rPh sb="3" eb="4">
      <t>ショ</t>
    </rPh>
    <rPh sb="7" eb="10">
      <t>サイテイゲン</t>
    </rPh>
    <rPh sb="11" eb="13">
      <t>ニュウリョク</t>
    </rPh>
    <rPh sb="14" eb="16">
      <t>ジドウ</t>
    </rPh>
    <rPh sb="16" eb="18">
      <t>ケイサン</t>
    </rPh>
    <rPh sb="27" eb="28">
      <t>シュ</t>
    </rPh>
    <rPh sb="29" eb="31">
      <t>ケイゾク</t>
    </rPh>
    <rPh sb="31" eb="33">
      <t>コウジ</t>
    </rPh>
    <rPh sb="34" eb="37">
      <t>デキダカ</t>
    </rPh>
    <rPh sb="37" eb="39">
      <t>セイキュウ</t>
    </rPh>
    <rPh sb="40" eb="42">
      <t>シヨウ</t>
    </rPh>
    <phoneticPr fontId="3"/>
  </si>
  <si>
    <t>［請求書Ｂ］：最低限の入力で自動計算となっています　（主に単発工事の請求に使用）</t>
    <rPh sb="1" eb="3">
      <t>セイキュウ</t>
    </rPh>
    <rPh sb="3" eb="4">
      <t>ショ</t>
    </rPh>
    <rPh sb="7" eb="10">
      <t>サイテイゲン</t>
    </rPh>
    <rPh sb="11" eb="13">
      <t>ニュウリョク</t>
    </rPh>
    <rPh sb="14" eb="16">
      <t>ジドウ</t>
    </rPh>
    <rPh sb="16" eb="18">
      <t>ケイサン</t>
    </rPh>
    <rPh sb="27" eb="28">
      <t>オモ</t>
    </rPh>
    <rPh sb="29" eb="31">
      <t>タンパツ</t>
    </rPh>
    <rPh sb="31" eb="33">
      <t>コウジ</t>
    </rPh>
    <rPh sb="34" eb="36">
      <t>セイキュウ</t>
    </rPh>
    <rPh sb="37" eb="39">
      <t>シヨウ</t>
    </rPh>
    <phoneticPr fontId="3"/>
  </si>
  <si>
    <r>
      <t>請求書の新書式は2024年10月提出分から使用できます。　　　　　　　　　　　　　　　　　　　　　　　　　　　　　　　　　　　尚、従来の紙複写の請求書は</t>
    </r>
    <r>
      <rPr>
        <b/>
        <sz val="10"/>
        <rFont val="游ゴシック"/>
        <family val="3"/>
        <charset val="128"/>
        <scheme val="minor"/>
      </rPr>
      <t>2024年12月提出分まで使用可</t>
    </r>
    <r>
      <rPr>
        <sz val="10"/>
        <rFont val="游ゴシック"/>
        <family val="3"/>
        <charset val="128"/>
        <scheme val="minor"/>
      </rPr>
      <t>となっております。</t>
    </r>
    <rPh sb="15" eb="16">
      <t>ガツ</t>
    </rPh>
    <rPh sb="80" eb="81">
      <t>ネン</t>
    </rPh>
    <rPh sb="83" eb="84">
      <t>ガツ</t>
    </rPh>
    <rPh sb="84" eb="86">
      <t>テイシュツ</t>
    </rPh>
    <rPh sb="86" eb="87">
      <t>ブン</t>
    </rPh>
    <phoneticPr fontId="3"/>
  </si>
  <si>
    <t>Ver2023_1001請求内訳様式</t>
    <rPh sb="12" eb="14">
      <t>セイキュウ</t>
    </rPh>
    <rPh sb="14" eb="16">
      <t>ウチワケ</t>
    </rPh>
    <rPh sb="16" eb="18">
      <t>ヨウシキ</t>
    </rPh>
    <phoneticPr fontId="18"/>
  </si>
  <si>
    <t>Ver2023_1001請求内訳様式【改】</t>
    <rPh sb="12" eb="14">
      <t>セイキュウ</t>
    </rPh>
    <rPh sb="14" eb="16">
      <t>ウチワケ</t>
    </rPh>
    <rPh sb="16" eb="18">
      <t>ヨウシキ</t>
    </rPh>
    <rPh sb="19" eb="20">
      <t>カイ</t>
    </rPh>
    <phoneticPr fontId="18"/>
  </si>
  <si>
    <t>Ver2023_1001見積内訳様式</t>
    <rPh sb="12" eb="14">
      <t>ミツモリ</t>
    </rPh>
    <rPh sb="14" eb="16">
      <t>ウチワケ</t>
    </rPh>
    <rPh sb="16" eb="18">
      <t>ヨウシキ</t>
    </rPh>
    <phoneticPr fontId="18"/>
  </si>
  <si>
    <t>Ver2023_1001見積内訳様式②</t>
    <rPh sb="12" eb="14">
      <t>ミツモリ</t>
    </rPh>
    <rPh sb="14" eb="16">
      <t>ウチワケ</t>
    </rPh>
    <rPh sb="16" eb="18">
      <t>ヨウシキ</t>
    </rPh>
    <phoneticPr fontId="18"/>
  </si>
  <si>
    <t>Ver2023_1001請求内訳様式②</t>
    <rPh sb="12" eb="14">
      <t>セイキュウ</t>
    </rPh>
    <rPh sb="14" eb="16">
      <t>ウチワケ</t>
    </rPh>
    <rPh sb="16" eb="18">
      <t>ヨウシキ</t>
    </rPh>
    <phoneticPr fontId="18"/>
  </si>
  <si>
    <t>＜問い合わせ先＞</t>
  </si>
  <si>
    <t>東京本店</t>
    <rPh sb="0" eb="2">
      <t>トウキョウ</t>
    </rPh>
    <rPh sb="2" eb="4">
      <t>ホンテン</t>
    </rPh>
    <phoneticPr fontId="3"/>
  </si>
  <si>
    <t>本社・支店・営業所</t>
    <rPh sb="0" eb="2">
      <t>ホンシャ</t>
    </rPh>
    <rPh sb="3" eb="5">
      <t>シテン</t>
    </rPh>
    <rPh sb="6" eb="9">
      <t>エイギョウショ</t>
    </rPh>
    <phoneticPr fontId="3"/>
  </si>
  <si>
    <t>03-5273-0191</t>
    <phoneticPr fontId="3"/>
  </si>
  <si>
    <t>本店・経理</t>
    <rPh sb="0" eb="2">
      <t>ホンテン</t>
    </rPh>
    <rPh sb="3" eb="5">
      <t>ケイリ</t>
    </rPh>
    <phoneticPr fontId="3"/>
  </si>
  <si>
    <t>011-726-1156</t>
    <phoneticPr fontId="3"/>
  </si>
  <si>
    <t>工事管理部</t>
    <rPh sb="0" eb="2">
      <t>コウジ</t>
    </rPh>
    <rPh sb="2" eb="4">
      <t>カンリ</t>
    </rPh>
    <rPh sb="4" eb="5">
      <t>ブ</t>
    </rPh>
    <phoneticPr fontId="3"/>
  </si>
  <si>
    <t>20240925_注意事項</t>
    <rPh sb="9" eb="11">
      <t>チュウイ</t>
    </rPh>
    <rPh sb="11" eb="13">
      <t>ジコウ</t>
    </rPh>
    <phoneticPr fontId="3"/>
  </si>
  <si>
    <t>20240920_登録原票</t>
    <rPh sb="9" eb="11">
      <t>トウロク</t>
    </rPh>
    <rPh sb="11" eb="12">
      <t>ゲン</t>
    </rPh>
    <rPh sb="12" eb="13">
      <t>ヒョウ</t>
    </rPh>
    <phoneticPr fontId="3"/>
  </si>
  <si>
    <r>
      <t>請求書は</t>
    </r>
    <r>
      <rPr>
        <b/>
        <sz val="16"/>
        <color rgb="FF0000FF"/>
        <rFont val="游ゴシック"/>
        <family val="3"/>
        <charset val="128"/>
        <scheme val="minor"/>
      </rPr>
      <t>A4サイズ（白黒）</t>
    </r>
    <r>
      <rPr>
        <sz val="11"/>
        <color theme="1"/>
        <rFont val="游ゴシック"/>
        <family val="2"/>
        <charset val="128"/>
        <scheme val="minor"/>
      </rPr>
      <t>で印刷し、提出してください</t>
    </r>
    <rPh sb="0" eb="3">
      <t>セイキュウショ</t>
    </rPh>
    <rPh sb="10" eb="12">
      <t>シロクロ</t>
    </rPh>
    <rPh sb="14" eb="16">
      <t>インサツ</t>
    </rPh>
    <rPh sb="18" eb="20">
      <t>テイシュツ</t>
    </rPh>
    <phoneticPr fontId="3"/>
  </si>
  <si>
    <t>《 記入例 出来高請求編 》</t>
    <rPh sb="6" eb="9">
      <t>デキダカ</t>
    </rPh>
    <rPh sb="9" eb="11">
      <t>セイキュウ</t>
    </rPh>
    <phoneticPr fontId="3"/>
  </si>
  <si>
    <t>《 記入例 常用・単発工事編 》</t>
    <rPh sb="6" eb="8">
      <t>ジョウヨウ</t>
    </rPh>
    <rPh sb="9" eb="11">
      <t>タンパツ</t>
    </rPh>
    <rPh sb="11" eb="13">
      <t>コウジ</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</si>
</sst>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5" formatCode="&quot;¥&quot;#,##0;&quot;¥&quot;\-#,##0"/>
    <numFmt numFmtId="176" formatCode="[$]ggge&quot;年&quot;m&quot;月&quot;d&quot;日&quot;;@"/>
    <numFmt numFmtId="177" formatCode="m/d;@"/>
    <numFmt numFmtId="178" formatCode="0000\ "/>
    <numFmt numFmtId="179" formatCode="00\ "/>
    <numFmt numFmtId="180" formatCode="#,##0_ "/>
    <numFmt numFmtId="181" formatCode="00000"/>
    <numFmt numFmtId="182" formatCode="0000"/>
    <numFmt numFmtId="183" formatCode="000\ "/>
    <numFmt numFmtId="184" formatCode="[$]ggge&quot;年&quot;m&quot;月&quot;;@"/>
    <numFmt numFmtId="185" formatCode="[$-411]ge\.m\.d;@"/>
    <numFmt numFmtId="186" formatCode="\(yyyy&quot;年&quot;m&quot;月&quot;;@"/>
    <numFmt numFmtId="187" formatCode="[$]ggge&quot;年&quot;m&quot;月&quot;d&quot;日&quot;;@\)"/>
    <numFmt numFmtId="188" formatCode="0_ "/>
    <numFmt numFmtId="189" formatCode="\ 0\ &quot;%の&quot;"/>
    <numFmt numFmtId="190" formatCode="\↑\ 0\ &quot;%対象&quot;"/>
    <numFmt numFmtId="191" formatCode="0.0%"/>
    <numFmt numFmtId="192" formatCode="0.0"/>
    <numFmt numFmtId="193" formatCode="&quot;¥&quot;#,##0\-;&quot;¥&quot;\-#,##0\-"/>
  </numFmts>
  <fonts count="113">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11"/>
      <color theme="1"/>
      <name val="游ゴシック"/>
      <family val="3"/>
      <charset val="128"/>
      <scheme val="minor"/>
    </font>
    <font>
      <sz val="10"/>
      <color theme="1"/>
      <name val="游ゴシック"/>
      <family val="2"/>
      <charset val="128"/>
      <scheme val="minor"/>
    </font>
    <font>
      <sz val="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u/>
      <sz val="10"/>
      <color theme="1"/>
      <name val="游ゴシック"/>
      <family val="3"/>
      <charset val="128"/>
      <scheme val="minor"/>
    </font>
    <font>
      <b/>
      <sz val="16"/>
      <color theme="1"/>
      <name val="游ゴシック"/>
      <family val="3"/>
      <charset val="128"/>
      <scheme val="minor"/>
    </font>
    <font>
      <sz val="7"/>
      <color theme="1"/>
      <name val="游ゴシック"/>
      <family val="3"/>
      <charset val="128"/>
      <scheme val="minor"/>
    </font>
    <font>
      <sz val="10"/>
      <color rgb="FFFF0000"/>
      <name val="游ゴシック"/>
      <family val="2"/>
      <charset val="128"/>
      <scheme val="minor"/>
    </font>
    <font>
      <sz val="10"/>
      <color rgb="FFFF0000"/>
      <name val="游ゴシック"/>
      <family val="3"/>
      <charset val="128"/>
      <scheme val="minor"/>
    </font>
    <font>
      <b/>
      <sz val="12"/>
      <color rgb="FFFF0000"/>
      <name val="游ゴシック"/>
      <family val="3"/>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9"/>
      <color indexed="81"/>
      <name val="MS P ゴシック"/>
      <family val="3"/>
      <charset val="128"/>
    </font>
    <font>
      <sz val="12"/>
      <color rgb="FF0000FF"/>
      <name val="游ゴシック"/>
      <family val="2"/>
      <charset val="128"/>
      <scheme val="minor"/>
    </font>
    <font>
      <sz val="9"/>
      <color theme="1"/>
      <name val="游ゴシック"/>
      <family val="2"/>
      <charset val="128"/>
      <scheme val="minor"/>
    </font>
    <font>
      <sz val="6"/>
      <color theme="0" tint="-0.249977111117893"/>
      <name val="游ゴシック"/>
      <family val="3"/>
      <charset val="128"/>
      <scheme val="minor"/>
    </font>
    <font>
      <sz val="9"/>
      <color indexed="81"/>
      <name val="MS P ゴシック"/>
      <family val="3"/>
      <charset val="128"/>
    </font>
    <font>
      <sz val="8"/>
      <color theme="1" tint="0.499984740745262"/>
      <name val="游ゴシック"/>
      <family val="3"/>
      <charset val="128"/>
      <scheme val="minor"/>
    </font>
    <font>
      <sz val="10"/>
      <name val="游ゴシック"/>
      <family val="3"/>
      <charset val="128"/>
      <scheme val="minor"/>
    </font>
    <font>
      <u/>
      <sz val="11"/>
      <color theme="1"/>
      <name val="游ゴシック"/>
      <family val="2"/>
      <charset val="128"/>
      <scheme val="minor"/>
    </font>
    <font>
      <u/>
      <sz val="9"/>
      <color theme="1"/>
      <name val="游ゴシック"/>
      <family val="3"/>
      <charset val="128"/>
      <scheme val="minor"/>
    </font>
    <font>
      <u/>
      <sz val="11"/>
      <color theme="1"/>
      <name val="游ゴシック"/>
      <family val="3"/>
      <charset val="128"/>
      <scheme val="minor"/>
    </font>
    <font>
      <sz val="9"/>
      <color theme="0" tint="-0.249977111117893"/>
      <name val="游ゴシック"/>
      <family val="3"/>
      <charset val="128"/>
      <scheme val="minor"/>
    </font>
    <font>
      <sz val="9"/>
      <color rgb="FF0000FF"/>
      <name val="游ゴシック"/>
      <family val="3"/>
      <charset val="128"/>
      <scheme val="minor"/>
    </font>
    <font>
      <sz val="11"/>
      <color rgb="FF0000FF"/>
      <name val="游ゴシック"/>
      <family val="3"/>
      <charset val="128"/>
      <scheme val="minor"/>
    </font>
    <font>
      <b/>
      <sz val="11"/>
      <color rgb="FFFF0000"/>
      <name val="游ゴシック"/>
      <family val="3"/>
      <charset val="128"/>
      <scheme val="minor"/>
    </font>
    <font>
      <sz val="10"/>
      <color rgb="FF0000FF"/>
      <name val="游ゴシック"/>
      <family val="2"/>
      <charset val="128"/>
      <scheme val="minor"/>
    </font>
    <font>
      <sz val="10"/>
      <color rgb="FF0000FF"/>
      <name val="游ゴシック"/>
      <family val="3"/>
      <charset val="128"/>
      <scheme val="minor"/>
    </font>
    <font>
      <sz val="9"/>
      <color rgb="FFFF0000"/>
      <name val="游ゴシック"/>
      <family val="3"/>
      <charset val="128"/>
      <scheme val="minor"/>
    </font>
    <font>
      <sz val="8"/>
      <color theme="2" tint="-0.249977111117893"/>
      <name val="游ゴシック"/>
      <family val="3"/>
      <charset val="128"/>
      <scheme val="minor"/>
    </font>
    <font>
      <sz val="12"/>
      <color theme="1"/>
      <name val="游ゴシック"/>
      <family val="2"/>
      <charset val="128"/>
      <scheme val="minor"/>
    </font>
    <font>
      <b/>
      <sz val="12"/>
      <color theme="1" tint="0.249977111117893"/>
      <name val="游ゴシック"/>
      <family val="3"/>
      <charset val="128"/>
      <scheme val="minor"/>
    </font>
    <font>
      <b/>
      <sz val="14"/>
      <color theme="1"/>
      <name val="游ゴシック"/>
      <family val="3"/>
      <charset val="128"/>
      <scheme val="minor"/>
    </font>
    <font>
      <b/>
      <sz val="13"/>
      <color theme="1"/>
      <name val="游ゴシック"/>
      <family val="3"/>
      <charset val="128"/>
      <scheme val="minor"/>
    </font>
    <font>
      <sz val="10"/>
      <color theme="1" tint="0.499984740745262"/>
      <name val="游ゴシック"/>
      <family val="3"/>
      <charset val="128"/>
      <scheme val="minor"/>
    </font>
    <font>
      <b/>
      <sz val="10"/>
      <name val="游ゴシック"/>
      <family val="3"/>
      <charset val="128"/>
      <scheme val="minor"/>
    </font>
    <font>
      <sz val="9"/>
      <color indexed="10"/>
      <name val="MS P ゴシック"/>
      <family val="3"/>
      <charset val="128"/>
    </font>
    <font>
      <b/>
      <sz val="8"/>
      <color theme="1"/>
      <name val="游ゴシック"/>
      <family val="3"/>
      <charset val="128"/>
      <scheme val="minor"/>
    </font>
    <font>
      <sz val="9"/>
      <name val="游ゴシック"/>
      <family val="3"/>
      <charset val="128"/>
      <scheme val="minor"/>
    </font>
    <font>
      <b/>
      <sz val="16"/>
      <color rgb="FF0000FF"/>
      <name val="游ゴシック"/>
      <family val="3"/>
      <charset val="128"/>
      <scheme val="minor"/>
    </font>
    <font>
      <sz val="8"/>
      <color theme="1" tint="0.34998626667073579"/>
      <name val="游ゴシック"/>
      <family val="3"/>
      <charset val="128"/>
      <scheme val="minor"/>
    </font>
    <font>
      <sz val="13.5"/>
      <color theme="1"/>
      <name val="游ゴシック"/>
      <family val="3"/>
      <charset val="128"/>
      <scheme val="minor"/>
    </font>
    <font>
      <sz val="8"/>
      <color rgb="FFFF0000"/>
      <name val="游ゴシック"/>
      <family val="3"/>
      <charset val="128"/>
      <scheme val="minor"/>
    </font>
    <font>
      <sz val="7.5"/>
      <color theme="1"/>
      <name val="游ゴシック"/>
      <family val="3"/>
      <charset val="128"/>
      <scheme val="minor"/>
    </font>
    <font>
      <sz val="9"/>
      <name val="ＭＳ Ｐゴシック"/>
      <family val="3"/>
      <charset val="128"/>
    </font>
    <font>
      <b/>
      <u/>
      <sz val="11"/>
      <color rgb="FFFF0000"/>
      <name val="游ゴシック"/>
      <family val="3"/>
      <charset val="128"/>
      <scheme val="minor"/>
    </font>
    <font>
      <b/>
      <sz val="9"/>
      <color rgb="FFFF0000"/>
      <name val="游ゴシック"/>
      <family val="3"/>
      <charset val="128"/>
      <scheme val="minor"/>
    </font>
    <font>
      <b/>
      <sz val="9"/>
      <color rgb="FF0000FF"/>
      <name val="游ゴシック"/>
      <family val="3"/>
      <charset val="128"/>
      <scheme val="minor"/>
    </font>
    <font>
      <sz val="8"/>
      <color theme="0" tint="-0.34998626667073579"/>
      <name val="游ゴシック"/>
      <family val="3"/>
      <charset val="128"/>
      <scheme val="minor"/>
    </font>
    <font>
      <b/>
      <sz val="8"/>
      <name val="游ゴシック"/>
      <family val="3"/>
      <charset val="128"/>
      <scheme val="minor"/>
    </font>
    <font>
      <b/>
      <sz val="11"/>
      <color rgb="FF0000FF"/>
      <name val="游ゴシック"/>
      <family val="3"/>
      <charset val="128"/>
      <scheme val="minor"/>
    </font>
    <font>
      <sz val="9"/>
      <color indexed="39"/>
      <name val="MS P ゴシック"/>
      <family val="3"/>
      <charset val="128"/>
    </font>
    <font>
      <sz val="20"/>
      <color rgb="FFFF0000"/>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sz val="9"/>
      <color rgb="FFFF0000"/>
      <name val="游ゴシック"/>
      <family val="2"/>
      <charset val="128"/>
      <scheme val="minor"/>
    </font>
    <font>
      <sz val="11"/>
      <name val="丸ｺﾞｼｯｸ"/>
      <family val="3"/>
      <charset val="128"/>
    </font>
    <font>
      <sz val="11"/>
      <name val="游ゴシック"/>
      <family val="3"/>
      <charset val="128"/>
      <scheme val="minor"/>
    </font>
    <font>
      <sz val="14"/>
      <name val="System"/>
      <charset val="128"/>
    </font>
    <font>
      <sz val="14"/>
      <name val="游ゴシック"/>
      <family val="3"/>
      <charset val="128"/>
      <scheme val="minor"/>
    </font>
    <font>
      <sz val="6"/>
      <name val="游ゴシック"/>
      <family val="3"/>
      <charset val="128"/>
      <scheme val="minor"/>
    </font>
    <font>
      <u/>
      <sz val="10"/>
      <name val="游ゴシック"/>
      <family val="3"/>
      <charset val="128"/>
      <scheme val="minor"/>
    </font>
    <font>
      <sz val="12"/>
      <name val="游ゴシック"/>
      <family val="3"/>
      <charset val="128"/>
      <scheme val="minor"/>
    </font>
    <font>
      <sz val="10"/>
      <name val="丸ｺﾞｼｯｸ"/>
      <family val="3"/>
      <charset val="128"/>
    </font>
    <font>
      <sz val="9"/>
      <name val="丸ｺﾞｼｯｸ"/>
      <family val="3"/>
      <charset val="128"/>
    </font>
    <font>
      <b/>
      <sz val="12"/>
      <color theme="1"/>
      <name val="游ゴシック"/>
      <family val="3"/>
      <charset val="128"/>
      <scheme val="minor"/>
    </font>
    <font>
      <b/>
      <sz val="9"/>
      <color theme="1"/>
      <name val="游ゴシック"/>
      <family val="3"/>
      <charset val="128"/>
      <scheme val="minor"/>
    </font>
    <font>
      <sz val="10"/>
      <color theme="0"/>
      <name val="游ゴシック"/>
      <family val="3"/>
      <charset val="128"/>
      <scheme val="minor"/>
    </font>
    <font>
      <b/>
      <sz val="12"/>
      <name val="ＭＳ Ｐゴシック"/>
      <family val="3"/>
      <charset val="128"/>
    </font>
    <font>
      <b/>
      <sz val="11"/>
      <name val="ＭＳ Ｐゴシック"/>
      <family val="3"/>
      <charset val="128"/>
    </font>
    <font>
      <sz val="11"/>
      <color theme="0"/>
      <name val="ＭＳ Ｐゴシック"/>
      <family val="3"/>
      <charset val="128"/>
    </font>
    <font>
      <u/>
      <sz val="11"/>
      <name val="ＭＳ Ｐゴシック"/>
      <family val="3"/>
      <charset val="128"/>
    </font>
    <font>
      <b/>
      <sz val="16"/>
      <name val="ＭＳ Ｐゴシック"/>
      <family val="3"/>
      <charset val="128"/>
    </font>
    <font>
      <sz val="16"/>
      <name val="ＭＳ Ｐゴシック"/>
      <family val="3"/>
      <charset val="128"/>
    </font>
    <font>
      <sz val="8"/>
      <name val="ＭＳ Ｐゴシック"/>
      <family val="3"/>
      <charset val="128"/>
    </font>
    <font>
      <b/>
      <sz val="11"/>
      <color rgb="FFFF0000"/>
      <name val="ＭＳ Ｐゴシック"/>
      <family val="3"/>
      <charset val="128"/>
    </font>
    <font>
      <b/>
      <sz val="10"/>
      <name val="ＭＳ Ｐゴシック"/>
      <family val="3"/>
      <charset val="128"/>
    </font>
    <font>
      <b/>
      <sz val="16"/>
      <color rgb="FFFF0000"/>
      <name val="ＭＳ Ｐゴシック"/>
      <family val="3"/>
      <charset val="128"/>
    </font>
    <font>
      <b/>
      <sz val="10"/>
      <color rgb="FFFF0000"/>
      <name val="游ゴシック"/>
      <family val="3"/>
      <charset val="128"/>
      <scheme val="minor"/>
    </font>
    <font>
      <b/>
      <sz val="10"/>
      <color theme="0"/>
      <name val="游ゴシック"/>
      <family val="3"/>
      <charset val="128"/>
      <scheme val="minor"/>
    </font>
    <font>
      <sz val="11"/>
      <color theme="1"/>
      <name val="ＭＳ Ｐ明朝"/>
      <family val="1"/>
      <charset val="128"/>
    </font>
    <font>
      <sz val="8"/>
      <color theme="1"/>
      <name val="ＭＳ Ｐ明朝"/>
      <family val="1"/>
      <charset val="128"/>
    </font>
    <font>
      <sz val="16"/>
      <color theme="1"/>
      <name val="ＭＳ Ｐ明朝"/>
      <family val="1"/>
      <charset val="128"/>
    </font>
    <font>
      <sz val="11"/>
      <color theme="0"/>
      <name val="ＭＳ Ｐ明朝"/>
      <family val="1"/>
      <charset val="128"/>
    </font>
    <font>
      <sz val="11"/>
      <color theme="2" tint="-0.249977111117893"/>
      <name val="ＭＳ Ｐ明朝"/>
      <family val="1"/>
      <charset val="128"/>
    </font>
    <font>
      <b/>
      <sz val="22"/>
      <color theme="1"/>
      <name val="ＭＳ Ｐ明朝"/>
      <family val="1"/>
      <charset val="128"/>
    </font>
    <font>
      <sz val="11"/>
      <color rgb="FF0000FF"/>
      <name val="ＭＳ Ｐゴシック"/>
      <family val="3"/>
      <charset val="128"/>
    </font>
    <font>
      <sz val="10"/>
      <color rgb="FF0000FF"/>
      <name val="ＭＳ Ｐゴシック"/>
      <family val="3"/>
      <charset val="128"/>
    </font>
    <font>
      <sz val="10"/>
      <color theme="0"/>
      <name val="ＭＳ Ｐゴシック"/>
      <family val="3"/>
      <charset val="128"/>
    </font>
    <font>
      <sz val="9"/>
      <color rgb="FFFF0000"/>
      <name val="ＭＳ Ｐゴシック"/>
      <family val="3"/>
      <charset val="128"/>
    </font>
    <font>
      <b/>
      <sz val="9"/>
      <name val="ＭＳ Ｐゴシック"/>
      <family val="3"/>
      <charset val="128"/>
    </font>
    <font>
      <sz val="14"/>
      <name val="ＭＳ Ｐゴシック"/>
      <family val="3"/>
      <charset val="128"/>
    </font>
    <font>
      <b/>
      <sz val="20"/>
      <name val="ＭＳ Ｐゴシック"/>
      <family val="3"/>
      <charset val="128"/>
    </font>
    <font>
      <sz val="9"/>
      <name val="ＤＦＰ特太ゴシック体"/>
      <family val="3"/>
      <charset val="128"/>
    </font>
    <font>
      <b/>
      <sz val="14"/>
      <name val="ＭＳ Ｐゴシック"/>
      <family val="3"/>
      <charset val="128"/>
    </font>
    <font>
      <sz val="60"/>
      <name val="ＭＳ Ｐゴシック"/>
      <family val="3"/>
      <charset val="128"/>
    </font>
    <font>
      <b/>
      <sz val="11"/>
      <name val="游ゴシック"/>
      <family val="3"/>
      <charset val="128"/>
      <scheme val="minor"/>
    </font>
    <font>
      <b/>
      <sz val="10"/>
      <color indexed="81"/>
      <name val="MS P ゴシック"/>
      <family val="3"/>
      <charset val="128"/>
    </font>
    <font>
      <sz val="9"/>
      <name val="ＭＳ Ｐ明朝"/>
      <family val="1"/>
      <charset val="128"/>
    </font>
    <font>
      <sz val="8"/>
      <name val="ＭＳ Ｐ明朝"/>
      <family val="1"/>
      <charset val="128"/>
    </font>
    <font>
      <sz val="8"/>
      <name val="游ゴシック"/>
      <family val="3"/>
      <charset val="128"/>
      <scheme val="minor"/>
    </font>
    <font>
      <sz val="8"/>
      <name val="游ゴシック"/>
      <family val="2"/>
      <charset val="128"/>
      <scheme val="minor"/>
    </font>
    <font>
      <sz val="48"/>
      <name val="ＭＳ Ｐゴシック"/>
      <family val="3"/>
      <charset val="128"/>
    </font>
    <font>
      <sz val="10"/>
      <name val="ＭＳ Ｐ明朝"/>
      <family val="1"/>
      <charset val="128"/>
    </font>
  </fonts>
  <fills count="3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tint="-4.9989318521683403E-2"/>
        <bgColor indexed="64"/>
      </patternFill>
    </fill>
    <fill>
      <gradientFill degree="270">
        <stop position="0">
          <color theme="0"/>
        </stop>
        <stop position="1">
          <color theme="5" tint="0.59999389629810485"/>
        </stop>
      </gradientFill>
    </fill>
    <fill>
      <gradientFill degree="180">
        <stop position="0">
          <color theme="0"/>
        </stop>
        <stop position="1">
          <color theme="5" tint="0.59999389629810485"/>
        </stop>
      </gradientFill>
    </fill>
    <fill>
      <gradientFill degree="90">
        <stop position="0">
          <color theme="0"/>
        </stop>
        <stop position="1">
          <color theme="5" tint="0.59999389629810485"/>
        </stop>
      </gradientFill>
    </fill>
    <fill>
      <gradientFill>
        <stop position="0">
          <color theme="0"/>
        </stop>
        <stop position="1">
          <color theme="5" tint="0.59999389629810485"/>
        </stop>
      </gradientFill>
    </fill>
    <fill>
      <gradientFill>
        <stop position="0">
          <color theme="0"/>
        </stop>
        <stop position="1">
          <color theme="8" tint="0.59999389629810485"/>
        </stop>
      </gradientFill>
    </fill>
    <fill>
      <gradientFill degree="180">
        <stop position="0">
          <color theme="0"/>
        </stop>
        <stop position="1">
          <color theme="8" tint="0.59999389629810485"/>
        </stop>
      </gradientFill>
    </fill>
    <fill>
      <gradientFill degree="270">
        <stop position="0">
          <color theme="0"/>
        </stop>
        <stop position="1">
          <color theme="8" tint="0.59999389629810485"/>
        </stop>
      </gradientFill>
    </fill>
    <fill>
      <gradientFill degree="90">
        <stop position="0">
          <color theme="0"/>
        </stop>
        <stop position="1">
          <color theme="8" tint="0.59999389629810485"/>
        </stop>
      </gradientFill>
    </fill>
    <fill>
      <patternFill patternType="gray0625">
        <fgColor theme="8" tint="0.59996337778862885"/>
        <bgColor indexed="65"/>
      </patternFill>
    </fill>
    <fill>
      <patternFill patternType="gray0625">
        <fgColor theme="8"/>
      </patternFill>
    </fill>
    <fill>
      <patternFill patternType="solid">
        <fgColor theme="6" tint="0.79998168889431442"/>
        <bgColor indexed="64"/>
      </patternFill>
    </fill>
    <fill>
      <patternFill patternType="solid">
        <fgColor rgb="FFFFFFCC"/>
        <bgColor indexed="64"/>
      </patternFill>
    </fill>
    <fill>
      <gradientFill degree="90">
        <stop position="0">
          <color theme="0"/>
        </stop>
        <stop position="1">
          <color theme="7" tint="0.59999389629810485"/>
        </stop>
      </gradientFill>
    </fill>
    <fill>
      <gradientFill degree="180">
        <stop position="0">
          <color theme="7" tint="0.59999389629810485"/>
        </stop>
        <stop position="1">
          <color theme="0"/>
        </stop>
      </gradientFill>
    </fill>
    <fill>
      <gradientFill degree="180">
        <stop position="0">
          <color theme="0"/>
        </stop>
        <stop position="1">
          <color theme="7" tint="0.59999389629810485"/>
        </stop>
      </gradientFill>
    </fill>
    <fill>
      <gradientFill>
        <stop position="0">
          <color theme="0"/>
        </stop>
        <stop position="1">
          <color theme="7" tint="0.59999389629810485"/>
        </stop>
      </gradientFill>
    </fill>
    <fill>
      <gradientFill degree="270">
        <stop position="0">
          <color theme="0"/>
        </stop>
        <stop position="1">
          <color theme="7" tint="0.59999389629810485"/>
        </stop>
      </gradientFill>
    </fill>
    <fill>
      <gradientFill degree="90">
        <stop position="0">
          <color theme="0"/>
        </stop>
        <stop position="1">
          <color theme="9" tint="0.80001220740379042"/>
        </stop>
      </gradientFill>
    </fill>
    <fill>
      <patternFill patternType="solid">
        <fgColor indexed="9"/>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bgColor auto="1"/>
      </patternFill>
    </fill>
    <fill>
      <patternFill patternType="solid">
        <fgColor theme="0" tint="-0.14999847407452621"/>
        <bgColor indexed="64"/>
      </patternFill>
    </fill>
    <fill>
      <patternFill patternType="solid">
        <fgColor indexed="42"/>
        <bgColor indexed="64"/>
      </patternFill>
    </fill>
    <fill>
      <patternFill patternType="solid">
        <fgColor rgb="FFCCFFCC"/>
        <bgColor indexed="64"/>
      </patternFill>
    </fill>
    <fill>
      <patternFill patternType="solid">
        <fgColor rgb="FFFFCCFF"/>
        <bgColor indexed="64"/>
      </patternFill>
    </fill>
    <fill>
      <patternFill patternType="solid">
        <fgColor rgb="FFFF0000"/>
        <bgColor indexed="64"/>
      </patternFill>
    </fill>
  </fills>
  <borders count="2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top style="thin">
        <color indexed="64"/>
      </top>
      <bottom style="hair">
        <color auto="1"/>
      </bottom>
      <diagonal/>
    </border>
    <border>
      <left/>
      <right/>
      <top style="hair">
        <color auto="1"/>
      </top>
      <bottom style="thin">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style="thick">
        <color rgb="FFFF0000"/>
      </right>
      <top/>
      <bottom style="thick">
        <color rgb="FFFF0000"/>
      </bottom>
      <diagonal/>
    </border>
    <border>
      <left style="hair">
        <color indexed="64"/>
      </left>
      <right/>
      <top style="medium">
        <color indexed="64"/>
      </top>
      <bottom/>
      <diagonal/>
    </border>
    <border>
      <left style="hair">
        <color indexed="64"/>
      </left>
      <right/>
      <top/>
      <bottom style="medium">
        <color indexed="64"/>
      </bottom>
      <diagonal/>
    </border>
    <border>
      <left style="medium">
        <color indexed="64"/>
      </left>
      <right/>
      <top style="thin">
        <color indexed="64"/>
      </top>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style="hair">
        <color rgb="FFFF0000"/>
      </left>
      <right style="hair">
        <color rgb="FFFF0000"/>
      </right>
      <top style="thin">
        <color rgb="FFFF0000"/>
      </top>
      <bottom/>
      <diagonal/>
    </border>
    <border>
      <left style="hair">
        <color rgb="FFFF0000"/>
      </left>
      <right style="thin">
        <color rgb="FFFF0000"/>
      </right>
      <top style="thin">
        <color rgb="FFFF0000"/>
      </top>
      <bottom/>
      <diagonal/>
    </border>
    <border>
      <left style="hair">
        <color rgb="FFFF0000"/>
      </left>
      <right style="hair">
        <color rgb="FFFF0000"/>
      </right>
      <top/>
      <bottom style="thin">
        <color rgb="FFFF0000"/>
      </bottom>
      <diagonal/>
    </border>
    <border>
      <left style="hair">
        <color rgb="FFFF0000"/>
      </left>
      <right style="thin">
        <color rgb="FFFF0000"/>
      </right>
      <top/>
      <bottom style="thin">
        <color rgb="FFFF0000"/>
      </bottom>
      <diagonal/>
    </border>
    <border>
      <left style="medium">
        <color rgb="FFFF0000"/>
      </left>
      <right/>
      <top style="medium">
        <color rgb="FFFF0000"/>
      </top>
      <bottom/>
      <diagonal/>
    </border>
    <border>
      <left/>
      <right/>
      <top style="medium">
        <color rgb="FFFF0000"/>
      </top>
      <bottom/>
      <diagonal/>
    </border>
    <border>
      <left style="medium">
        <color rgb="FFFF0000"/>
      </left>
      <right/>
      <top/>
      <bottom style="medium">
        <color rgb="FFFF0000"/>
      </bottom>
      <diagonal/>
    </border>
    <border>
      <left/>
      <right/>
      <top/>
      <bottom style="medium">
        <color rgb="FFFF0000"/>
      </bottom>
      <diagonal/>
    </border>
    <border>
      <left style="hair">
        <color auto="1"/>
      </left>
      <right style="hair">
        <color auto="1"/>
      </right>
      <top/>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thin">
        <color indexed="64"/>
      </top>
      <bottom/>
      <diagonal/>
    </border>
    <border>
      <left style="hair">
        <color auto="1"/>
      </left>
      <right style="thin">
        <color indexed="64"/>
      </right>
      <top style="thin">
        <color indexed="64"/>
      </top>
      <bottom/>
      <diagonal/>
    </border>
    <border>
      <left style="hair">
        <color auto="1"/>
      </left>
      <right style="thin">
        <color indexed="64"/>
      </right>
      <top/>
      <bottom/>
      <diagonal/>
    </border>
    <border>
      <left/>
      <right style="thin">
        <color indexed="64"/>
      </right>
      <top style="hair">
        <color auto="1"/>
      </top>
      <bottom style="hair">
        <color auto="1"/>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style="hair">
        <color auto="1"/>
      </right>
      <top style="thin">
        <color indexed="64"/>
      </top>
      <bottom style="hair">
        <color auto="1"/>
      </bottom>
      <diagonal/>
    </border>
    <border>
      <left style="hair">
        <color auto="1"/>
      </left>
      <right/>
      <top style="thin">
        <color indexed="64"/>
      </top>
      <bottom style="hair">
        <color auto="1"/>
      </bottom>
      <diagonal/>
    </border>
    <border>
      <left/>
      <right style="thin">
        <color indexed="64"/>
      </right>
      <top style="thin">
        <color indexed="64"/>
      </top>
      <bottom style="hair">
        <color auto="1"/>
      </bottom>
      <diagonal/>
    </border>
    <border>
      <left/>
      <right style="thin">
        <color indexed="64"/>
      </right>
      <top style="hair">
        <color auto="1"/>
      </top>
      <bottom style="thin">
        <color indexed="64"/>
      </bottom>
      <diagonal/>
    </border>
    <border>
      <left/>
      <right style="hair">
        <color rgb="FFFF0000"/>
      </right>
      <top style="medium">
        <color rgb="FFFF0000"/>
      </top>
      <bottom/>
      <diagonal/>
    </border>
    <border>
      <left/>
      <right style="hair">
        <color rgb="FFFF0000"/>
      </right>
      <top/>
      <bottom style="medium">
        <color rgb="FFFF0000"/>
      </bottom>
      <diagonal/>
    </border>
    <border>
      <left/>
      <right style="hair">
        <color auto="1"/>
      </right>
      <top style="thin">
        <color indexed="64"/>
      </top>
      <bottom/>
      <diagonal/>
    </border>
    <border>
      <left/>
      <right style="hair">
        <color auto="1"/>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thin">
        <color indexed="64"/>
      </bottom>
      <diagonal/>
    </border>
    <border>
      <left style="hair">
        <color theme="1" tint="0.499984740745262"/>
      </left>
      <right style="hair">
        <color theme="1" tint="0.499984740745262"/>
      </right>
      <top style="medium">
        <color indexed="64"/>
      </top>
      <bottom style="thin">
        <color indexed="64"/>
      </bottom>
      <diagonal/>
    </border>
    <border>
      <left style="hair">
        <color theme="1" tint="0.499984740745262"/>
      </left>
      <right style="hair">
        <color theme="1" tint="0.499984740745262"/>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hair">
        <color theme="1" tint="0.499984740745262"/>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style="thin">
        <color indexed="64"/>
      </right>
      <top style="hair">
        <color auto="1"/>
      </top>
      <bottom/>
      <diagonal/>
    </border>
    <border>
      <left style="thin">
        <color indexed="64"/>
      </left>
      <right style="hair">
        <color auto="1"/>
      </right>
      <top style="thin">
        <color indexed="64"/>
      </top>
      <bottom/>
      <diagonal/>
    </border>
    <border>
      <left style="thin">
        <color indexed="64"/>
      </left>
      <right style="hair">
        <color auto="1"/>
      </right>
      <top/>
      <bottom/>
      <diagonal/>
    </border>
    <border>
      <left/>
      <right style="thin">
        <color indexed="64"/>
      </right>
      <top/>
      <bottom style="hair">
        <color auto="1"/>
      </bottom>
      <diagonal/>
    </border>
    <border>
      <left style="hair">
        <color auto="1"/>
      </left>
      <right/>
      <top style="hair">
        <color auto="1"/>
      </top>
      <bottom style="thin">
        <color indexed="64"/>
      </bottom>
      <diagonal/>
    </border>
    <border>
      <left/>
      <right style="hair">
        <color auto="1"/>
      </right>
      <top style="hair">
        <color auto="1"/>
      </top>
      <bottom style="thin">
        <color indexed="64"/>
      </bottom>
      <diagonal/>
    </border>
    <border>
      <left style="thin">
        <color indexed="64"/>
      </left>
      <right style="hair">
        <color auto="1"/>
      </right>
      <top/>
      <bottom style="thin">
        <color indexed="64"/>
      </bottom>
      <diagonal/>
    </border>
    <border>
      <left/>
      <right/>
      <top style="thick">
        <color rgb="FFFF0000"/>
      </top>
      <bottom/>
      <diagonal/>
    </border>
    <border>
      <left/>
      <right/>
      <top/>
      <bottom style="thick">
        <color rgb="FFFF0000"/>
      </bottom>
      <diagonal/>
    </border>
    <border>
      <left style="thin">
        <color indexed="64"/>
      </left>
      <right/>
      <top/>
      <bottom style="hair">
        <color theme="0" tint="-0.34998626667073579"/>
      </bottom>
      <diagonal/>
    </border>
    <border>
      <left/>
      <right/>
      <top/>
      <bottom style="hair">
        <color theme="0" tint="-0.34998626667073579"/>
      </bottom>
      <diagonal/>
    </border>
    <border>
      <left/>
      <right style="medium">
        <color indexed="64"/>
      </right>
      <top/>
      <bottom style="hair">
        <color theme="0" tint="-0.34998626667073579"/>
      </bottom>
      <diagonal/>
    </border>
    <border>
      <left/>
      <right/>
      <top style="thin">
        <color indexed="64"/>
      </top>
      <bottom style="hair">
        <color theme="0" tint="-0.499984740745262"/>
      </bottom>
      <diagonal/>
    </border>
    <border>
      <left style="thin">
        <color indexed="64"/>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medium">
        <color indexed="64"/>
      </right>
      <top style="hair">
        <color theme="0" tint="-0.34998626667073579"/>
      </top>
      <bottom style="hair">
        <color theme="0" tint="-0.34998626667073579"/>
      </bottom>
      <diagonal/>
    </border>
    <border>
      <left style="thick">
        <color indexed="64"/>
      </left>
      <right/>
      <top style="thick">
        <color indexed="64"/>
      </top>
      <bottom/>
      <diagonal/>
    </border>
    <border>
      <left/>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hair">
        <color auto="1"/>
      </left>
      <right style="hair">
        <color auto="1"/>
      </right>
      <top style="hair">
        <color auto="1"/>
      </top>
      <bottom style="hair">
        <color auto="1"/>
      </bottom>
      <diagonal/>
    </border>
    <border>
      <left style="thin">
        <color rgb="FFFF0000"/>
      </left>
      <right/>
      <top/>
      <bottom/>
      <diagonal/>
    </border>
    <border>
      <left style="thick">
        <color rgb="FFFF0000"/>
      </left>
      <right/>
      <top/>
      <bottom/>
      <diagonal/>
    </border>
    <border>
      <left/>
      <right style="thick">
        <color rgb="FFFF0000"/>
      </right>
      <top/>
      <bottom/>
      <diagonal/>
    </border>
    <border>
      <left/>
      <right style="thin">
        <color rgb="FFFF0000"/>
      </right>
      <top/>
      <bottom/>
      <diagonal/>
    </border>
    <border>
      <left/>
      <right style="thin">
        <color indexed="64"/>
      </right>
      <top style="medium">
        <color rgb="FFFF0000"/>
      </top>
      <bottom/>
      <diagonal/>
    </border>
    <border>
      <left/>
      <right style="medium">
        <color rgb="FFFF0000"/>
      </right>
      <top style="medium">
        <color rgb="FFFF0000"/>
      </top>
      <bottom/>
      <diagonal/>
    </border>
    <border>
      <left/>
      <right style="thin">
        <color indexed="64"/>
      </right>
      <top/>
      <bottom style="medium">
        <color rgb="FFFF0000"/>
      </bottom>
      <diagonal/>
    </border>
    <border>
      <left/>
      <right style="medium">
        <color rgb="FFFF0000"/>
      </right>
      <top/>
      <bottom style="medium">
        <color rgb="FFFF0000"/>
      </bottom>
      <diagonal/>
    </border>
    <border>
      <left style="thin">
        <color rgb="FFFF0000"/>
      </left>
      <right/>
      <top/>
      <bottom style="medium">
        <color rgb="FFFF0000"/>
      </bottom>
      <diagonal/>
    </border>
    <border>
      <left/>
      <right style="thick">
        <color rgb="FFFF0000"/>
      </right>
      <top style="thin">
        <color rgb="FFFF0000"/>
      </top>
      <bottom/>
      <diagonal/>
    </border>
    <border>
      <left/>
      <right style="thick">
        <color rgb="FFFF0000"/>
      </right>
      <top/>
      <bottom style="medium">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style="hair">
        <color rgb="FFFF0000"/>
      </bottom>
      <diagonal/>
    </border>
    <border>
      <left/>
      <right/>
      <top/>
      <bottom style="hair">
        <color rgb="FFFF0000"/>
      </bottom>
      <diagonal/>
    </border>
    <border>
      <left/>
      <right style="hair">
        <color rgb="FFFF0000"/>
      </right>
      <top/>
      <bottom style="hair">
        <color rgb="FFFF0000"/>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auto="1"/>
      </left>
      <right/>
      <top style="hair">
        <color auto="1"/>
      </top>
      <bottom/>
      <diagonal/>
    </border>
    <border>
      <left style="medium">
        <color auto="1"/>
      </left>
      <right/>
      <top/>
      <bottom style="hair">
        <color auto="1"/>
      </bottom>
      <diagonal/>
    </border>
    <border>
      <left/>
      <right style="medium">
        <color auto="1"/>
      </right>
      <top style="hair">
        <color auto="1"/>
      </top>
      <bottom style="hair">
        <color auto="1"/>
      </bottom>
      <diagonal/>
    </border>
    <border>
      <left style="hair">
        <color auto="1"/>
      </left>
      <right style="hair">
        <color auto="1"/>
      </right>
      <top style="hair">
        <color auto="1"/>
      </top>
      <bottom/>
      <diagonal/>
    </border>
    <border>
      <left style="hair">
        <color auto="1"/>
      </left>
      <right style="medium">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diagonal/>
    </border>
    <border>
      <left style="hair">
        <color auto="1"/>
      </left>
      <right style="medium">
        <color auto="1"/>
      </right>
      <top style="hair">
        <color auto="1"/>
      </top>
      <bottom/>
      <diagonal/>
    </border>
    <border>
      <left style="hair">
        <color auto="1"/>
      </left>
      <right/>
      <top style="medium">
        <color auto="1"/>
      </top>
      <bottom style="hair">
        <color auto="1"/>
      </bottom>
      <diagonal/>
    </border>
    <border>
      <left style="hair">
        <color auto="1"/>
      </left>
      <right style="hair">
        <color auto="1"/>
      </right>
      <top/>
      <bottom style="medium">
        <color auto="1"/>
      </bottom>
      <diagonal/>
    </border>
    <border>
      <left style="medium">
        <color indexed="64"/>
      </left>
      <right style="hair">
        <color auto="1"/>
      </right>
      <top/>
      <bottom style="medium">
        <color indexed="64"/>
      </bottom>
      <diagonal/>
    </border>
    <border>
      <left style="hair">
        <color auto="1"/>
      </left>
      <right style="hair">
        <color auto="1"/>
      </right>
      <top style="medium">
        <color auto="1"/>
      </top>
      <bottom/>
      <diagonal/>
    </border>
    <border>
      <left style="medium">
        <color indexed="64"/>
      </left>
      <right style="hair">
        <color auto="1"/>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diagonalUp="1">
      <left/>
      <right style="medium">
        <color indexed="64"/>
      </right>
      <top style="thin">
        <color indexed="64"/>
      </top>
      <bottom style="medium">
        <color indexed="64"/>
      </bottom>
      <diagonal style="dotted">
        <color indexed="64"/>
      </diagonal>
    </border>
    <border diagonalUp="1">
      <left/>
      <right/>
      <top style="thin">
        <color indexed="64"/>
      </top>
      <bottom style="medium">
        <color indexed="64"/>
      </bottom>
      <diagonal style="dotted">
        <color indexed="64"/>
      </diagonal>
    </border>
    <border diagonalUp="1">
      <left style="medium">
        <color indexed="64"/>
      </left>
      <right/>
      <top style="thin">
        <color indexed="64"/>
      </top>
      <bottom style="medium">
        <color indexed="64"/>
      </bottom>
      <diagonal style="dotted">
        <color indexed="64"/>
      </diagonal>
    </border>
    <border diagonalUp="1">
      <left/>
      <right style="medium">
        <color indexed="64"/>
      </right>
      <top style="thin">
        <color indexed="64"/>
      </top>
      <bottom style="thin">
        <color indexed="64"/>
      </bottom>
      <diagonal style="dotted">
        <color indexed="64"/>
      </diagonal>
    </border>
    <border diagonalUp="1">
      <left/>
      <right/>
      <top style="thin">
        <color indexed="64"/>
      </top>
      <bottom style="thin">
        <color indexed="64"/>
      </bottom>
      <diagonal style="dotted">
        <color indexed="64"/>
      </diagonal>
    </border>
    <border diagonalUp="1">
      <left style="medium">
        <color indexed="64"/>
      </left>
      <right/>
      <top style="thin">
        <color indexed="64"/>
      </top>
      <bottom style="thin">
        <color indexed="64"/>
      </bottom>
      <diagonal style="dotted">
        <color indexed="64"/>
      </diagonal>
    </border>
    <border>
      <left style="thin">
        <color rgb="FFFF0000"/>
      </left>
      <right/>
      <top style="thin">
        <color auto="1"/>
      </top>
      <bottom style="thin">
        <color auto="1"/>
      </bottom>
      <diagonal/>
    </border>
    <border>
      <left style="thin">
        <color rgb="FFFF0000"/>
      </left>
      <right style="thin">
        <color rgb="FFFF0000"/>
      </right>
      <top style="thin">
        <color rgb="FFFF0000"/>
      </top>
      <bottom style="thin">
        <color rgb="FFFF0000"/>
      </bottom>
      <diagonal/>
    </border>
    <border>
      <left style="hair">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top/>
      <bottom style="double">
        <color auto="1"/>
      </bottom>
      <diagonal/>
    </border>
    <border>
      <left/>
      <right/>
      <top style="medium">
        <color indexed="64"/>
      </top>
      <bottom style="double">
        <color indexed="64"/>
      </bottom>
      <diagonal/>
    </border>
    <border>
      <left/>
      <right style="dotted">
        <color rgb="FFFF0000"/>
      </right>
      <top style="dotted">
        <color rgb="FFFF0000"/>
      </top>
      <bottom style="medium">
        <color indexed="64"/>
      </bottom>
      <diagonal/>
    </border>
    <border>
      <left/>
      <right/>
      <top style="dotted">
        <color rgb="FFFF0000"/>
      </top>
      <bottom style="medium">
        <color indexed="64"/>
      </bottom>
      <diagonal/>
    </border>
    <border>
      <left style="dotted">
        <color rgb="FFFF0000"/>
      </left>
      <right/>
      <top style="dotted">
        <color rgb="FFFF0000"/>
      </top>
      <bottom style="medium">
        <color indexed="64"/>
      </bottom>
      <diagonal/>
    </border>
    <border>
      <left/>
      <right style="dotted">
        <color rgb="FFFF0000"/>
      </right>
      <top/>
      <bottom style="medium">
        <color indexed="64"/>
      </bottom>
      <diagonal/>
    </border>
    <border>
      <left style="dotted">
        <color rgb="FFFF0000"/>
      </left>
      <right/>
      <top/>
      <bottom style="medium">
        <color indexed="64"/>
      </bottom>
      <diagonal/>
    </border>
    <border>
      <left/>
      <right style="thin">
        <color indexed="64"/>
      </right>
      <top style="medium">
        <color indexed="64"/>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7" fillId="0" borderId="0"/>
    <xf numFmtId="38" fontId="17" fillId="0" borderId="0" applyFont="0" applyFill="0" applyBorder="0" applyAlignment="0" applyProtection="0"/>
    <xf numFmtId="0" fontId="67" fillId="0" borderId="0"/>
  </cellStyleXfs>
  <cellXfs count="1847">
    <xf numFmtId="0" fontId="0" fillId="0" borderId="0" xfId="0">
      <alignment vertical="center"/>
    </xf>
    <xf numFmtId="0" fontId="17" fillId="0" borderId="0" xfId="2"/>
    <xf numFmtId="0" fontId="0" fillId="0" borderId="0" xfId="0" applyProtection="1">
      <alignment vertical="center"/>
      <protection hidden="1"/>
    </xf>
    <xf numFmtId="0" fontId="0" fillId="7" borderId="0" xfId="0" applyFill="1" applyProtection="1">
      <alignment vertical="center"/>
      <protection hidden="1"/>
    </xf>
    <xf numFmtId="0" fontId="0" fillId="8" borderId="0" xfId="0" applyFill="1" applyProtection="1">
      <alignment vertical="center"/>
      <protection hidden="1"/>
    </xf>
    <xf numFmtId="0" fontId="5" fillId="0" borderId="0" xfId="0" applyFont="1" applyProtection="1">
      <alignment vertical="center"/>
      <protection hidden="1"/>
    </xf>
    <xf numFmtId="0" fontId="5" fillId="0" borderId="0" xfId="0" applyFont="1" applyAlignment="1" applyProtection="1">
      <alignment horizontal="left" vertical="center"/>
      <protection hidden="1"/>
    </xf>
    <xf numFmtId="0" fontId="5" fillId="0" borderId="0" xfId="0" applyFont="1" applyAlignment="1" applyProtection="1">
      <alignment vertical="top"/>
      <protection hidden="1"/>
    </xf>
    <xf numFmtId="0" fontId="0" fillId="6" borderId="0" xfId="0" applyFill="1" applyProtection="1">
      <alignment vertical="center"/>
      <protection hidden="1"/>
    </xf>
    <xf numFmtId="0" fontId="11" fillId="0" borderId="0" xfId="0" applyFont="1" applyAlignment="1" applyProtection="1">
      <protection hidden="1"/>
    </xf>
    <xf numFmtId="0" fontId="8" fillId="0" borderId="0" xfId="0" applyFont="1" applyProtection="1">
      <alignment vertical="center"/>
      <protection hidden="1"/>
    </xf>
    <xf numFmtId="0" fontId="0" fillId="0" borderId="0" xfId="0" applyProtection="1">
      <alignment vertical="center"/>
      <protection locked="0" hidden="1"/>
    </xf>
    <xf numFmtId="0" fontId="5" fillId="0" borderId="26" xfId="0" applyFont="1" applyBorder="1" applyAlignment="1" applyProtection="1">
      <alignment vertical="top"/>
      <protection hidden="1"/>
    </xf>
    <xf numFmtId="0" fontId="4" fillId="0" borderId="2" xfId="0" applyFont="1" applyBorder="1" applyProtection="1">
      <alignment vertical="center"/>
      <protection hidden="1"/>
    </xf>
    <xf numFmtId="0" fontId="8" fillId="0" borderId="3" xfId="0" applyFont="1" applyBorder="1" applyProtection="1">
      <alignment vertical="center"/>
      <protection hidden="1"/>
    </xf>
    <xf numFmtId="0" fontId="4" fillId="0" borderId="4" xfId="0" applyFont="1" applyBorder="1" applyProtection="1">
      <alignment vertical="center"/>
      <protection hidden="1"/>
    </xf>
    <xf numFmtId="0" fontId="32" fillId="0" borderId="95" xfId="0" applyFont="1" applyBorder="1" applyProtection="1">
      <alignment vertical="center"/>
      <protection hidden="1"/>
    </xf>
    <xf numFmtId="0" fontId="32" fillId="0" borderId="54" xfId="0" applyFont="1" applyBorder="1" applyProtection="1">
      <alignment vertical="center"/>
      <protection hidden="1"/>
    </xf>
    <xf numFmtId="0" fontId="32" fillId="0" borderId="94" xfId="0" applyFont="1" applyBorder="1" applyProtection="1">
      <alignment vertical="center"/>
      <protection hidden="1"/>
    </xf>
    <xf numFmtId="0" fontId="33" fillId="0" borderId="54" xfId="0" applyFont="1" applyBorder="1" applyProtection="1">
      <alignment vertical="center"/>
      <protection hidden="1"/>
    </xf>
    <xf numFmtId="0" fontId="0" fillId="0" borderId="54" xfId="0" applyBorder="1" applyProtection="1">
      <alignment vertical="center"/>
      <protection hidden="1"/>
    </xf>
    <xf numFmtId="0" fontId="0" fillId="0" borderId="96" xfId="0" applyBorder="1" applyProtection="1">
      <alignment vertical="center"/>
      <protection hidden="1"/>
    </xf>
    <xf numFmtId="0" fontId="8" fillId="0" borderId="0" xfId="0" quotePrefix="1" applyFont="1" applyAlignment="1" applyProtection="1">
      <alignment horizontal="right" vertical="center"/>
      <protection hidden="1"/>
    </xf>
    <xf numFmtId="0" fontId="32" fillId="0" borderId="86" xfId="0" applyFont="1" applyBorder="1" applyProtection="1">
      <alignment vertical="center"/>
      <protection hidden="1"/>
    </xf>
    <xf numFmtId="0" fontId="32" fillId="0" borderId="85" xfId="0" applyFont="1" applyBorder="1" applyProtection="1">
      <alignment vertical="center"/>
      <protection hidden="1"/>
    </xf>
    <xf numFmtId="0" fontId="32" fillId="0" borderId="87" xfId="0" applyFont="1" applyBorder="1" applyProtection="1">
      <alignment vertical="center"/>
      <protection hidden="1"/>
    </xf>
    <xf numFmtId="0" fontId="33" fillId="0" borderId="85" xfId="0" applyFont="1" applyBorder="1" applyProtection="1">
      <alignment vertical="center"/>
      <protection hidden="1"/>
    </xf>
    <xf numFmtId="0" fontId="0" fillId="0" borderId="85" xfId="0" applyBorder="1" applyProtection="1">
      <alignment vertical="center"/>
      <protection hidden="1"/>
    </xf>
    <xf numFmtId="0" fontId="0" fillId="0" borderId="91" xfId="0" applyBorder="1" applyProtection="1">
      <alignment vertical="center"/>
      <protection hidden="1"/>
    </xf>
    <xf numFmtId="0" fontId="4" fillId="0" borderId="6" xfId="0" applyFont="1" applyBorder="1" applyProtection="1">
      <alignment vertical="center"/>
      <protection hidden="1"/>
    </xf>
    <xf numFmtId="0" fontId="2" fillId="0" borderId="0" xfId="0" applyFont="1" applyProtection="1">
      <alignment vertical="center"/>
      <protection hidden="1"/>
    </xf>
    <xf numFmtId="0" fontId="14" fillId="0" borderId="0" xfId="0" applyFont="1" applyProtection="1">
      <alignment vertical="center"/>
      <protection hidden="1"/>
    </xf>
    <xf numFmtId="0" fontId="4" fillId="0" borderId="0" xfId="0" applyFont="1" applyProtection="1">
      <alignment vertical="center"/>
      <protection hidden="1"/>
    </xf>
    <xf numFmtId="0" fontId="5" fillId="0" borderId="0" xfId="0" applyFont="1" applyAlignment="1" applyProtection="1">
      <alignment horizontal="right" vertical="center"/>
      <protection hidden="1"/>
    </xf>
    <xf numFmtId="0" fontId="5" fillId="5" borderId="0" xfId="0" applyFont="1" applyFill="1" applyProtection="1">
      <alignment vertical="center"/>
      <protection hidden="1"/>
    </xf>
    <xf numFmtId="0" fontId="0" fillId="5" borderId="0" xfId="0" applyFill="1" applyProtection="1">
      <alignment vertical="center"/>
      <protection hidden="1"/>
    </xf>
    <xf numFmtId="0" fontId="5" fillId="12" borderId="0" xfId="0" applyFont="1" applyFill="1" applyProtection="1">
      <alignment vertical="center"/>
      <protection hidden="1"/>
    </xf>
    <xf numFmtId="0" fontId="0" fillId="12" borderId="0" xfId="0" applyFill="1" applyProtection="1">
      <alignment vertical="center"/>
      <protection hidden="1"/>
    </xf>
    <xf numFmtId="0" fontId="0" fillId="9" borderId="0" xfId="0" applyFill="1" applyProtection="1">
      <alignment vertical="center"/>
      <protection hidden="1"/>
    </xf>
    <xf numFmtId="0" fontId="28" fillId="0" borderId="0" xfId="0" applyFont="1" applyAlignment="1" applyProtection="1">
      <alignment vertical="top"/>
      <protection hidden="1"/>
    </xf>
    <xf numFmtId="176" fontId="11" fillId="0" borderId="0" xfId="0" applyNumberFormat="1" applyFont="1" applyProtection="1">
      <alignment vertical="center"/>
      <protection hidden="1"/>
    </xf>
    <xf numFmtId="0" fontId="29" fillId="0" borderId="0" xfId="0" applyFont="1" applyAlignment="1" applyProtection="1">
      <alignment horizontal="right" vertical="center"/>
      <protection hidden="1"/>
    </xf>
    <xf numFmtId="0" fontId="30" fillId="0" borderId="0" xfId="0" applyFont="1" applyProtection="1">
      <alignment vertical="center"/>
      <protection hidden="1"/>
    </xf>
    <xf numFmtId="0" fontId="11" fillId="0" borderId="0" xfId="0" applyFont="1" applyProtection="1">
      <alignment vertical="center"/>
      <protection hidden="1"/>
    </xf>
    <xf numFmtId="0" fontId="0" fillId="10" borderId="0" xfId="0" applyFill="1" applyProtection="1">
      <alignment vertical="center"/>
      <protection hidden="1"/>
    </xf>
    <xf numFmtId="0" fontId="5" fillId="0" borderId="31" xfId="0" applyFont="1" applyBorder="1" applyProtection="1">
      <alignment vertical="center"/>
      <protection hidden="1"/>
    </xf>
    <xf numFmtId="0" fontId="32" fillId="0" borderId="7" xfId="0" applyFont="1" applyBorder="1" applyProtection="1">
      <alignment vertical="center"/>
      <protection hidden="1"/>
    </xf>
    <xf numFmtId="0" fontId="33" fillId="0" borderId="7" xfId="0" applyFont="1" applyBorder="1" applyProtection="1">
      <alignment vertical="center"/>
      <protection hidden="1"/>
    </xf>
    <xf numFmtId="0" fontId="0" fillId="0" borderId="7" xfId="0" applyBorder="1" applyProtection="1">
      <alignment vertical="center"/>
      <protection hidden="1"/>
    </xf>
    <xf numFmtId="0" fontId="0" fillId="0" borderId="8" xfId="0" applyBorder="1" applyProtection="1">
      <alignment vertical="center"/>
      <protection hidden="1"/>
    </xf>
    <xf numFmtId="0" fontId="0" fillId="0" borderId="4" xfId="0" applyBorder="1" applyProtection="1">
      <alignment vertical="center"/>
      <protection hidden="1"/>
    </xf>
    <xf numFmtId="0" fontId="32" fillId="0" borderId="0" xfId="0" applyFont="1" applyProtection="1">
      <alignment vertical="center"/>
      <protection hidden="1"/>
    </xf>
    <xf numFmtId="0" fontId="33" fillId="0" borderId="0" xfId="0" applyFont="1" applyProtection="1">
      <alignment vertical="center"/>
      <protection hidden="1"/>
    </xf>
    <xf numFmtId="0" fontId="0" fillId="0" borderId="5" xfId="0" applyBorder="1" applyProtection="1">
      <alignment vertical="center"/>
      <protection hidden="1"/>
    </xf>
    <xf numFmtId="0" fontId="5" fillId="0" borderId="26" xfId="0" applyFont="1" applyBorder="1" applyProtection="1">
      <alignment vertical="center"/>
      <protection hidden="1"/>
    </xf>
    <xf numFmtId="0" fontId="31" fillId="0" borderId="0" xfId="0" applyFont="1" applyProtection="1">
      <alignment vertical="center"/>
      <protection hidden="1"/>
    </xf>
    <xf numFmtId="0" fontId="8" fillId="0" borderId="0" xfId="0" applyFont="1" applyAlignment="1" applyProtection="1">
      <alignment horizontal="center" vertical="center" wrapText="1"/>
      <protection hidden="1"/>
    </xf>
    <xf numFmtId="0" fontId="32" fillId="0" borderId="55" xfId="0" applyFont="1" applyBorder="1" applyProtection="1">
      <alignment vertical="center"/>
      <protection hidden="1"/>
    </xf>
    <xf numFmtId="0" fontId="0" fillId="0" borderId="97" xfId="0" applyBorder="1" applyProtection="1">
      <alignment vertical="center"/>
      <protection hidden="1"/>
    </xf>
    <xf numFmtId="0" fontId="33" fillId="0" borderId="86" xfId="0" applyFont="1" applyBorder="1" applyProtection="1">
      <alignment vertical="center"/>
      <protection hidden="1"/>
    </xf>
    <xf numFmtId="0" fontId="0" fillId="11" borderId="0" xfId="0" applyFill="1" applyProtection="1">
      <alignment vertical="center"/>
      <protection hidden="1"/>
    </xf>
    <xf numFmtId="0" fontId="33" fillId="0" borderId="87" xfId="0" applyFont="1" applyBorder="1" applyProtection="1">
      <alignment vertical="center"/>
      <protection hidden="1"/>
    </xf>
    <xf numFmtId="0" fontId="8" fillId="0" borderId="2" xfId="0" applyFont="1" applyBorder="1" applyAlignment="1" applyProtection="1">
      <alignment vertical="center" wrapText="1"/>
      <protection hidden="1"/>
    </xf>
    <xf numFmtId="0" fontId="8" fillId="0" borderId="4" xfId="0" applyFont="1" applyBorder="1" applyAlignment="1" applyProtection="1">
      <alignment vertical="center" wrapText="1"/>
      <protection hidden="1"/>
    </xf>
    <xf numFmtId="0" fontId="8" fillId="0" borderId="6" xfId="0" applyFont="1" applyBorder="1" applyAlignment="1" applyProtection="1">
      <alignment vertical="center" wrapText="1"/>
      <protection hidden="1"/>
    </xf>
    <xf numFmtId="0" fontId="37" fillId="0" borderId="0" xfId="0" applyFont="1" applyProtection="1">
      <alignment vertical="center"/>
      <protection hidden="1"/>
    </xf>
    <xf numFmtId="0" fontId="8" fillId="0" borderId="0" xfId="0" applyFont="1" applyAlignment="1" applyProtection="1">
      <alignment horizontal="distributed" vertical="center"/>
      <protection hidden="1"/>
    </xf>
    <xf numFmtId="0" fontId="5" fillId="0" borderId="0" xfId="0" applyFont="1" applyAlignment="1" applyProtection="1">
      <alignment horizontal="center" vertical="center" shrinkToFit="1"/>
      <protection hidden="1"/>
    </xf>
    <xf numFmtId="0" fontId="5" fillId="0" borderId="6" xfId="0" applyFont="1" applyBorder="1" applyAlignment="1" applyProtection="1">
      <alignment vertical="center" shrinkToFit="1"/>
      <protection hidden="1"/>
    </xf>
    <xf numFmtId="0" fontId="9" fillId="0" borderId="0" xfId="0" applyFont="1" applyProtection="1">
      <alignment vertical="center"/>
      <protection hidden="1"/>
    </xf>
    <xf numFmtId="0" fontId="8" fillId="0" borderId="0" xfId="0" applyFont="1" applyAlignment="1" applyProtection="1">
      <alignment horizontal="right" vertical="center"/>
      <protection hidden="1"/>
    </xf>
    <xf numFmtId="0" fontId="8" fillId="0" borderId="0" xfId="0" applyFont="1" applyAlignment="1" applyProtection="1">
      <alignment vertical="center" wrapText="1"/>
      <protection locked="0" hidden="1"/>
    </xf>
    <xf numFmtId="0" fontId="5" fillId="0" borderId="0" xfId="0" applyFont="1" applyProtection="1">
      <alignment vertical="center"/>
      <protection locked="0" hidden="1"/>
    </xf>
    <xf numFmtId="0" fontId="8" fillId="0" borderId="0" xfId="0" applyFont="1" applyAlignment="1" applyProtection="1">
      <alignment vertical="center" wrapText="1"/>
      <protection hidden="1"/>
    </xf>
    <xf numFmtId="0" fontId="5" fillId="0" borderId="0" xfId="0" applyFont="1" applyAlignment="1" applyProtection="1">
      <alignment vertical="center" shrinkToFit="1"/>
      <protection locked="0" hidden="1"/>
    </xf>
    <xf numFmtId="0" fontId="13" fillId="0" borderId="0" xfId="0" applyFont="1" applyAlignment="1" applyProtection="1">
      <alignment vertical="top" wrapText="1"/>
      <protection hidden="1"/>
    </xf>
    <xf numFmtId="0" fontId="13" fillId="0" borderId="0" xfId="0" applyFont="1" applyAlignment="1" applyProtection="1">
      <alignment vertical="center" wrapText="1"/>
      <protection hidden="1"/>
    </xf>
    <xf numFmtId="38" fontId="10" fillId="0" borderId="0" xfId="1" applyFont="1" applyFill="1" applyBorder="1" applyAlignment="1" applyProtection="1">
      <alignment horizontal="right" vertical="center"/>
      <protection hidden="1"/>
    </xf>
    <xf numFmtId="0" fontId="8" fillId="0" borderId="0" xfId="0" applyFont="1" applyAlignment="1" applyProtection="1">
      <alignment vertical="center" shrinkToFit="1"/>
      <protection hidden="1"/>
    </xf>
    <xf numFmtId="0" fontId="12" fillId="0" borderId="0" xfId="0" applyFont="1" applyAlignment="1" applyProtection="1">
      <alignment vertical="top"/>
      <protection hidden="1"/>
    </xf>
    <xf numFmtId="0" fontId="8" fillId="0" borderId="0" xfId="0" applyFont="1" applyProtection="1">
      <alignment vertical="center"/>
      <protection locked="0" hidden="1"/>
    </xf>
    <xf numFmtId="0" fontId="8" fillId="0" borderId="0" xfId="0" applyFont="1" applyAlignment="1" applyProtection="1">
      <alignment horizontal="center" vertical="center"/>
      <protection locked="0" hidden="1"/>
    </xf>
    <xf numFmtId="0" fontId="13" fillId="0" borderId="0" xfId="0" applyFont="1" applyAlignment="1" applyProtection="1">
      <alignment vertical="top"/>
      <protection hidden="1"/>
    </xf>
    <xf numFmtId="0" fontId="13" fillId="0" borderId="0" xfId="0" applyFont="1" applyProtection="1">
      <alignment vertical="center"/>
      <protection hidden="1"/>
    </xf>
    <xf numFmtId="0" fontId="8" fillId="0" borderId="0" xfId="0" applyFont="1" applyAlignment="1" applyProtection="1">
      <alignment vertical="top" wrapText="1"/>
      <protection hidden="1"/>
    </xf>
    <xf numFmtId="0" fontId="46" fillId="0" borderId="0" xfId="0" applyFont="1" applyProtection="1">
      <alignment vertical="center"/>
      <protection locked="0" hidden="1"/>
    </xf>
    <xf numFmtId="0" fontId="46" fillId="0" borderId="0" xfId="0" applyFont="1" applyAlignment="1" applyProtection="1">
      <alignment horizontal="center" vertical="center"/>
      <protection locked="0" hidden="1"/>
    </xf>
    <xf numFmtId="0" fontId="46" fillId="0" borderId="0" xfId="0" applyFont="1" applyProtection="1">
      <alignment vertical="center"/>
      <protection hidden="1"/>
    </xf>
    <xf numFmtId="0" fontId="46" fillId="0" borderId="0" xfId="0" applyFont="1" applyAlignment="1" applyProtection="1">
      <alignment vertical="top"/>
      <protection hidden="1"/>
    </xf>
    <xf numFmtId="0" fontId="46" fillId="0" borderId="0" xfId="0" applyFont="1" applyAlignment="1" applyProtection="1">
      <alignment vertical="top" wrapText="1"/>
      <protection hidden="1"/>
    </xf>
    <xf numFmtId="0" fontId="23" fillId="0" borderId="0" xfId="0" applyFont="1">
      <alignment vertical="center"/>
    </xf>
    <xf numFmtId="0" fontId="8" fillId="0" borderId="3" xfId="0" applyFont="1" applyBorder="1" applyAlignment="1" applyProtection="1">
      <protection hidden="1"/>
    </xf>
    <xf numFmtId="0" fontId="4" fillId="13" borderId="2" xfId="0" applyFont="1" applyFill="1" applyBorder="1" applyProtection="1">
      <alignment vertical="center"/>
      <protection hidden="1"/>
    </xf>
    <xf numFmtId="0" fontId="8" fillId="14" borderId="3" xfId="0" applyFont="1" applyFill="1" applyBorder="1" applyProtection="1">
      <alignment vertical="center"/>
      <protection hidden="1"/>
    </xf>
    <xf numFmtId="0" fontId="5" fillId="0" borderId="0" xfId="0" applyFont="1" applyAlignment="1" applyProtection="1">
      <alignment vertical="center" shrinkToFit="1"/>
      <protection hidden="1"/>
    </xf>
    <xf numFmtId="38" fontId="9" fillId="0" borderId="0" xfId="1" applyFont="1" applyFill="1" applyBorder="1" applyAlignment="1" applyProtection="1">
      <alignment horizontal="right" vertical="center"/>
      <protection hidden="1"/>
    </xf>
    <xf numFmtId="0" fontId="38" fillId="0" borderId="0" xfId="0" applyFont="1" applyAlignment="1" applyProtection="1">
      <alignment vertical="center" shrinkToFit="1"/>
      <protection hidden="1"/>
    </xf>
    <xf numFmtId="181" fontId="5" fillId="0" borderId="0" xfId="0" applyNumberFormat="1" applyFont="1" applyAlignment="1" applyProtection="1">
      <alignment vertical="center" shrinkToFit="1"/>
      <protection hidden="1"/>
    </xf>
    <xf numFmtId="0" fontId="47" fillId="0" borderId="2" xfId="0" applyFont="1" applyBorder="1" applyProtection="1">
      <alignment vertical="center"/>
      <protection hidden="1"/>
    </xf>
    <xf numFmtId="0" fontId="47" fillId="0" borderId="123" xfId="0" applyFont="1" applyBorder="1" applyProtection="1">
      <alignment vertical="center"/>
      <protection hidden="1"/>
    </xf>
    <xf numFmtId="0" fontId="47" fillId="0" borderId="7" xfId="0" applyFont="1" applyBorder="1" applyProtection="1">
      <alignment vertical="center"/>
      <protection hidden="1"/>
    </xf>
    <xf numFmtId="0" fontId="47" fillId="0" borderId="3" xfId="0" applyFont="1" applyBorder="1" applyProtection="1">
      <alignment vertical="center"/>
      <protection hidden="1"/>
    </xf>
    <xf numFmtId="0" fontId="47" fillId="0" borderId="85" xfId="0" applyFont="1" applyBorder="1" applyProtection="1">
      <alignment vertical="center"/>
      <protection hidden="1"/>
    </xf>
    <xf numFmtId="0" fontId="47" fillId="0" borderId="115" xfId="0" applyFont="1" applyBorder="1" applyProtection="1">
      <alignment vertical="center"/>
      <protection hidden="1"/>
    </xf>
    <xf numFmtId="0" fontId="47" fillId="0" borderId="0" xfId="0" applyFont="1" applyProtection="1">
      <alignment vertical="center"/>
      <protection hidden="1"/>
    </xf>
    <xf numFmtId="0" fontId="33" fillId="0" borderId="119" xfId="0" applyFont="1" applyBorder="1" applyProtection="1">
      <alignment vertical="center"/>
      <protection hidden="1"/>
    </xf>
    <xf numFmtId="0" fontId="0" fillId="0" borderId="119" xfId="0" applyBorder="1" applyProtection="1">
      <alignment vertical="center"/>
      <protection hidden="1"/>
    </xf>
    <xf numFmtId="0" fontId="0" fillId="0" borderId="127" xfId="0" applyBorder="1" applyProtection="1">
      <alignment vertical="center"/>
      <protection hidden="1"/>
    </xf>
    <xf numFmtId="38" fontId="5" fillId="0" borderId="0" xfId="1" applyFont="1" applyFill="1" applyBorder="1" applyAlignment="1" applyProtection="1">
      <alignment vertical="center"/>
      <protection hidden="1"/>
    </xf>
    <xf numFmtId="0" fontId="0" fillId="0" borderId="124" xfId="0" applyBorder="1" applyProtection="1">
      <alignment vertical="center"/>
      <protection hidden="1"/>
    </xf>
    <xf numFmtId="182" fontId="5" fillId="0" borderId="0" xfId="0" applyNumberFormat="1" applyFont="1" applyAlignment="1" applyProtection="1">
      <alignment vertical="center" shrinkToFit="1"/>
      <protection hidden="1"/>
    </xf>
    <xf numFmtId="0" fontId="13" fillId="0" borderId="0" xfId="0" applyFont="1" applyAlignment="1" applyProtection="1">
      <alignment vertical="center" wrapText="1" shrinkToFit="1"/>
      <protection hidden="1"/>
    </xf>
    <xf numFmtId="0" fontId="4" fillId="0" borderId="0" xfId="0" applyFont="1" applyAlignment="1" applyProtection="1">
      <alignment vertical="center" shrinkToFit="1"/>
      <protection hidden="1"/>
    </xf>
    <xf numFmtId="0" fontId="4" fillId="0" borderId="0" xfId="0" applyFont="1" applyAlignment="1" applyProtection="1">
      <alignment vertical="center" textRotation="255" shrinkToFit="1"/>
      <protection hidden="1"/>
    </xf>
    <xf numFmtId="181" fontId="26" fillId="0" borderId="0" xfId="0" applyNumberFormat="1" applyFont="1" applyAlignment="1" applyProtection="1">
      <alignment vertical="center" shrinkToFit="1"/>
      <protection hidden="1"/>
    </xf>
    <xf numFmtId="181" fontId="4" fillId="0" borderId="0" xfId="0" applyNumberFormat="1" applyFont="1" applyAlignment="1" applyProtection="1">
      <alignment vertical="center" shrinkToFit="1"/>
      <protection hidden="1"/>
    </xf>
    <xf numFmtId="0" fontId="5" fillId="0" borderId="111" xfId="0" applyFont="1" applyBorder="1" applyAlignment="1" applyProtection="1">
      <alignment horizontal="center" vertical="center" shrinkToFit="1"/>
      <protection hidden="1"/>
    </xf>
    <xf numFmtId="0" fontId="5" fillId="0" borderId="121" xfId="0" applyFont="1" applyBorder="1" applyAlignment="1" applyProtection="1">
      <alignment horizontal="center" vertical="center" shrinkToFit="1"/>
      <protection hidden="1"/>
    </xf>
    <xf numFmtId="0" fontId="32" fillId="0" borderId="86" xfId="0" applyFont="1" applyBorder="1" applyAlignment="1" applyProtection="1">
      <alignment horizontal="center" vertical="center"/>
      <protection hidden="1"/>
    </xf>
    <xf numFmtId="0" fontId="32" fillId="0" borderId="85" xfId="0" applyFont="1" applyBorder="1" applyAlignment="1" applyProtection="1">
      <alignment horizontal="center" vertical="center"/>
      <protection hidden="1"/>
    </xf>
    <xf numFmtId="0" fontId="32" fillId="0" borderId="87" xfId="0" applyFont="1" applyBorder="1" applyAlignment="1" applyProtection="1">
      <alignment horizontal="center" vertical="center"/>
      <protection hidden="1"/>
    </xf>
    <xf numFmtId="0" fontId="8" fillId="0" borderId="0" xfId="0" applyFont="1" applyAlignment="1" applyProtection="1">
      <alignment horizontal="center" vertical="center"/>
      <protection hidden="1"/>
    </xf>
    <xf numFmtId="0" fontId="5" fillId="2" borderId="111" xfId="0" applyFont="1" applyFill="1" applyBorder="1" applyAlignment="1" applyProtection="1">
      <alignment vertical="center" shrinkToFit="1"/>
      <protection locked="0"/>
    </xf>
    <xf numFmtId="0" fontId="5" fillId="2" borderId="63" xfId="0" applyFont="1" applyFill="1" applyBorder="1" applyAlignment="1" applyProtection="1">
      <alignment vertical="center" shrinkToFit="1"/>
      <protection locked="0"/>
    </xf>
    <xf numFmtId="0" fontId="32" fillId="0" borderId="128" xfId="0" applyFont="1" applyBorder="1" applyProtection="1">
      <alignment vertical="center"/>
      <protection hidden="1"/>
    </xf>
    <xf numFmtId="0" fontId="32" fillId="0" borderId="129" xfId="0" applyFont="1" applyBorder="1" applyProtection="1">
      <alignment vertical="center"/>
      <protection hidden="1"/>
    </xf>
    <xf numFmtId="0" fontId="33" fillId="0" borderId="55" xfId="0" applyFont="1" applyBorder="1" applyProtection="1">
      <alignment vertical="center"/>
      <protection hidden="1"/>
    </xf>
    <xf numFmtId="0" fontId="0" fillId="0" borderId="55" xfId="0" applyBorder="1" applyProtection="1">
      <alignment vertical="center"/>
      <protection hidden="1"/>
    </xf>
    <xf numFmtId="0" fontId="36" fillId="0" borderId="3" xfId="0" applyFont="1" applyBorder="1" applyAlignment="1" applyProtection="1">
      <alignment vertical="center" textRotation="255"/>
      <protection hidden="1"/>
    </xf>
    <xf numFmtId="0" fontId="32" fillId="0" borderId="86" xfId="0" applyFont="1" applyBorder="1" applyAlignment="1" applyProtection="1">
      <alignment horizontal="right" vertical="center"/>
      <protection hidden="1"/>
    </xf>
    <xf numFmtId="0" fontId="32" fillId="0" borderId="85" xfId="0" applyFont="1" applyBorder="1" applyAlignment="1" applyProtection="1">
      <alignment horizontal="right" vertical="center"/>
      <protection hidden="1"/>
    </xf>
    <xf numFmtId="0" fontId="32" fillId="0" borderId="87" xfId="0" applyFont="1" applyBorder="1" applyAlignment="1" applyProtection="1">
      <alignment horizontal="right" vertical="center"/>
      <protection hidden="1"/>
    </xf>
    <xf numFmtId="0" fontId="32" fillId="0" borderId="3" xfId="0" applyFont="1" applyBorder="1" applyProtection="1">
      <alignment vertical="center"/>
      <protection hidden="1"/>
    </xf>
    <xf numFmtId="0" fontId="33" fillId="0" borderId="3" xfId="0" applyFont="1" applyBorder="1" applyProtection="1">
      <alignment vertical="center"/>
      <protection hidden="1"/>
    </xf>
    <xf numFmtId="0" fontId="32" fillId="0" borderId="102" xfId="0" applyFont="1" applyBorder="1" applyProtection="1">
      <alignment vertical="center"/>
      <protection hidden="1"/>
    </xf>
    <xf numFmtId="0" fontId="0" fillId="0" borderId="3" xfId="0" applyBorder="1" applyProtection="1">
      <alignment vertical="center"/>
      <protection hidden="1"/>
    </xf>
    <xf numFmtId="0" fontId="0" fillId="0" borderId="112" xfId="0" applyBorder="1" applyProtection="1">
      <alignment vertical="center"/>
      <protection hidden="1"/>
    </xf>
    <xf numFmtId="0" fontId="33" fillId="0" borderId="85" xfId="0" applyFont="1" applyBorder="1" applyAlignment="1" applyProtection="1">
      <alignment horizontal="right" vertical="center"/>
      <protection hidden="1"/>
    </xf>
    <xf numFmtId="183" fontId="32" fillId="0" borderId="85" xfId="0" applyNumberFormat="1" applyFont="1" applyBorder="1" applyProtection="1">
      <alignment vertical="center"/>
      <protection hidden="1"/>
    </xf>
    <xf numFmtId="0" fontId="33" fillId="0" borderId="103" xfId="0" applyFont="1" applyBorder="1" applyProtection="1">
      <alignment vertical="center"/>
      <protection hidden="1"/>
    </xf>
    <xf numFmtId="0" fontId="33" fillId="0" borderId="87" xfId="0" applyFont="1" applyBorder="1" applyAlignment="1" applyProtection="1">
      <alignment horizontal="right" vertical="center"/>
      <protection hidden="1"/>
    </xf>
    <xf numFmtId="0" fontId="47" fillId="0" borderId="4" xfId="0" applyFont="1" applyBorder="1" applyProtection="1">
      <alignment vertical="center"/>
      <protection hidden="1"/>
    </xf>
    <xf numFmtId="0" fontId="27" fillId="0" borderId="0" xfId="0" quotePrefix="1" applyFont="1" applyProtection="1">
      <alignment vertical="center"/>
      <protection hidden="1"/>
    </xf>
    <xf numFmtId="0" fontId="8" fillId="0" borderId="6" xfId="0" applyFont="1" applyBorder="1" applyAlignment="1" applyProtection="1">
      <alignment horizontal="center" vertical="center" textRotation="255" shrinkToFit="1"/>
      <protection hidden="1"/>
    </xf>
    <xf numFmtId="0" fontId="5" fillId="0" borderId="116" xfId="0" applyFont="1" applyBorder="1" applyProtection="1">
      <alignment vertical="center"/>
      <protection hidden="1"/>
    </xf>
    <xf numFmtId="0" fontId="0" fillId="0" borderId="116" xfId="0" applyBorder="1">
      <alignment vertical="center"/>
    </xf>
    <xf numFmtId="0" fontId="8" fillId="0" borderId="112" xfId="0" applyFont="1" applyBorder="1" applyProtection="1">
      <alignment vertical="center"/>
      <protection hidden="1"/>
    </xf>
    <xf numFmtId="0" fontId="5" fillId="0" borderId="5" xfId="0" applyFont="1" applyBorder="1" applyProtection="1">
      <alignment vertical="center"/>
      <protection hidden="1"/>
    </xf>
    <xf numFmtId="0" fontId="8" fillId="0" borderId="0" xfId="0" applyFont="1" applyAlignment="1" applyProtection="1">
      <alignment vertical="top"/>
      <protection hidden="1"/>
    </xf>
    <xf numFmtId="0" fontId="8" fillId="14" borderId="3" xfId="0" applyFont="1" applyFill="1" applyBorder="1" applyAlignment="1" applyProtection="1">
      <alignment vertical="center" shrinkToFit="1"/>
      <protection hidden="1"/>
    </xf>
    <xf numFmtId="0" fontId="8" fillId="0" borderId="0" xfId="0" applyFont="1" applyAlignment="1" applyProtection="1">
      <alignment shrinkToFit="1"/>
      <protection hidden="1"/>
    </xf>
    <xf numFmtId="0" fontId="4" fillId="2" borderId="3" xfId="0" applyFont="1" applyFill="1" applyBorder="1" applyAlignment="1" applyProtection="1">
      <alignment shrinkToFit="1"/>
      <protection locked="0"/>
    </xf>
    <xf numFmtId="0" fontId="5" fillId="2" borderId="0" xfId="0" applyFont="1" applyFill="1" applyAlignment="1" applyProtection="1">
      <alignment shrinkToFit="1"/>
      <protection locked="0" hidden="1"/>
    </xf>
    <xf numFmtId="0" fontId="5" fillId="2" borderId="31" xfId="0" applyFont="1" applyFill="1" applyBorder="1" applyAlignment="1" applyProtection="1">
      <alignment shrinkToFit="1"/>
      <protection locked="0" hidden="1"/>
    </xf>
    <xf numFmtId="0" fontId="4" fillId="14" borderId="140" xfId="0" applyFont="1" applyFill="1" applyBorder="1" applyProtection="1">
      <alignment vertical="center"/>
      <protection hidden="1"/>
    </xf>
    <xf numFmtId="0" fontId="8" fillId="14" borderId="141" xfId="0" applyFont="1" applyFill="1" applyBorder="1" applyProtection="1">
      <alignment vertical="center"/>
      <protection hidden="1"/>
    </xf>
    <xf numFmtId="0" fontId="8" fillId="14" borderId="141" xfId="0" applyFont="1" applyFill="1" applyBorder="1" applyAlignment="1" applyProtection="1">
      <alignment vertical="center" shrinkToFit="1"/>
      <protection hidden="1"/>
    </xf>
    <xf numFmtId="0" fontId="4" fillId="14" borderId="144" xfId="0" applyFont="1" applyFill="1" applyBorder="1" applyProtection="1">
      <alignment vertical="center"/>
      <protection hidden="1"/>
    </xf>
    <xf numFmtId="0" fontId="8" fillId="14" borderId="0" xfId="0" applyFont="1" applyFill="1" applyAlignment="1" applyProtection="1">
      <alignment horizontal="center" vertical="center"/>
      <protection hidden="1"/>
    </xf>
    <xf numFmtId="0" fontId="8" fillId="14" borderId="0" xfId="0" applyFont="1" applyFill="1" applyProtection="1">
      <alignment vertical="center"/>
      <protection hidden="1"/>
    </xf>
    <xf numFmtId="0" fontId="0" fillId="2" borderId="2" xfId="0" applyFill="1" applyBorder="1" applyProtection="1">
      <alignment vertical="center"/>
      <protection hidden="1"/>
    </xf>
    <xf numFmtId="0" fontId="0" fillId="2" borderId="3" xfId="0" applyFill="1" applyBorder="1" applyProtection="1">
      <alignment vertical="center"/>
      <protection hidden="1"/>
    </xf>
    <xf numFmtId="0" fontId="0" fillId="2" borderId="112" xfId="0" applyFill="1" applyBorder="1" applyProtection="1">
      <alignment vertical="center"/>
      <protection hidden="1"/>
    </xf>
    <xf numFmtId="0" fontId="0" fillId="2" borderId="6" xfId="0" applyFill="1" applyBorder="1" applyProtection="1">
      <alignment vertical="center"/>
      <protection hidden="1"/>
    </xf>
    <xf numFmtId="0" fontId="0" fillId="2" borderId="7" xfId="0" applyFill="1" applyBorder="1" applyProtection="1">
      <alignment vertical="center"/>
      <protection hidden="1"/>
    </xf>
    <xf numFmtId="0" fontId="0" fillId="2" borderId="8" xfId="0" applyFill="1" applyBorder="1" applyProtection="1">
      <alignment vertical="center"/>
      <protection hidden="1"/>
    </xf>
    <xf numFmtId="0" fontId="4" fillId="14" borderId="146" xfId="0" applyFont="1" applyFill="1" applyBorder="1" applyProtection="1">
      <alignment vertical="center"/>
      <protection hidden="1"/>
    </xf>
    <xf numFmtId="0" fontId="0" fillId="0" borderId="0" xfId="0" applyAlignment="1" applyProtection="1">
      <alignment horizontal="left" vertical="center"/>
      <protection hidden="1"/>
    </xf>
    <xf numFmtId="0" fontId="54" fillId="0" borderId="0" xfId="0" applyFont="1">
      <alignment vertical="center"/>
    </xf>
    <xf numFmtId="0" fontId="5" fillId="2" borderId="111" xfId="0" applyFont="1" applyFill="1" applyBorder="1" applyAlignment="1" applyProtection="1">
      <alignment vertical="center" shrinkToFit="1"/>
      <protection hidden="1"/>
    </xf>
    <xf numFmtId="0" fontId="5" fillId="2" borderId="63" xfId="0" applyFont="1" applyFill="1" applyBorder="1" applyAlignment="1" applyProtection="1">
      <alignment vertical="center" shrinkToFit="1"/>
      <protection hidden="1"/>
    </xf>
    <xf numFmtId="0" fontId="4" fillId="2" borderId="3" xfId="0" applyFont="1" applyFill="1" applyBorder="1" applyAlignment="1" applyProtection="1">
      <alignment shrinkToFit="1"/>
      <protection hidden="1"/>
    </xf>
    <xf numFmtId="0" fontId="5" fillId="2" borderId="0" xfId="0" applyFont="1" applyFill="1" applyAlignment="1" applyProtection="1">
      <alignment shrinkToFit="1"/>
      <protection hidden="1"/>
    </xf>
    <xf numFmtId="0" fontId="5" fillId="2" borderId="31" xfId="0" applyFont="1" applyFill="1" applyBorder="1" applyAlignment="1" applyProtection="1">
      <alignment shrinkToFit="1"/>
      <protection hidden="1"/>
    </xf>
    <xf numFmtId="0" fontId="56" fillId="0" borderId="0" xfId="0" applyFont="1" applyProtection="1">
      <alignment vertical="center"/>
      <protection hidden="1"/>
    </xf>
    <xf numFmtId="0" fontId="57" fillId="0" borderId="27" xfId="0" applyFont="1" applyBorder="1" applyAlignment="1" applyProtection="1">
      <alignment horizontal="center" vertical="center" wrapText="1"/>
      <protection hidden="1"/>
    </xf>
    <xf numFmtId="0" fontId="59" fillId="0" borderId="0" xfId="0" applyFont="1">
      <alignment vertical="center"/>
    </xf>
    <xf numFmtId="0" fontId="32" fillId="0" borderId="151" xfId="0" applyFont="1" applyBorder="1" applyProtection="1">
      <alignment vertical="center"/>
      <protection hidden="1"/>
    </xf>
    <xf numFmtId="0" fontId="0" fillId="17" borderId="0" xfId="0" applyFill="1" applyProtection="1">
      <alignment vertical="center"/>
      <protection hidden="1"/>
    </xf>
    <xf numFmtId="0" fontId="36" fillId="0" borderId="0" xfId="0" applyFont="1" applyAlignment="1" applyProtection="1">
      <alignment vertical="center" textRotation="255"/>
      <protection hidden="1"/>
    </xf>
    <xf numFmtId="0" fontId="0" fillId="18" borderId="0" xfId="0" applyFill="1" applyProtection="1">
      <alignment vertical="center"/>
      <protection hidden="1"/>
    </xf>
    <xf numFmtId="0" fontId="0" fillId="19" borderId="0" xfId="0" applyFill="1" applyProtection="1">
      <alignment vertical="center"/>
      <protection hidden="1"/>
    </xf>
    <xf numFmtId="0" fontId="32" fillId="0" borderId="0" xfId="0" applyFont="1" applyAlignment="1" applyProtection="1">
      <alignment horizontal="center" vertical="center"/>
      <protection hidden="1"/>
    </xf>
    <xf numFmtId="183" fontId="32" fillId="0" borderId="0" xfId="0" applyNumberFormat="1" applyFont="1" applyProtection="1">
      <alignment vertical="center"/>
      <protection hidden="1"/>
    </xf>
    <xf numFmtId="0" fontId="22" fillId="0" borderId="0" xfId="0" applyFont="1" applyProtection="1">
      <alignment vertical="center"/>
      <protection hidden="1"/>
    </xf>
    <xf numFmtId="0" fontId="36" fillId="0" borderId="0" xfId="0" applyFont="1" applyAlignment="1" applyProtection="1">
      <alignment horizontal="center" vertical="center" textRotation="255"/>
      <protection hidden="1"/>
    </xf>
    <xf numFmtId="0" fontId="32" fillId="0" borderId="0" xfId="0" applyFont="1" applyAlignment="1" applyProtection="1">
      <alignment horizontal="right" vertical="center"/>
      <protection hidden="1"/>
    </xf>
    <xf numFmtId="0" fontId="33" fillId="0" borderId="0" xfId="0" applyFont="1" applyAlignment="1" applyProtection="1">
      <alignment horizontal="right" vertical="center"/>
      <protection hidden="1"/>
    </xf>
    <xf numFmtId="0" fontId="0" fillId="20" borderId="0" xfId="0" applyFill="1" applyProtection="1">
      <alignment vertical="center"/>
      <protection hidden="1"/>
    </xf>
    <xf numFmtId="0" fontId="0" fillId="21" borderId="0" xfId="0" applyFill="1" applyProtection="1">
      <alignment vertical="center"/>
      <protection hidden="1"/>
    </xf>
    <xf numFmtId="0" fontId="0" fillId="0" borderId="56" xfId="0" applyBorder="1" applyProtection="1">
      <alignment vertical="center"/>
      <protection hidden="1"/>
    </xf>
    <xf numFmtId="0" fontId="0" fillId="0" borderId="57" xfId="0" applyBorder="1" applyProtection="1">
      <alignment vertical="center"/>
      <protection hidden="1"/>
    </xf>
    <xf numFmtId="0" fontId="0" fillId="0" borderId="160" xfId="0" applyBorder="1" applyProtection="1">
      <alignment vertical="center"/>
      <protection hidden="1"/>
    </xf>
    <xf numFmtId="0" fontId="0" fillId="0" borderId="83" xfId="0" applyBorder="1" applyProtection="1">
      <alignment vertical="center"/>
      <protection hidden="1"/>
    </xf>
    <xf numFmtId="0" fontId="65" fillId="23" borderId="0" xfId="0" applyFont="1" applyFill="1" applyAlignment="1"/>
    <xf numFmtId="0" fontId="66" fillId="23" borderId="0" xfId="0" applyFont="1" applyFill="1" applyAlignment="1"/>
    <xf numFmtId="0" fontId="68" fillId="23" borderId="0" xfId="0" applyFont="1" applyFill="1">
      <alignment vertical="center"/>
    </xf>
    <xf numFmtId="0" fontId="27" fillId="23" borderId="0" xfId="0" applyFont="1" applyFill="1" applyAlignment="1"/>
    <xf numFmtId="0" fontId="71" fillId="23" borderId="0" xfId="0" applyFont="1" applyFill="1" applyAlignment="1"/>
    <xf numFmtId="0" fontId="65" fillId="23" borderId="0" xfId="0" applyFont="1" applyFill="1" applyAlignment="1" applyProtection="1">
      <protection hidden="1"/>
    </xf>
    <xf numFmtId="0" fontId="66" fillId="23" borderId="0" xfId="0" applyFont="1" applyFill="1" applyAlignment="1" applyProtection="1">
      <protection hidden="1"/>
    </xf>
    <xf numFmtId="0" fontId="69" fillId="23" borderId="0" xfId="0" applyFont="1" applyFill="1" applyAlignment="1" applyProtection="1">
      <alignment vertical="top"/>
      <protection hidden="1"/>
    </xf>
    <xf numFmtId="0" fontId="47" fillId="23" borderId="0" xfId="0" applyFont="1" applyFill="1" applyAlignment="1" applyProtection="1">
      <protection hidden="1"/>
    </xf>
    <xf numFmtId="0" fontId="66" fillId="23" borderId="0" xfId="0" applyFont="1" applyFill="1" applyProtection="1">
      <alignment vertical="center"/>
      <protection hidden="1"/>
    </xf>
    <xf numFmtId="0" fontId="27" fillId="23" borderId="0" xfId="0" applyFont="1" applyFill="1" applyAlignment="1" applyProtection="1">
      <protection hidden="1"/>
    </xf>
    <xf numFmtId="0" fontId="27" fillId="23" borderId="0" xfId="4" applyFont="1" applyFill="1" applyAlignment="1" applyProtection="1">
      <alignment vertical="center"/>
      <protection hidden="1"/>
    </xf>
    <xf numFmtId="0" fontId="27" fillId="23" borderId="0" xfId="0" applyFont="1" applyFill="1" applyProtection="1">
      <alignment vertical="center"/>
      <protection hidden="1"/>
    </xf>
    <xf numFmtId="0" fontId="27" fillId="23" borderId="0" xfId="4" applyFont="1" applyFill="1" applyAlignment="1" applyProtection="1">
      <alignment horizontal="center" vertical="center"/>
      <protection hidden="1"/>
    </xf>
    <xf numFmtId="0" fontId="27" fillId="23" borderId="0" xfId="0" applyFont="1" applyFill="1" applyAlignment="1" applyProtection="1">
      <alignment horizontal="center"/>
      <protection hidden="1"/>
    </xf>
    <xf numFmtId="49" fontId="27" fillId="23" borderId="0" xfId="4" applyNumberFormat="1" applyFont="1" applyFill="1" applyAlignment="1" applyProtection="1">
      <alignment vertical="center"/>
      <protection hidden="1"/>
    </xf>
    <xf numFmtId="49" fontId="27" fillId="23" borderId="0" xfId="0" applyNumberFormat="1" applyFont="1" applyFill="1" applyProtection="1">
      <alignment vertical="center"/>
      <protection hidden="1"/>
    </xf>
    <xf numFmtId="0" fontId="27" fillId="23" borderId="0" xfId="0" applyFont="1" applyFill="1" applyAlignment="1" applyProtection="1">
      <alignment horizontal="center" vertical="center"/>
      <protection hidden="1"/>
    </xf>
    <xf numFmtId="0" fontId="71" fillId="23" borderId="0" xfId="0" applyFont="1" applyFill="1" applyAlignment="1" applyProtection="1">
      <alignment horizontal="center" vertical="center"/>
      <protection hidden="1"/>
    </xf>
    <xf numFmtId="0" fontId="71" fillId="23" borderId="0" xfId="0" applyFont="1" applyFill="1" applyAlignment="1" applyProtection="1">
      <protection hidden="1"/>
    </xf>
    <xf numFmtId="0" fontId="71" fillId="23" borderId="0" xfId="0" applyFont="1" applyFill="1" applyProtection="1">
      <alignment vertical="center"/>
      <protection hidden="1"/>
    </xf>
    <xf numFmtId="0" fontId="72" fillId="23" borderId="0" xfId="0" applyFont="1" applyFill="1" applyAlignment="1" applyProtection="1">
      <protection hidden="1"/>
    </xf>
    <xf numFmtId="0" fontId="73" fillId="23" borderId="0" xfId="0" applyFont="1" applyFill="1" applyAlignment="1" applyProtection="1">
      <protection hidden="1"/>
    </xf>
    <xf numFmtId="0" fontId="65" fillId="23" borderId="0" xfId="0" applyFont="1" applyFill="1" applyProtection="1">
      <alignment vertical="center"/>
      <protection hidden="1"/>
    </xf>
    <xf numFmtId="0" fontId="27" fillId="23" borderId="116" xfId="0" applyFont="1" applyFill="1" applyBorder="1" applyAlignment="1" applyProtection="1">
      <protection hidden="1"/>
    </xf>
    <xf numFmtId="0" fontId="27" fillId="23" borderId="40" xfId="0" applyFont="1" applyFill="1" applyBorder="1" applyAlignment="1" applyProtection="1">
      <protection hidden="1"/>
    </xf>
    <xf numFmtId="0" fontId="27" fillId="23" borderId="119" xfId="0" applyFont="1" applyFill="1" applyBorder="1" applyAlignment="1" applyProtection="1">
      <protection hidden="1"/>
    </xf>
    <xf numFmtId="0" fontId="27" fillId="23" borderId="43" xfId="0" applyFont="1" applyFill="1" applyBorder="1" applyAlignment="1" applyProtection="1">
      <protection hidden="1"/>
    </xf>
    <xf numFmtId="0" fontId="27" fillId="23" borderId="74" xfId="0" applyFont="1" applyFill="1" applyBorder="1" applyAlignment="1" applyProtection="1">
      <protection hidden="1"/>
    </xf>
    <xf numFmtId="0" fontId="27" fillId="23" borderId="39" xfId="4" applyFont="1" applyFill="1" applyBorder="1" applyAlignment="1" applyProtection="1">
      <alignment vertical="center"/>
      <protection hidden="1"/>
    </xf>
    <xf numFmtId="0" fontId="27" fillId="23" borderId="116" xfId="0" applyFont="1" applyFill="1" applyBorder="1" applyProtection="1">
      <alignment vertical="center"/>
      <protection hidden="1"/>
    </xf>
    <xf numFmtId="49" fontId="27" fillId="23" borderId="43" xfId="4" applyNumberFormat="1" applyFont="1" applyFill="1" applyBorder="1" applyAlignment="1" applyProtection="1">
      <alignment vertical="center"/>
      <protection hidden="1"/>
    </xf>
    <xf numFmtId="49" fontId="27" fillId="23" borderId="41" xfId="4" applyNumberFormat="1" applyFont="1" applyFill="1" applyBorder="1" applyAlignment="1" applyProtection="1">
      <alignment vertical="center"/>
      <protection hidden="1"/>
    </xf>
    <xf numFmtId="49" fontId="27" fillId="23" borderId="119" xfId="0" applyNumberFormat="1" applyFont="1" applyFill="1" applyBorder="1" applyProtection="1">
      <alignment vertical="center"/>
      <protection hidden="1"/>
    </xf>
    <xf numFmtId="0" fontId="27" fillId="23" borderId="119" xfId="0" applyFont="1" applyFill="1" applyBorder="1" applyProtection="1">
      <alignment vertical="center"/>
      <protection hidden="1"/>
    </xf>
    <xf numFmtId="0" fontId="27" fillId="23" borderId="42" xfId="0" applyFont="1" applyFill="1" applyBorder="1" applyAlignment="1" applyProtection="1">
      <protection hidden="1"/>
    </xf>
    <xf numFmtId="49" fontId="27" fillId="23" borderId="39" xfId="4" applyNumberFormat="1" applyFont="1" applyFill="1" applyBorder="1" applyAlignment="1" applyProtection="1">
      <alignment vertical="center"/>
      <protection hidden="1"/>
    </xf>
    <xf numFmtId="49" fontId="27" fillId="23" borderId="116" xfId="0" applyNumberFormat="1" applyFont="1" applyFill="1" applyBorder="1" applyProtection="1">
      <alignment vertical="center"/>
      <protection hidden="1"/>
    </xf>
    <xf numFmtId="0" fontId="70" fillId="23" borderId="0" xfId="0" applyFont="1" applyFill="1" applyProtection="1">
      <alignment vertical="center"/>
      <protection hidden="1"/>
    </xf>
    <xf numFmtId="0" fontId="63" fillId="0" borderId="0" xfId="0" applyFont="1">
      <alignment vertical="center"/>
    </xf>
    <xf numFmtId="0" fontId="27" fillId="23" borderId="4" xfId="0" applyFont="1" applyFill="1" applyBorder="1" applyAlignment="1"/>
    <xf numFmtId="0" fontId="0" fillId="0" borderId="7" xfId="0" applyBorder="1">
      <alignment vertical="center"/>
    </xf>
    <xf numFmtId="0" fontId="27" fillId="4" borderId="2" xfId="0" applyFont="1" applyFill="1" applyBorder="1" applyProtection="1">
      <alignment vertical="center"/>
      <protection hidden="1"/>
    </xf>
    <xf numFmtId="0" fontId="27" fillId="4" borderId="3" xfId="0" applyFont="1" applyFill="1" applyBorder="1" applyProtection="1">
      <alignment vertical="center"/>
      <protection hidden="1"/>
    </xf>
    <xf numFmtId="0" fontId="27" fillId="4" borderId="112" xfId="0" applyFont="1" applyFill="1" applyBorder="1" applyProtection="1">
      <alignment vertical="center"/>
      <protection hidden="1"/>
    </xf>
    <xf numFmtId="0" fontId="27" fillId="4" borderId="4" xfId="0" applyFont="1" applyFill="1" applyBorder="1" applyProtection="1">
      <alignment vertical="center"/>
      <protection hidden="1"/>
    </xf>
    <xf numFmtId="0" fontId="27" fillId="4" borderId="0" xfId="0" applyFont="1" applyFill="1" applyProtection="1">
      <alignment vertical="center"/>
      <protection hidden="1"/>
    </xf>
    <xf numFmtId="0" fontId="27" fillId="4" borderId="5" xfId="0" applyFont="1" applyFill="1" applyBorder="1" applyProtection="1">
      <alignment vertical="center"/>
      <protection hidden="1"/>
    </xf>
    <xf numFmtId="0" fontId="27" fillId="4" borderId="6" xfId="0" applyFont="1" applyFill="1" applyBorder="1" applyProtection="1">
      <alignment vertical="center"/>
      <protection hidden="1"/>
    </xf>
    <xf numFmtId="0" fontId="27" fillId="4" borderId="7" xfId="0" applyFont="1" applyFill="1" applyBorder="1" applyProtection="1">
      <alignment vertical="center"/>
      <protection hidden="1"/>
    </xf>
    <xf numFmtId="0" fontId="27" fillId="4" borderId="8" xfId="0" applyFont="1" applyFill="1" applyBorder="1" applyProtection="1">
      <alignment vertical="center"/>
      <protection hidden="1"/>
    </xf>
    <xf numFmtId="0" fontId="27" fillId="23" borderId="43" xfId="0" applyFont="1" applyFill="1" applyBorder="1" applyAlignment="1" applyProtection="1">
      <protection locked="0"/>
    </xf>
    <xf numFmtId="0" fontId="27" fillId="23" borderId="0" xfId="0" applyFont="1" applyFill="1" applyAlignment="1" applyProtection="1">
      <protection locked="0"/>
    </xf>
    <xf numFmtId="0" fontId="27" fillId="23" borderId="0" xfId="0" applyFont="1" applyFill="1" applyProtection="1">
      <alignment vertical="center"/>
      <protection locked="0"/>
    </xf>
    <xf numFmtId="0" fontId="27" fillId="23" borderId="74" xfId="0" applyFont="1" applyFill="1" applyBorder="1" applyAlignment="1" applyProtection="1">
      <protection locked="0"/>
    </xf>
    <xf numFmtId="0" fontId="27" fillId="23" borderId="43" xfId="0" applyFont="1" applyFill="1" applyBorder="1" applyAlignment="1"/>
    <xf numFmtId="0" fontId="27" fillId="23" borderId="0" xfId="0" applyFont="1" applyFill="1">
      <alignment vertical="center"/>
    </xf>
    <xf numFmtId="0" fontId="27" fillId="23" borderId="74" xfId="0" applyFont="1" applyFill="1" applyBorder="1" applyAlignment="1"/>
    <xf numFmtId="0" fontId="71" fillId="23" borderId="41" xfId="0" applyFont="1" applyFill="1" applyBorder="1" applyAlignment="1"/>
    <xf numFmtId="0" fontId="71" fillId="23" borderId="119" xfId="0" applyFont="1" applyFill="1" applyBorder="1" applyAlignment="1"/>
    <xf numFmtId="0" fontId="71" fillId="23" borderId="119" xfId="0" applyFont="1" applyFill="1" applyBorder="1">
      <alignment vertical="center"/>
    </xf>
    <xf numFmtId="0" fontId="71" fillId="23" borderId="42" xfId="0" applyFont="1" applyFill="1" applyBorder="1" applyAlignment="1"/>
    <xf numFmtId="0" fontId="27" fillId="23" borderId="41" xfId="4" applyFont="1" applyFill="1" applyBorder="1" applyAlignment="1" applyProtection="1">
      <alignment vertical="center"/>
      <protection hidden="1"/>
    </xf>
    <xf numFmtId="0" fontId="0" fillId="26" borderId="0" xfId="0" applyFill="1">
      <alignment vertical="center"/>
    </xf>
    <xf numFmtId="0" fontId="12" fillId="0" borderId="0" xfId="0" applyFont="1" applyProtection="1">
      <alignment vertical="center"/>
      <protection hidden="1"/>
    </xf>
    <xf numFmtId="0" fontId="12" fillId="0" borderId="7" xfId="0" applyFont="1" applyBorder="1" applyProtection="1">
      <alignment vertical="center"/>
      <protection hidden="1"/>
    </xf>
    <xf numFmtId="0" fontId="27" fillId="23" borderId="0" xfId="0" applyFont="1" applyFill="1" applyAlignment="1" applyProtection="1">
      <alignment vertical="top" wrapText="1"/>
      <protection hidden="1"/>
    </xf>
    <xf numFmtId="0" fontId="27" fillId="23" borderId="0" xfId="0" applyFont="1" applyFill="1" applyAlignment="1">
      <alignment horizontal="center" vertical="center"/>
    </xf>
    <xf numFmtId="0" fontId="8" fillId="0" borderId="122" xfId="0" applyFont="1" applyBorder="1" applyAlignment="1" applyProtection="1">
      <alignment horizontal="center" vertical="center" textRotation="255" shrinkToFit="1"/>
      <protection hidden="1"/>
    </xf>
    <xf numFmtId="0" fontId="49" fillId="0" borderId="7" xfId="0" applyFont="1" applyBorder="1" applyAlignment="1" applyProtection="1">
      <alignment horizontal="center" vertical="center" shrinkToFit="1"/>
      <protection hidden="1"/>
    </xf>
    <xf numFmtId="0" fontId="49" fillId="0" borderId="8" xfId="0" applyFont="1" applyBorder="1" applyAlignment="1" applyProtection="1">
      <alignment horizontal="center" vertical="center" shrinkToFit="1"/>
      <protection hidden="1"/>
    </xf>
    <xf numFmtId="0" fontId="27" fillId="23" borderId="0" xfId="0" applyFont="1" applyFill="1" applyAlignment="1" applyProtection="1">
      <alignment horizontal="center" vertical="center" wrapText="1"/>
      <protection hidden="1"/>
    </xf>
    <xf numFmtId="0" fontId="47" fillId="0" borderId="116" xfId="0" applyFont="1" applyBorder="1" applyProtection="1">
      <alignment vertical="center"/>
      <protection hidden="1"/>
    </xf>
    <xf numFmtId="0" fontId="47" fillId="0" borderId="102" xfId="0" applyFont="1" applyBorder="1" applyProtection="1">
      <alignment vertical="center"/>
      <protection hidden="1"/>
    </xf>
    <xf numFmtId="0" fontId="47" fillId="0" borderId="86" xfId="0" applyFont="1" applyBorder="1" applyProtection="1">
      <alignment vertical="center"/>
      <protection hidden="1"/>
    </xf>
    <xf numFmtId="0" fontId="47" fillId="0" borderId="39" xfId="0" applyFont="1" applyBorder="1" applyProtection="1">
      <alignment vertical="center"/>
      <protection hidden="1"/>
    </xf>
    <xf numFmtId="0" fontId="0" fillId="0" borderId="40" xfId="0" applyBorder="1">
      <alignment vertical="center"/>
    </xf>
    <xf numFmtId="0" fontId="5" fillId="0" borderId="40" xfId="0" applyFont="1" applyBorder="1" applyProtection="1">
      <alignment vertical="center"/>
      <protection hidden="1"/>
    </xf>
    <xf numFmtId="0" fontId="47" fillId="0" borderId="43" xfId="0" applyFont="1" applyBorder="1" applyProtection="1">
      <alignment vertical="center"/>
      <protection hidden="1"/>
    </xf>
    <xf numFmtId="0" fontId="49" fillId="0" borderId="103" xfId="0" applyFont="1" applyBorder="1" applyAlignment="1" applyProtection="1">
      <alignment horizontal="center" vertical="center" shrinkToFit="1"/>
      <protection hidden="1"/>
    </xf>
    <xf numFmtId="0" fontId="27" fillId="27" borderId="0" xfId="0" applyFont="1" applyFill="1" applyAlignment="1" applyProtection="1">
      <alignment horizontal="center" vertical="center"/>
      <protection hidden="1"/>
    </xf>
    <xf numFmtId="0" fontId="27" fillId="27" borderId="33" xfId="0" applyFont="1" applyFill="1" applyBorder="1" applyAlignment="1" applyProtection="1">
      <alignment horizontal="center" vertical="center"/>
      <protection hidden="1"/>
    </xf>
    <xf numFmtId="0" fontId="27" fillId="23" borderId="0" xfId="0" applyFont="1" applyFill="1" applyAlignment="1" applyProtection="1">
      <alignment vertical="center" wrapText="1"/>
      <protection hidden="1"/>
    </xf>
    <xf numFmtId="0" fontId="27" fillId="23" borderId="4" xfId="0" applyFont="1" applyFill="1" applyBorder="1" applyAlignment="1" applyProtection="1">
      <alignment vertical="center" wrapText="1"/>
      <protection hidden="1"/>
    </xf>
    <xf numFmtId="0" fontId="27" fillId="23" borderId="4" xfId="0" applyFont="1" applyFill="1" applyBorder="1" applyProtection="1">
      <alignment vertical="center"/>
      <protection hidden="1"/>
    </xf>
    <xf numFmtId="0" fontId="76" fillId="27" borderId="30" xfId="0" applyFont="1" applyFill="1" applyBorder="1" applyAlignment="1" applyProtection="1">
      <alignment horizontal="center" vertical="center"/>
      <protection hidden="1"/>
    </xf>
    <xf numFmtId="0" fontId="76" fillId="27" borderId="0" xfId="0" applyFont="1" applyFill="1" applyAlignment="1" applyProtection="1">
      <alignment horizontal="center" vertical="center"/>
      <protection hidden="1"/>
    </xf>
    <xf numFmtId="0" fontId="27" fillId="27" borderId="26" xfId="0" applyFont="1" applyFill="1" applyBorder="1" applyProtection="1">
      <alignment vertical="center"/>
      <protection hidden="1"/>
    </xf>
    <xf numFmtId="0" fontId="27" fillId="27" borderId="30" xfId="0" applyFont="1" applyFill="1" applyBorder="1" applyProtection="1">
      <alignment vertical="center"/>
      <protection hidden="1"/>
    </xf>
    <xf numFmtId="0" fontId="27" fillId="27" borderId="0" xfId="0" applyFont="1" applyFill="1" applyProtection="1">
      <alignment vertical="center"/>
      <protection hidden="1"/>
    </xf>
    <xf numFmtId="0" fontId="53" fillId="0" borderId="0" xfId="2" applyFont="1" applyAlignment="1">
      <alignment vertical="center"/>
    </xf>
    <xf numFmtId="0" fontId="17" fillId="0" borderId="3" xfId="2" applyBorder="1"/>
    <xf numFmtId="0" fontId="17" fillId="0" borderId="174" xfId="2" applyBorder="1"/>
    <xf numFmtId="0" fontId="17" fillId="0" borderId="31" xfId="2" applyBorder="1"/>
    <xf numFmtId="0" fontId="17" fillId="0" borderId="0" xfId="2" applyAlignment="1">
      <alignment horizontal="center" vertical="center" shrinkToFit="1"/>
    </xf>
    <xf numFmtId="0" fontId="17" fillId="0" borderId="0" xfId="2" applyAlignment="1">
      <alignment horizontal="center" vertical="center"/>
    </xf>
    <xf numFmtId="0" fontId="17" fillId="0" borderId="33" xfId="2" applyBorder="1"/>
    <xf numFmtId="0" fontId="17" fillId="0" borderId="35" xfId="2" applyBorder="1"/>
    <xf numFmtId="0" fontId="17" fillId="0" borderId="0" xfId="2" applyAlignment="1">
      <alignment horizontal="center"/>
    </xf>
    <xf numFmtId="0" fontId="17" fillId="0" borderId="33" xfId="2" applyBorder="1" applyAlignment="1">
      <alignment horizontal="left"/>
    </xf>
    <xf numFmtId="0" fontId="80" fillId="0" borderId="33" xfId="2" applyFont="1" applyBorder="1" applyAlignment="1">
      <alignment horizontal="left"/>
    </xf>
    <xf numFmtId="0" fontId="80" fillId="0" borderId="33" xfId="2" applyFont="1" applyBorder="1" applyAlignment="1">
      <alignment horizontal="left" vertical="center"/>
    </xf>
    <xf numFmtId="0" fontId="17" fillId="0" borderId="7" xfId="2" applyBorder="1"/>
    <xf numFmtId="0" fontId="17" fillId="0" borderId="173" xfId="2" applyBorder="1"/>
    <xf numFmtId="0" fontId="17" fillId="0" borderId="10" xfId="2" applyBorder="1"/>
    <xf numFmtId="0" fontId="17" fillId="0" borderId="63" xfId="2" applyBorder="1"/>
    <xf numFmtId="0" fontId="17" fillId="0" borderId="62" xfId="2" applyBorder="1"/>
    <xf numFmtId="0" fontId="17" fillId="0" borderId="62" xfId="2" applyBorder="1" applyAlignment="1">
      <alignment horizontal="center"/>
    </xf>
    <xf numFmtId="0" fontId="17" fillId="0" borderId="63" xfId="2" applyBorder="1" applyAlignment="1">
      <alignment horizontal="center"/>
    </xf>
    <xf numFmtId="0" fontId="17" fillId="0" borderId="51" xfId="2" applyBorder="1"/>
    <xf numFmtId="0" fontId="17" fillId="0" borderId="64" xfId="2" applyBorder="1"/>
    <xf numFmtId="0" fontId="78" fillId="0" borderId="0" xfId="2" applyFont="1"/>
    <xf numFmtId="0" fontId="85" fillId="0" borderId="0" xfId="2" applyFont="1"/>
    <xf numFmtId="0" fontId="20" fillId="0" borderId="0" xfId="2" applyFont="1"/>
    <xf numFmtId="0" fontId="53" fillId="0" borderId="10" xfId="2" applyFont="1" applyBorder="1"/>
    <xf numFmtId="0" fontId="84" fillId="0" borderId="0" xfId="2" applyFont="1"/>
    <xf numFmtId="0" fontId="17" fillId="0" borderId="0" xfId="2" applyAlignment="1">
      <alignment horizontal="right"/>
    </xf>
    <xf numFmtId="0" fontId="27" fillId="23" borderId="5" xfId="0" applyFont="1" applyFill="1" applyBorder="1" applyAlignment="1"/>
    <xf numFmtId="0" fontId="27" fillId="23" borderId="5" xfId="0" applyFont="1" applyFill="1" applyBorder="1" applyAlignment="1" applyProtection="1">
      <alignment vertical="center" shrinkToFit="1"/>
      <protection hidden="1"/>
    </xf>
    <xf numFmtId="0" fontId="0" fillId="27" borderId="0" xfId="0" applyFill="1" applyProtection="1">
      <alignment vertical="center"/>
      <protection locked="0"/>
    </xf>
    <xf numFmtId="0" fontId="0" fillId="27" borderId="0" xfId="0" applyFill="1" applyAlignment="1" applyProtection="1">
      <alignment vertical="center" shrinkToFit="1"/>
      <protection hidden="1"/>
    </xf>
    <xf numFmtId="0" fontId="0" fillId="27" borderId="0" xfId="0" applyFill="1" applyProtection="1">
      <alignment vertical="center"/>
      <protection locked="0" hidden="1"/>
    </xf>
    <xf numFmtId="0" fontId="0" fillId="27" borderId="0" xfId="0" applyFill="1" applyProtection="1">
      <alignment vertical="center"/>
      <protection hidden="1"/>
    </xf>
    <xf numFmtId="0" fontId="0" fillId="27" borderId="0" xfId="0" applyFill="1" applyAlignment="1" applyProtection="1">
      <alignment vertical="center" wrapText="1"/>
      <protection locked="0"/>
    </xf>
    <xf numFmtId="0" fontId="63" fillId="0" borderId="0" xfId="0" applyFont="1" applyProtection="1">
      <alignment vertical="center"/>
      <protection hidden="1"/>
    </xf>
    <xf numFmtId="0" fontId="0" fillId="0" borderId="0" xfId="0" applyAlignment="1" applyProtection="1">
      <alignment vertical="center" shrinkToFit="1"/>
      <protection hidden="1"/>
    </xf>
    <xf numFmtId="0" fontId="0" fillId="28" borderId="0" xfId="0" applyFill="1" applyProtection="1">
      <alignment vertical="center"/>
      <protection hidden="1"/>
    </xf>
    <xf numFmtId="0" fontId="52" fillId="0" borderId="0" xfId="0" applyFont="1" applyAlignment="1" applyProtection="1">
      <alignment vertical="top"/>
      <protection hidden="1"/>
    </xf>
    <xf numFmtId="0" fontId="0" fillId="27" borderId="116" xfId="0" applyFill="1" applyBorder="1">
      <alignment vertical="center"/>
    </xf>
    <xf numFmtId="185" fontId="0" fillId="27" borderId="116" xfId="0" applyNumberFormat="1" applyFill="1" applyBorder="1" applyAlignment="1" applyProtection="1">
      <alignment vertical="center" shrinkToFit="1"/>
      <protection locked="0"/>
    </xf>
    <xf numFmtId="38" fontId="0" fillId="27" borderId="116" xfId="1" applyFont="1" applyFill="1" applyBorder="1" applyAlignment="1" applyProtection="1">
      <alignment vertical="center"/>
      <protection locked="0"/>
    </xf>
    <xf numFmtId="38" fontId="0" fillId="27" borderId="116" xfId="0" applyNumberFormat="1" applyFill="1" applyBorder="1" applyProtection="1">
      <alignment vertical="center"/>
      <protection hidden="1"/>
    </xf>
    <xf numFmtId="0" fontId="0" fillId="27" borderId="116" xfId="0" applyFill="1" applyBorder="1" applyProtection="1">
      <alignment vertical="center"/>
      <protection hidden="1"/>
    </xf>
    <xf numFmtId="0" fontId="5" fillId="28" borderId="0" xfId="0" applyFont="1" applyFill="1" applyProtection="1">
      <alignment vertical="center"/>
      <protection hidden="1"/>
    </xf>
    <xf numFmtId="0" fontId="17" fillId="0" borderId="10" xfId="2" applyBorder="1" applyAlignment="1">
      <alignment horizontal="center"/>
    </xf>
    <xf numFmtId="0" fontId="17" fillId="0" borderId="0" xfId="2" applyProtection="1">
      <protection hidden="1"/>
    </xf>
    <xf numFmtId="0" fontId="19" fillId="0" borderId="0" xfId="2" applyFont="1" applyAlignment="1" applyProtection="1">
      <alignment horizontal="center" vertical="center"/>
      <protection hidden="1"/>
    </xf>
    <xf numFmtId="0" fontId="17" fillId="0" borderId="0" xfId="2" applyProtection="1">
      <protection locked="0" hidden="1"/>
    </xf>
    <xf numFmtId="0" fontId="20" fillId="0" borderId="0" xfId="2" applyFont="1" applyProtection="1">
      <protection hidden="1"/>
    </xf>
    <xf numFmtId="0" fontId="19" fillId="0" borderId="0" xfId="2" applyFont="1" applyAlignment="1" applyProtection="1">
      <alignment horizontal="left" vertical="center"/>
      <protection hidden="1"/>
    </xf>
    <xf numFmtId="0" fontId="5" fillId="0" borderId="7" xfId="0" applyFont="1" applyBorder="1" applyProtection="1">
      <alignment vertical="center"/>
      <protection hidden="1"/>
    </xf>
    <xf numFmtId="0" fontId="5" fillId="0" borderId="8" xfId="0" applyFont="1" applyBorder="1" applyProtection="1">
      <alignment vertical="center"/>
      <protection hidden="1"/>
    </xf>
    <xf numFmtId="0" fontId="47" fillId="0" borderId="128" xfId="0" applyFont="1" applyBorder="1" applyProtection="1">
      <alignment vertical="center"/>
      <protection hidden="1"/>
    </xf>
    <xf numFmtId="0" fontId="89" fillId="0" borderId="0" xfId="0" applyFont="1">
      <alignment vertical="center"/>
    </xf>
    <xf numFmtId="0" fontId="89" fillId="0" borderId="0" xfId="0" applyFont="1" applyAlignment="1">
      <alignment vertical="top"/>
    </xf>
    <xf numFmtId="0" fontId="89" fillId="0" borderId="35" xfId="0" applyFont="1" applyBorder="1">
      <alignment vertical="center"/>
    </xf>
    <xf numFmtId="0" fontId="89" fillId="0" borderId="33" xfId="0" applyFont="1" applyBorder="1">
      <alignment vertical="center"/>
    </xf>
    <xf numFmtId="0" fontId="89" fillId="0" borderId="71" xfId="0" applyFont="1" applyBorder="1">
      <alignment vertical="center"/>
    </xf>
    <xf numFmtId="0" fontId="89" fillId="0" borderId="75" xfId="0" applyFont="1" applyBorder="1">
      <alignment vertical="center"/>
    </xf>
    <xf numFmtId="0" fontId="89" fillId="0" borderId="32" xfId="0" applyFont="1" applyBorder="1">
      <alignment vertical="center"/>
    </xf>
    <xf numFmtId="0" fontId="89" fillId="0" borderId="31" xfId="0" applyFont="1" applyBorder="1">
      <alignment vertical="center"/>
    </xf>
    <xf numFmtId="0" fontId="89" fillId="0" borderId="43" xfId="0" applyFont="1" applyBorder="1">
      <alignment vertical="center"/>
    </xf>
    <xf numFmtId="0" fontId="89" fillId="0" borderId="74" xfId="0" applyFont="1" applyBorder="1">
      <alignment vertical="center"/>
    </xf>
    <xf numFmtId="0" fontId="89" fillId="0" borderId="30" xfId="0" applyFont="1" applyBorder="1">
      <alignment vertical="center"/>
    </xf>
    <xf numFmtId="0" fontId="89" fillId="0" borderId="117" xfId="0" applyFont="1" applyBorder="1">
      <alignment vertical="center"/>
    </xf>
    <xf numFmtId="0" fontId="89" fillId="0" borderId="116" xfId="0" applyFont="1" applyBorder="1">
      <alignment vertical="center"/>
    </xf>
    <xf numFmtId="0" fontId="89" fillId="0" borderId="39" xfId="0" applyFont="1" applyBorder="1">
      <alignment vertical="center"/>
    </xf>
    <xf numFmtId="0" fontId="89" fillId="0" borderId="40" xfId="0" applyFont="1" applyBorder="1">
      <alignment vertical="center"/>
    </xf>
    <xf numFmtId="0" fontId="89" fillId="29" borderId="31" xfId="0" applyFont="1" applyFill="1" applyBorder="1">
      <alignment vertical="center"/>
    </xf>
    <xf numFmtId="0" fontId="89" fillId="29" borderId="0" xfId="0" applyFont="1" applyFill="1">
      <alignment vertical="center"/>
    </xf>
    <xf numFmtId="0" fontId="89" fillId="29" borderId="43" xfId="0" applyFont="1" applyFill="1" applyBorder="1">
      <alignment vertical="center"/>
    </xf>
    <xf numFmtId="0" fontId="89" fillId="29" borderId="117" xfId="0" applyFont="1" applyFill="1" applyBorder="1">
      <alignment vertical="center"/>
    </xf>
    <xf numFmtId="0" fontId="89" fillId="29" borderId="116" xfId="0" applyFont="1" applyFill="1" applyBorder="1">
      <alignment vertical="center"/>
    </xf>
    <xf numFmtId="0" fontId="89" fillId="29" borderId="39" xfId="0" applyFont="1" applyFill="1" applyBorder="1">
      <alignment vertical="center"/>
    </xf>
    <xf numFmtId="0" fontId="92" fillId="0" borderId="0" xfId="0" applyFont="1">
      <alignment vertical="center"/>
    </xf>
    <xf numFmtId="0" fontId="89" fillId="29" borderId="40" xfId="0" applyFont="1" applyFill="1" applyBorder="1">
      <alignment vertical="center"/>
    </xf>
    <xf numFmtId="0" fontId="90" fillId="29" borderId="39" xfId="0" applyFont="1" applyFill="1" applyBorder="1">
      <alignment vertical="center"/>
    </xf>
    <xf numFmtId="0" fontId="89" fillId="0" borderId="120" xfId="0" applyFont="1" applyBorder="1">
      <alignment vertical="center"/>
    </xf>
    <xf numFmtId="0" fontId="89" fillId="0" borderId="119" xfId="0" applyFont="1" applyBorder="1">
      <alignment vertical="center"/>
    </xf>
    <xf numFmtId="0" fontId="89" fillId="0" borderId="55" xfId="0" applyFont="1" applyBorder="1">
      <alignment vertical="center"/>
    </xf>
    <xf numFmtId="0" fontId="89" fillId="27" borderId="42" xfId="0" applyFont="1" applyFill="1" applyBorder="1">
      <alignment vertical="center"/>
    </xf>
    <xf numFmtId="0" fontId="89" fillId="27" borderId="119" xfId="0" applyFont="1" applyFill="1" applyBorder="1">
      <alignment vertical="center"/>
    </xf>
    <xf numFmtId="0" fontId="89" fillId="27" borderId="179" xfId="0" applyFont="1" applyFill="1" applyBorder="1">
      <alignment vertical="center"/>
    </xf>
    <xf numFmtId="0" fontId="89" fillId="27" borderId="40" xfId="0" applyFont="1" applyFill="1" applyBorder="1">
      <alignment vertical="center"/>
    </xf>
    <xf numFmtId="0" fontId="89" fillId="27" borderId="116" xfId="0" applyFont="1" applyFill="1" applyBorder="1">
      <alignment vertical="center"/>
    </xf>
    <xf numFmtId="0" fontId="89" fillId="27" borderId="178" xfId="0" applyFont="1" applyFill="1" applyBorder="1">
      <alignment vertical="center"/>
    </xf>
    <xf numFmtId="0" fontId="17" fillId="0" borderId="0" xfId="2" applyProtection="1">
      <protection locked="0"/>
    </xf>
    <xf numFmtId="0" fontId="17" fillId="0" borderId="10" xfId="2" applyBorder="1" applyProtection="1">
      <protection locked="0"/>
    </xf>
    <xf numFmtId="0" fontId="17" fillId="0" borderId="9" xfId="2" applyBorder="1" applyProtection="1">
      <protection locked="0"/>
    </xf>
    <xf numFmtId="0" fontId="53" fillId="16" borderId="191" xfId="2" applyFont="1" applyFill="1" applyBorder="1" applyAlignment="1" applyProtection="1">
      <alignment horizontal="center" shrinkToFit="1"/>
      <protection locked="0"/>
    </xf>
    <xf numFmtId="38" fontId="17" fillId="0" borderId="0" xfId="2" applyNumberFormat="1" applyProtection="1">
      <protection locked="0"/>
    </xf>
    <xf numFmtId="0" fontId="95" fillId="0" borderId="0" xfId="2" applyFont="1"/>
    <xf numFmtId="0" fontId="17" fillId="30" borderId="0" xfId="2" applyFill="1" applyProtection="1">
      <protection locked="0"/>
    </xf>
    <xf numFmtId="0" fontId="20" fillId="30" borderId="0" xfId="2" applyFont="1" applyFill="1" applyProtection="1">
      <protection locked="0"/>
    </xf>
    <xf numFmtId="0" fontId="96" fillId="0" borderId="0" xfId="2" applyFont="1"/>
    <xf numFmtId="0" fontId="20" fillId="0" borderId="51" xfId="2" applyFont="1" applyBorder="1" applyAlignment="1">
      <alignment horizontal="center"/>
    </xf>
    <xf numFmtId="0" fontId="20" fillId="0" borderId="51" xfId="2" applyFont="1" applyBorder="1"/>
    <xf numFmtId="0" fontId="20" fillId="0" borderId="64" xfId="2" applyFont="1" applyBorder="1"/>
    <xf numFmtId="0" fontId="17" fillId="30" borderId="51" xfId="2" applyFill="1" applyBorder="1" applyAlignment="1" applyProtection="1">
      <alignment horizontal="center"/>
      <protection locked="0"/>
    </xf>
    <xf numFmtId="0" fontId="17" fillId="0" borderId="51" xfId="2" applyBorder="1" applyAlignment="1">
      <alignment horizontal="center"/>
    </xf>
    <xf numFmtId="0" fontId="17" fillId="0" borderId="172" xfId="2" applyBorder="1" applyAlignment="1">
      <alignment horizontal="center" vertical="center" wrapText="1"/>
    </xf>
    <xf numFmtId="0" fontId="20" fillId="0" borderId="0" xfId="2" applyFont="1" applyAlignment="1">
      <alignment vertical="center" wrapText="1"/>
    </xf>
    <xf numFmtId="0" fontId="83" fillId="0" borderId="0" xfId="2" applyFont="1" applyAlignment="1">
      <alignment horizontal="center"/>
    </xf>
    <xf numFmtId="0" fontId="20" fillId="0" borderId="174" xfId="3" applyNumberFormat="1" applyFont="1" applyBorder="1" applyAlignment="1">
      <alignment shrinkToFit="1"/>
    </xf>
    <xf numFmtId="0" fontId="20" fillId="0" borderId="3" xfId="3" applyNumberFormat="1" applyFont="1" applyBorder="1" applyAlignment="1">
      <alignment shrinkToFit="1"/>
    </xf>
    <xf numFmtId="0" fontId="20" fillId="0" borderId="72" xfId="3" applyNumberFormat="1" applyFont="1" applyBorder="1" applyAlignment="1">
      <alignment shrinkToFit="1"/>
    </xf>
    <xf numFmtId="38" fontId="20" fillId="0" borderId="174" xfId="3" applyFont="1" applyBorder="1"/>
    <xf numFmtId="38" fontId="20" fillId="0" borderId="3" xfId="3" applyFont="1" applyBorder="1"/>
    <xf numFmtId="38" fontId="20" fillId="0" borderId="72" xfId="3" applyFont="1" applyBorder="1"/>
    <xf numFmtId="0" fontId="53" fillId="0" borderId="174" xfId="2" applyFont="1" applyBorder="1"/>
    <xf numFmtId="0" fontId="53" fillId="0" borderId="3" xfId="2" applyFont="1" applyBorder="1"/>
    <xf numFmtId="0" fontId="53" fillId="0" borderId="3" xfId="2" applyFont="1" applyBorder="1" applyAlignment="1">
      <alignment horizontal="right"/>
    </xf>
    <xf numFmtId="0" fontId="17" fillId="0" borderId="72" xfId="2" applyBorder="1"/>
    <xf numFmtId="0" fontId="85" fillId="0" borderId="174" xfId="2" applyFont="1" applyBorder="1" applyAlignment="1">
      <alignment horizontal="right" shrinkToFit="1"/>
    </xf>
    <xf numFmtId="0" fontId="85" fillId="0" borderId="3" xfId="2" applyFont="1" applyBorder="1" applyAlignment="1">
      <alignment horizontal="right" shrinkToFit="1"/>
    </xf>
    <xf numFmtId="0" fontId="53" fillId="0" borderId="3" xfId="2" applyFont="1" applyBorder="1" applyAlignment="1">
      <alignment horizontal="center" shrinkToFit="1"/>
    </xf>
    <xf numFmtId="0" fontId="78" fillId="0" borderId="3" xfId="2" applyFont="1" applyBorder="1" applyAlignment="1" applyProtection="1">
      <alignment horizontal="center"/>
      <protection locked="0"/>
    </xf>
    <xf numFmtId="38" fontId="17" fillId="0" borderId="174" xfId="3" applyFont="1" applyBorder="1" applyAlignment="1">
      <alignment shrinkToFit="1"/>
    </xf>
    <xf numFmtId="38" fontId="17" fillId="0" borderId="72" xfId="3" applyFont="1" applyBorder="1" applyAlignment="1">
      <alignment shrinkToFit="1"/>
    </xf>
    <xf numFmtId="38" fontId="17" fillId="0" borderId="3" xfId="3" applyFont="1" applyBorder="1" applyAlignment="1">
      <alignment shrinkToFit="1"/>
    </xf>
    <xf numFmtId="0" fontId="53" fillId="0" borderId="63" xfId="2" applyFont="1" applyBorder="1"/>
    <xf numFmtId="0" fontId="53" fillId="0" borderId="10" xfId="2" applyFont="1" applyBorder="1" applyAlignment="1">
      <alignment horizontal="right"/>
    </xf>
    <xf numFmtId="0" fontId="20" fillId="0" borderId="63" xfId="3" applyNumberFormat="1" applyFont="1" applyBorder="1" applyAlignment="1">
      <alignment shrinkToFit="1"/>
    </xf>
    <xf numFmtId="0" fontId="20" fillId="0" borderId="10" xfId="3" applyNumberFormat="1" applyFont="1" applyBorder="1" applyAlignment="1">
      <alignment shrinkToFit="1"/>
    </xf>
    <xf numFmtId="0" fontId="20" fillId="0" borderId="62" xfId="3" applyNumberFormat="1" applyFont="1" applyBorder="1" applyAlignment="1">
      <alignment shrinkToFit="1"/>
    </xf>
    <xf numFmtId="38" fontId="20" fillId="0" borderId="63" xfId="3" applyFont="1" applyBorder="1"/>
    <xf numFmtId="38" fontId="20" fillId="0" borderId="10" xfId="3" applyFont="1" applyBorder="1"/>
    <xf numFmtId="38" fontId="20" fillId="0" borderId="62" xfId="3" applyFont="1" applyBorder="1"/>
    <xf numFmtId="0" fontId="20" fillId="0" borderId="63" xfId="2" applyFont="1" applyBorder="1" applyAlignment="1">
      <alignment horizontal="center"/>
    </xf>
    <xf numFmtId="0" fontId="20" fillId="0" borderId="62" xfId="2" applyFont="1" applyBorder="1" applyAlignment="1">
      <alignment horizontal="center"/>
    </xf>
    <xf numFmtId="0" fontId="20" fillId="0" borderId="63" xfId="2" applyFont="1" applyBorder="1"/>
    <xf numFmtId="0" fontId="20" fillId="0" borderId="10" xfId="2" applyFont="1" applyBorder="1"/>
    <xf numFmtId="0" fontId="20" fillId="0" borderId="62" xfId="2" applyFont="1" applyBorder="1"/>
    <xf numFmtId="0" fontId="53" fillId="16" borderId="10" xfId="2" applyFont="1" applyFill="1" applyBorder="1" applyProtection="1">
      <protection locked="0"/>
    </xf>
    <xf numFmtId="0" fontId="17" fillId="0" borderId="199" xfId="2" applyBorder="1" applyAlignment="1">
      <alignment vertical="center"/>
    </xf>
    <xf numFmtId="0" fontId="17" fillId="16" borderId="200" xfId="2" applyFill="1" applyBorder="1" applyAlignment="1" applyProtection="1">
      <alignment horizontal="center" vertical="center"/>
      <protection locked="0"/>
    </xf>
    <xf numFmtId="0" fontId="20" fillId="0" borderId="10" xfId="2" applyFont="1" applyBorder="1" applyAlignment="1">
      <alignment horizontal="center" vertical="center" shrinkToFit="1"/>
    </xf>
    <xf numFmtId="189" fontId="19" fillId="0" borderId="62" xfId="2" applyNumberFormat="1" applyFont="1" applyBorder="1" applyAlignment="1">
      <alignment horizontal="right" vertical="center" shrinkToFit="1"/>
    </xf>
    <xf numFmtId="3" fontId="17" fillId="0" borderId="63" xfId="3" applyNumberFormat="1" applyFont="1" applyFill="1" applyBorder="1" applyAlignment="1" applyProtection="1">
      <alignment horizontal="center" shrinkToFit="1"/>
    </xf>
    <xf numFmtId="38" fontId="17" fillId="0" borderId="63" xfId="3" applyFont="1" applyFill="1" applyBorder="1" applyAlignment="1" applyProtection="1">
      <alignment shrinkToFit="1"/>
    </xf>
    <xf numFmtId="38" fontId="17" fillId="0" borderId="63" xfId="3" applyFont="1" applyBorder="1" applyAlignment="1">
      <alignment shrinkToFit="1"/>
    </xf>
    <xf numFmtId="38" fontId="17" fillId="0" borderId="62" xfId="3" applyFont="1" applyBorder="1" applyAlignment="1">
      <alignment shrinkToFit="1"/>
    </xf>
    <xf numFmtId="38" fontId="17" fillId="0" borderId="10" xfId="3" applyFont="1" applyBorder="1" applyAlignment="1">
      <alignment shrinkToFit="1"/>
    </xf>
    <xf numFmtId="0" fontId="17" fillId="0" borderId="173" xfId="2" applyBorder="1" applyAlignment="1">
      <alignment shrinkToFit="1"/>
    </xf>
    <xf numFmtId="0" fontId="17" fillId="0" borderId="7" xfId="2" applyBorder="1" applyAlignment="1">
      <alignment shrinkToFit="1"/>
    </xf>
    <xf numFmtId="0" fontId="79" fillId="0" borderId="7" xfId="2" applyFont="1" applyBorder="1"/>
    <xf numFmtId="3" fontId="79" fillId="0" borderId="7" xfId="2" applyNumberFormat="1" applyFont="1" applyBorder="1" applyAlignment="1">
      <alignment shrinkToFit="1"/>
    </xf>
    <xf numFmtId="3" fontId="79" fillId="0" borderId="192" xfId="2" applyNumberFormat="1" applyFont="1" applyBorder="1" applyAlignment="1">
      <alignment shrinkToFit="1"/>
    </xf>
    <xf numFmtId="0" fontId="17" fillId="0" borderId="192" xfId="2" applyBorder="1"/>
    <xf numFmtId="38" fontId="17" fillId="16" borderId="201" xfId="3" applyFont="1" applyFill="1" applyBorder="1" applyAlignment="1" applyProtection="1">
      <alignment vertical="center" shrinkToFit="1"/>
      <protection locked="0"/>
    </xf>
    <xf numFmtId="0" fontId="20" fillId="0" borderId="10" xfId="2" applyFont="1" applyBorder="1" applyAlignment="1">
      <alignment horizontal="center"/>
    </xf>
    <xf numFmtId="0" fontId="53" fillId="0" borderId="202" xfId="2" applyFont="1" applyBorder="1" applyAlignment="1" applyProtection="1">
      <alignment shrinkToFit="1"/>
      <protection locked="0"/>
    </xf>
    <xf numFmtId="0" fontId="17" fillId="0" borderId="52" xfId="2" applyBorder="1" applyAlignment="1">
      <alignment horizontal="right" vertical="center"/>
    </xf>
    <xf numFmtId="0" fontId="83" fillId="0" borderId="0" xfId="2" applyFont="1"/>
    <xf numFmtId="0" fontId="100" fillId="0" borderId="4" xfId="2" applyFont="1" applyBorder="1" applyAlignment="1">
      <alignment vertical="center"/>
    </xf>
    <xf numFmtId="0" fontId="53" fillId="0" borderId="0" xfId="2" applyFont="1" applyAlignment="1">
      <alignment horizontal="center" vertical="center"/>
    </xf>
    <xf numFmtId="0" fontId="100" fillId="0" borderId="0" xfId="2" applyFont="1" applyAlignment="1">
      <alignment vertical="center" shrinkToFit="1"/>
    </xf>
    <xf numFmtId="0" fontId="53" fillId="0" borderId="5" xfId="2" applyFont="1" applyBorder="1" applyAlignment="1">
      <alignment vertical="center"/>
    </xf>
    <xf numFmtId="0" fontId="53" fillId="0" borderId="30" xfId="2" applyFont="1" applyBorder="1" applyAlignment="1">
      <alignment vertical="center"/>
    </xf>
    <xf numFmtId="0" fontId="17" fillId="0" borderId="0" xfId="2" applyAlignment="1">
      <alignment vertical="center" shrinkToFit="1"/>
    </xf>
    <xf numFmtId="0" fontId="100" fillId="0" borderId="33" xfId="2" applyFont="1" applyBorder="1" applyAlignment="1" applyProtection="1">
      <alignment shrinkToFit="1"/>
      <protection locked="0"/>
    </xf>
    <xf numFmtId="0" fontId="100" fillId="0" borderId="33" xfId="2" applyFont="1" applyBorder="1" applyAlignment="1" applyProtection="1">
      <alignment horizontal="right" vertical="center" shrinkToFit="1"/>
      <protection locked="0"/>
    </xf>
    <xf numFmtId="0" fontId="100" fillId="0" borderId="33" xfId="2" applyFont="1" applyBorder="1"/>
    <xf numFmtId="0" fontId="17" fillId="30" borderId="35" xfId="2" applyFill="1" applyBorder="1" applyProtection="1">
      <protection locked="0"/>
    </xf>
    <xf numFmtId="0" fontId="17" fillId="30" borderId="33" xfId="2" applyFill="1" applyBorder="1" applyProtection="1">
      <protection locked="0"/>
    </xf>
    <xf numFmtId="0" fontId="100" fillId="0" borderId="4" xfId="2" applyFont="1" applyBorder="1"/>
    <xf numFmtId="0" fontId="17" fillId="30" borderId="31" xfId="2" applyFill="1" applyBorder="1" applyProtection="1">
      <protection locked="0"/>
    </xf>
    <xf numFmtId="0" fontId="80" fillId="0" borderId="33" xfId="2" applyFont="1" applyBorder="1" applyAlignment="1">
      <alignment vertical="center"/>
    </xf>
    <xf numFmtId="0" fontId="80" fillId="0" borderId="33" xfId="2" applyFont="1" applyBorder="1"/>
    <xf numFmtId="0" fontId="17" fillId="30" borderId="1" xfId="2" applyFill="1" applyBorder="1" applyAlignment="1" applyProtection="1">
      <alignment horizontal="center" vertical="center"/>
      <protection locked="0"/>
    </xf>
    <xf numFmtId="0" fontId="100" fillId="0" borderId="2" xfId="2" applyFont="1" applyBorder="1" applyAlignment="1">
      <alignment vertical="center"/>
    </xf>
    <xf numFmtId="3" fontId="101" fillId="0" borderId="33" xfId="2" applyNumberFormat="1" applyFont="1" applyBorder="1" applyAlignment="1">
      <alignment shrinkToFit="1"/>
    </xf>
    <xf numFmtId="0" fontId="101" fillId="0" borderId="33" xfId="2" applyFont="1" applyBorder="1" applyAlignment="1">
      <alignment shrinkToFit="1"/>
    </xf>
    <xf numFmtId="0" fontId="100" fillId="0" borderId="31" xfId="2" applyFont="1" applyBorder="1"/>
    <xf numFmtId="0" fontId="100" fillId="0" borderId="0" xfId="2" applyFont="1"/>
    <xf numFmtId="0" fontId="17" fillId="30" borderId="0" xfId="2" applyFill="1" applyAlignment="1" applyProtection="1">
      <alignment horizontal="center"/>
      <protection locked="0"/>
    </xf>
    <xf numFmtId="0" fontId="17" fillId="30" borderId="174" xfId="2" applyFill="1" applyBorder="1" applyProtection="1">
      <protection locked="0"/>
    </xf>
    <xf numFmtId="0" fontId="17" fillId="30" borderId="3" xfId="2" applyFill="1" applyBorder="1" applyProtection="1">
      <protection locked="0"/>
    </xf>
    <xf numFmtId="0" fontId="100" fillId="0" borderId="18" xfId="2" applyFont="1" applyBorder="1" applyAlignment="1">
      <alignment horizontal="center" vertical="center"/>
    </xf>
    <xf numFmtId="0" fontId="100" fillId="0" borderId="13" xfId="2" applyFont="1" applyBorder="1" applyAlignment="1">
      <alignment horizontal="center" vertical="center"/>
    </xf>
    <xf numFmtId="0" fontId="100" fillId="0" borderId="174" xfId="2" applyFont="1" applyBorder="1"/>
    <xf numFmtId="0" fontId="100" fillId="0" borderId="3" xfId="2" applyFont="1" applyBorder="1"/>
    <xf numFmtId="0" fontId="100" fillId="0" borderId="2" xfId="2" applyFont="1" applyBorder="1"/>
    <xf numFmtId="0" fontId="17" fillId="30" borderId="18" xfId="2" applyFill="1" applyBorder="1" applyProtection="1">
      <protection locked="0"/>
    </xf>
    <xf numFmtId="0" fontId="17" fillId="30" borderId="13" xfId="2" applyFill="1" applyBorder="1" applyProtection="1">
      <protection locked="0"/>
    </xf>
    <xf numFmtId="0" fontId="20" fillId="0" borderId="33" xfId="2" applyFont="1" applyBorder="1"/>
    <xf numFmtId="0" fontId="85" fillId="0" borderId="33" xfId="2" applyFont="1" applyBorder="1"/>
    <xf numFmtId="0" fontId="100" fillId="30" borderId="18" xfId="2" applyFont="1" applyFill="1" applyBorder="1" applyAlignment="1" applyProtection="1">
      <alignment horizontal="center" vertical="center"/>
      <protection locked="0"/>
    </xf>
    <xf numFmtId="0" fontId="100" fillId="30" borderId="13" xfId="2" applyFont="1" applyFill="1" applyBorder="1" applyAlignment="1" applyProtection="1">
      <alignment horizontal="center" vertical="center"/>
      <protection locked="0"/>
    </xf>
    <xf numFmtId="0" fontId="77" fillId="0" borderId="16" xfId="2" applyFont="1" applyBorder="1" applyAlignment="1">
      <alignment horizontal="center"/>
    </xf>
    <xf numFmtId="0" fontId="20" fillId="30" borderId="0" xfId="2" applyFont="1" applyFill="1"/>
    <xf numFmtId="0" fontId="100" fillId="0" borderId="0" xfId="2" applyFont="1" applyAlignment="1">
      <alignment horizontal="center" vertical="center"/>
    </xf>
    <xf numFmtId="0" fontId="17" fillId="0" borderId="0" xfId="2" applyAlignment="1">
      <alignment horizontal="left"/>
    </xf>
    <xf numFmtId="0" fontId="80" fillId="0" borderId="0" xfId="2" applyFont="1" applyAlignment="1">
      <alignment horizontal="left"/>
    </xf>
    <xf numFmtId="0" fontId="80" fillId="0" borderId="0" xfId="2" applyFont="1" applyAlignment="1">
      <alignment horizontal="left" vertical="center"/>
    </xf>
    <xf numFmtId="0" fontId="101" fillId="0" borderId="0" xfId="2" applyFont="1" applyAlignment="1">
      <alignment shrinkToFit="1"/>
    </xf>
    <xf numFmtId="3" fontId="101" fillId="0" borderId="0" xfId="2" applyNumberFormat="1" applyFont="1" applyAlignment="1">
      <alignment shrinkToFit="1"/>
    </xf>
    <xf numFmtId="0" fontId="17" fillId="0" borderId="0" xfId="2" quotePrefix="1"/>
    <xf numFmtId="0" fontId="100" fillId="0" borderId="0" xfId="2" applyFont="1" applyAlignment="1">
      <alignment vertical="center"/>
    </xf>
    <xf numFmtId="0" fontId="80" fillId="0" borderId="0" xfId="2" applyFont="1"/>
    <xf numFmtId="0" fontId="80" fillId="0" borderId="0" xfId="2" applyFont="1" applyAlignment="1">
      <alignment vertical="center"/>
    </xf>
    <xf numFmtId="0" fontId="17" fillId="0" borderId="0" xfId="2" applyAlignment="1" applyProtection="1">
      <alignment horizontal="center" vertical="center"/>
      <protection locked="0"/>
    </xf>
    <xf numFmtId="0" fontId="83" fillId="0" borderId="0" xfId="2" applyFont="1" applyAlignment="1">
      <alignment horizontal="right" vertical="top"/>
    </xf>
    <xf numFmtId="0" fontId="17" fillId="0" borderId="0" xfId="2" applyAlignment="1">
      <alignment shrinkToFit="1"/>
    </xf>
    <xf numFmtId="0" fontId="98" fillId="0" borderId="33" xfId="2" applyFont="1" applyBorder="1" applyAlignment="1">
      <alignment horizontal="center" vertical="center"/>
    </xf>
    <xf numFmtId="0" fontId="100" fillId="0" borderId="208" xfId="2" applyFont="1" applyBorder="1" applyAlignment="1" applyProtection="1">
      <alignment horizontal="right" vertical="center" shrinkToFit="1"/>
      <protection locked="0"/>
    </xf>
    <xf numFmtId="0" fontId="100" fillId="0" borderId="209" xfId="2" applyFont="1" applyBorder="1" applyAlignment="1" applyProtection="1">
      <alignment shrinkToFit="1"/>
      <protection locked="0"/>
    </xf>
    <xf numFmtId="0" fontId="20" fillId="0" borderId="0" xfId="2" applyFont="1" applyAlignment="1">
      <alignment horizontal="center"/>
    </xf>
    <xf numFmtId="38" fontId="17" fillId="30" borderId="7" xfId="3" applyFont="1" applyFill="1" applyBorder="1" applyProtection="1">
      <protection locked="0"/>
    </xf>
    <xf numFmtId="38" fontId="20" fillId="0" borderId="0" xfId="3" applyFont="1"/>
    <xf numFmtId="0" fontId="20" fillId="0" borderId="0" xfId="3" applyNumberFormat="1" applyFont="1" applyAlignment="1">
      <alignment shrinkToFit="1"/>
    </xf>
    <xf numFmtId="38" fontId="17" fillId="0" borderId="64" xfId="3" applyFont="1" applyBorder="1"/>
    <xf numFmtId="38" fontId="17" fillId="0" borderId="36" xfId="3" applyFont="1" applyBorder="1"/>
    <xf numFmtId="0" fontId="53" fillId="0" borderId="51" xfId="2" applyFont="1" applyBorder="1" applyAlignment="1">
      <alignment horizontal="right"/>
    </xf>
    <xf numFmtId="0" fontId="78" fillId="0" borderId="51" xfId="2" applyFont="1" applyBorder="1" applyAlignment="1" applyProtection="1">
      <alignment horizontal="center"/>
      <protection locked="0"/>
    </xf>
    <xf numFmtId="0" fontId="53" fillId="0" borderId="51" xfId="2" applyFont="1" applyBorder="1" applyAlignment="1">
      <alignment horizontal="center" shrinkToFit="1"/>
    </xf>
    <xf numFmtId="0" fontId="85" fillId="0" borderId="51" xfId="2" applyFont="1" applyBorder="1" applyAlignment="1">
      <alignment horizontal="right"/>
    </xf>
    <xf numFmtId="0" fontId="85" fillId="0" borderId="65" xfId="2" applyFont="1" applyBorder="1" applyAlignment="1">
      <alignment horizontal="right"/>
    </xf>
    <xf numFmtId="0" fontId="53" fillId="0" borderId="6" xfId="2" applyFont="1" applyBorder="1" applyAlignment="1">
      <alignment horizontal="center" vertical="center" wrapText="1"/>
    </xf>
    <xf numFmtId="0" fontId="17" fillId="0" borderId="0" xfId="2" applyAlignment="1">
      <alignment horizontal="center" vertical="center" wrapText="1"/>
    </xf>
    <xf numFmtId="0" fontId="83" fillId="0" borderId="0" xfId="2" applyFont="1" applyAlignment="1">
      <alignment horizontal="center" vertical="center" wrapText="1"/>
    </xf>
    <xf numFmtId="0" fontId="20" fillId="0" borderId="0" xfId="2" applyFont="1" applyAlignment="1">
      <alignment horizontal="center" vertical="center" wrapText="1" shrinkToFit="1"/>
    </xf>
    <xf numFmtId="0" fontId="53" fillId="0" borderId="0" xfId="2" applyFont="1" applyAlignment="1">
      <alignment horizontal="center" vertical="center" wrapText="1" shrinkToFit="1"/>
    </xf>
    <xf numFmtId="0" fontId="53" fillId="0" borderId="0" xfId="2" applyFont="1" applyAlignment="1">
      <alignment horizontal="center" vertical="center" wrapText="1"/>
    </xf>
    <xf numFmtId="0" fontId="83" fillId="0" borderId="0" xfId="2" applyFont="1" applyAlignment="1">
      <alignment horizontal="right"/>
    </xf>
    <xf numFmtId="38" fontId="17" fillId="0" borderId="62" xfId="3" applyFont="1" applyBorder="1"/>
    <xf numFmtId="0" fontId="17" fillId="30" borderId="0" xfId="2" applyFill="1" applyAlignment="1">
      <alignment horizontal="center"/>
    </xf>
    <xf numFmtId="0" fontId="17" fillId="30" borderId="1" xfId="2" applyFill="1" applyBorder="1" applyAlignment="1">
      <alignment horizontal="center" vertical="center"/>
    </xf>
    <xf numFmtId="0" fontId="53" fillId="16" borderId="191" xfId="2" applyFont="1" applyFill="1" applyBorder="1" applyAlignment="1">
      <alignment horizontal="center" shrinkToFit="1"/>
    </xf>
    <xf numFmtId="38" fontId="17" fillId="16" borderId="201" xfId="3" applyFont="1" applyFill="1" applyBorder="1" applyAlignment="1" applyProtection="1">
      <alignment vertical="center" shrinkToFit="1"/>
    </xf>
    <xf numFmtId="0" fontId="17" fillId="16" borderId="200" xfId="2" applyFill="1" applyBorder="1" applyAlignment="1">
      <alignment horizontal="center" vertical="center"/>
    </xf>
    <xf numFmtId="0" fontId="53" fillId="16" borderId="10" xfId="2" applyFont="1" applyFill="1" applyBorder="1"/>
    <xf numFmtId="0" fontId="100" fillId="30" borderId="13" xfId="2" applyFont="1" applyFill="1" applyBorder="1" applyAlignment="1">
      <alignment horizontal="center" vertical="center"/>
    </xf>
    <xf numFmtId="0" fontId="100" fillId="30" borderId="18" xfId="2" applyFont="1" applyFill="1" applyBorder="1" applyAlignment="1">
      <alignment horizontal="center" vertical="center"/>
    </xf>
    <xf numFmtId="38" fontId="17" fillId="30" borderId="7" xfId="3" applyFont="1" applyFill="1" applyBorder="1" applyProtection="1"/>
    <xf numFmtId="0" fontId="53" fillId="0" borderId="202" xfId="2" applyFont="1" applyBorder="1" applyAlignment="1">
      <alignment shrinkToFit="1"/>
    </xf>
    <xf numFmtId="0" fontId="107" fillId="0" borderId="0" xfId="0" applyFont="1" applyAlignment="1">
      <alignment horizontal="right" vertical="top"/>
    </xf>
    <xf numFmtId="0" fontId="108" fillId="0" borderId="0" xfId="0" applyFont="1" applyAlignment="1">
      <alignment horizontal="right" vertical="top"/>
    </xf>
    <xf numFmtId="0" fontId="104" fillId="0" borderId="0" xfId="2" applyFont="1" applyAlignment="1">
      <alignment vertical="top"/>
    </xf>
    <xf numFmtId="0" fontId="111" fillId="0" borderId="0" xfId="2" applyFont="1" applyAlignment="1">
      <alignment shrinkToFit="1"/>
    </xf>
    <xf numFmtId="0" fontId="112" fillId="0" borderId="0" xfId="0" applyFont="1" applyAlignment="1">
      <alignment horizontal="right" vertical="top"/>
    </xf>
    <xf numFmtId="0" fontId="27" fillId="23" borderId="0" xfId="0" applyFont="1" applyFill="1" applyAlignment="1" applyProtection="1">
      <alignment horizontal="center" vertical="center"/>
      <protection hidden="1"/>
    </xf>
    <xf numFmtId="0" fontId="27" fillId="23" borderId="0" xfId="0" applyFont="1" applyFill="1" applyAlignment="1" applyProtection="1">
      <alignment horizontal="center" vertical="center" wrapText="1"/>
      <protection hidden="1"/>
    </xf>
    <xf numFmtId="0" fontId="27" fillId="0" borderId="25" xfId="0" applyFont="1" applyBorder="1" applyAlignment="1" applyProtection="1">
      <alignment horizontal="center" vertical="center" wrapText="1"/>
      <protection hidden="1"/>
    </xf>
    <xf numFmtId="0" fontId="27" fillId="0" borderId="26" xfId="0" applyFont="1" applyBorder="1" applyAlignment="1" applyProtection="1">
      <alignment horizontal="center" vertical="center"/>
      <protection hidden="1"/>
    </xf>
    <xf numFmtId="0" fontId="27" fillId="0" borderId="53" xfId="0" applyFont="1" applyBorder="1" applyAlignment="1" applyProtection="1">
      <alignment horizontal="center" vertical="center"/>
      <protection hidden="1"/>
    </xf>
    <xf numFmtId="0" fontId="27" fillId="0" borderId="32" xfId="0" applyFont="1" applyBorder="1" applyAlignment="1" applyProtection="1">
      <alignment horizontal="center" vertical="center"/>
      <protection hidden="1"/>
    </xf>
    <xf numFmtId="0" fontId="27" fillId="0" borderId="33" xfId="0" applyFont="1" applyBorder="1" applyAlignment="1" applyProtection="1">
      <alignment horizontal="center" vertical="center"/>
      <protection hidden="1"/>
    </xf>
    <xf numFmtId="0" fontId="27" fillId="0" borderId="35" xfId="0" applyFont="1" applyBorder="1" applyAlignment="1" applyProtection="1">
      <alignment horizontal="center" vertical="center"/>
      <protection hidden="1"/>
    </xf>
    <xf numFmtId="0" fontId="27" fillId="27" borderId="0" xfId="0" applyFont="1" applyFill="1" applyAlignment="1" applyProtection="1">
      <alignment horizontal="center" vertical="center"/>
      <protection hidden="1"/>
    </xf>
    <xf numFmtId="0" fontId="27" fillId="27" borderId="25" xfId="0" applyFont="1" applyFill="1" applyBorder="1" applyAlignment="1" applyProtection="1">
      <alignment horizontal="center" vertical="center" wrapText="1"/>
      <protection hidden="1"/>
    </xf>
    <xf numFmtId="0" fontId="27" fillId="27" borderId="26" xfId="0" applyFont="1" applyFill="1" applyBorder="1" applyAlignment="1" applyProtection="1">
      <alignment horizontal="center" vertical="center"/>
      <protection hidden="1"/>
    </xf>
    <xf numFmtId="0" fontId="27" fillId="27" borderId="53" xfId="0" applyFont="1" applyFill="1" applyBorder="1" applyAlignment="1" applyProtection="1">
      <alignment horizontal="center" vertical="center"/>
      <protection hidden="1"/>
    </xf>
    <xf numFmtId="0" fontId="27" fillId="27" borderId="32" xfId="0" applyFont="1" applyFill="1" applyBorder="1" applyAlignment="1" applyProtection="1">
      <alignment horizontal="center" vertical="center"/>
      <protection hidden="1"/>
    </xf>
    <xf numFmtId="0" fontId="27" fillId="27" borderId="33" xfId="0" applyFont="1" applyFill="1" applyBorder="1" applyAlignment="1" applyProtection="1">
      <alignment horizontal="center" vertical="center"/>
      <protection hidden="1"/>
    </xf>
    <xf numFmtId="0" fontId="27" fillId="27" borderId="35" xfId="0" applyFont="1" applyFill="1" applyBorder="1" applyAlignment="1" applyProtection="1">
      <alignment horizontal="center" vertical="center"/>
      <protection hidden="1"/>
    </xf>
    <xf numFmtId="0" fontId="27" fillId="3" borderId="25" xfId="0" applyFont="1" applyFill="1" applyBorder="1" applyAlignment="1" applyProtection="1">
      <alignment horizontal="center" vertical="center"/>
      <protection hidden="1"/>
    </xf>
    <xf numFmtId="0" fontId="27" fillId="3" borderId="26" xfId="0" applyFont="1" applyFill="1" applyBorder="1" applyAlignment="1" applyProtection="1">
      <alignment horizontal="center" vertical="center"/>
      <protection hidden="1"/>
    </xf>
    <xf numFmtId="0" fontId="27" fillId="3" borderId="53" xfId="0" applyFont="1" applyFill="1" applyBorder="1" applyAlignment="1" applyProtection="1">
      <alignment horizontal="center" vertical="center"/>
      <protection hidden="1"/>
    </xf>
    <xf numFmtId="0" fontId="27" fillId="3" borderId="32" xfId="0" applyFont="1" applyFill="1" applyBorder="1" applyAlignment="1" applyProtection="1">
      <alignment horizontal="center" vertical="center"/>
      <protection hidden="1"/>
    </xf>
    <xf numFmtId="0" fontId="27" fillId="3" borderId="33" xfId="0" applyFont="1" applyFill="1" applyBorder="1" applyAlignment="1" applyProtection="1">
      <alignment horizontal="center" vertical="center"/>
      <protection hidden="1"/>
    </xf>
    <xf numFmtId="0" fontId="27" fillId="3" borderId="35" xfId="0" applyFont="1" applyFill="1" applyBorder="1" applyAlignment="1" applyProtection="1">
      <alignment horizontal="center" vertical="center"/>
      <protection hidden="1"/>
    </xf>
    <xf numFmtId="0" fontId="27" fillId="25" borderId="25" xfId="0" applyFont="1" applyFill="1" applyBorder="1" applyAlignment="1" applyProtection="1">
      <alignment horizontal="center" vertical="center"/>
      <protection hidden="1"/>
    </xf>
    <xf numFmtId="0" fontId="27" fillId="25" borderId="26" xfId="0" applyFont="1" applyFill="1" applyBorder="1" applyAlignment="1" applyProtection="1">
      <alignment horizontal="center" vertical="center"/>
      <protection hidden="1"/>
    </xf>
    <xf numFmtId="0" fontId="27" fillId="25" borderId="53" xfId="0" applyFont="1" applyFill="1" applyBorder="1" applyAlignment="1" applyProtection="1">
      <alignment horizontal="center" vertical="center"/>
      <protection hidden="1"/>
    </xf>
    <xf numFmtId="0" fontId="27" fillId="25" borderId="32" xfId="0" applyFont="1" applyFill="1" applyBorder="1" applyAlignment="1" applyProtection="1">
      <alignment horizontal="center" vertical="center"/>
      <protection hidden="1"/>
    </xf>
    <xf numFmtId="0" fontId="27" fillId="25" borderId="33" xfId="0" applyFont="1" applyFill="1" applyBorder="1" applyAlignment="1" applyProtection="1">
      <alignment horizontal="center" vertical="center"/>
      <protection hidden="1"/>
    </xf>
    <xf numFmtId="0" fontId="27" fillId="25" borderId="35" xfId="0" applyFont="1" applyFill="1" applyBorder="1" applyAlignment="1" applyProtection="1">
      <alignment horizontal="center" vertical="center"/>
      <protection hidden="1"/>
    </xf>
    <xf numFmtId="0" fontId="27" fillId="23" borderId="0" xfId="0" applyFont="1" applyFill="1" applyAlignment="1">
      <alignment horizontal="center" vertical="center"/>
    </xf>
    <xf numFmtId="0" fontId="27" fillId="23" borderId="0" xfId="4" applyFont="1" applyFill="1" applyAlignment="1" applyProtection="1">
      <alignment horizontal="center" vertical="center"/>
      <protection hidden="1"/>
    </xf>
    <xf numFmtId="0" fontId="27" fillId="23" borderId="2" xfId="0" applyFont="1" applyFill="1" applyBorder="1" applyAlignment="1" applyProtection="1">
      <alignment horizontal="left" vertical="center" wrapText="1"/>
      <protection hidden="1"/>
    </xf>
    <xf numFmtId="0" fontId="27" fillId="23" borderId="3" xfId="0" applyFont="1" applyFill="1" applyBorder="1" applyAlignment="1" applyProtection="1">
      <alignment horizontal="left" vertical="center" wrapText="1"/>
      <protection hidden="1"/>
    </xf>
    <xf numFmtId="0" fontId="27" fillId="23" borderId="112" xfId="0" applyFont="1" applyFill="1" applyBorder="1" applyAlignment="1" applyProtection="1">
      <alignment horizontal="left" vertical="center" wrapText="1"/>
      <protection hidden="1"/>
    </xf>
    <xf numFmtId="0" fontId="27" fillId="23" borderId="4" xfId="0" applyFont="1" applyFill="1" applyBorder="1" applyAlignment="1" applyProtection="1">
      <alignment horizontal="left" vertical="center" wrapText="1"/>
      <protection hidden="1"/>
    </xf>
    <xf numFmtId="0" fontId="27" fillId="23" borderId="0" xfId="0" applyFont="1" applyFill="1" applyAlignment="1" applyProtection="1">
      <alignment horizontal="left" vertical="center" wrapText="1"/>
      <protection hidden="1"/>
    </xf>
    <xf numFmtId="0" fontId="27" fillId="23" borderId="5" xfId="0" applyFont="1" applyFill="1" applyBorder="1" applyAlignment="1" applyProtection="1">
      <alignment horizontal="left" vertical="center" wrapText="1"/>
      <protection hidden="1"/>
    </xf>
    <xf numFmtId="0" fontId="27" fillId="23" borderId="6" xfId="0" applyFont="1" applyFill="1" applyBorder="1" applyAlignment="1" applyProtection="1">
      <alignment horizontal="left" vertical="center" wrapText="1"/>
      <protection hidden="1"/>
    </xf>
    <xf numFmtId="0" fontId="27" fillId="23" borderId="7" xfId="0" applyFont="1" applyFill="1" applyBorder="1" applyAlignment="1" applyProtection="1">
      <alignment horizontal="left" vertical="center" wrapText="1"/>
      <protection hidden="1"/>
    </xf>
    <xf numFmtId="0" fontId="27" fillId="23" borderId="8" xfId="0" applyFont="1" applyFill="1" applyBorder="1" applyAlignment="1" applyProtection="1">
      <alignment horizontal="left" vertical="center" wrapText="1"/>
      <protection hidden="1"/>
    </xf>
    <xf numFmtId="0" fontId="15" fillId="23" borderId="166" xfId="0" applyFont="1" applyFill="1" applyBorder="1" applyAlignment="1" applyProtection="1">
      <alignment horizontal="center" vertical="top" wrapText="1"/>
      <protection hidden="1"/>
    </xf>
    <xf numFmtId="0" fontId="15" fillId="23" borderId="167" xfId="0" applyFont="1" applyFill="1" applyBorder="1" applyAlignment="1" applyProtection="1">
      <alignment horizontal="center" vertical="top" wrapText="1"/>
      <protection hidden="1"/>
    </xf>
    <xf numFmtId="0" fontId="15" fillId="23" borderId="168" xfId="0" applyFont="1" applyFill="1" applyBorder="1" applyAlignment="1" applyProtection="1">
      <alignment horizontal="center" vertical="top" wrapText="1"/>
      <protection hidden="1"/>
    </xf>
    <xf numFmtId="0" fontId="15" fillId="23" borderId="169" xfId="0" applyFont="1" applyFill="1" applyBorder="1" applyAlignment="1" applyProtection="1">
      <alignment horizontal="center" vertical="top" wrapText="1"/>
      <protection hidden="1"/>
    </xf>
    <xf numFmtId="0" fontId="15" fillId="23" borderId="170" xfId="0" applyFont="1" applyFill="1" applyBorder="1" applyAlignment="1" applyProtection="1">
      <alignment horizontal="center" vertical="top" wrapText="1"/>
      <protection hidden="1"/>
    </xf>
    <xf numFmtId="0" fontId="15" fillId="23" borderId="171" xfId="0" applyFont="1" applyFill="1" applyBorder="1" applyAlignment="1" applyProtection="1">
      <alignment horizontal="center" vertical="top" wrapText="1"/>
      <protection hidden="1"/>
    </xf>
    <xf numFmtId="0" fontId="66" fillId="23" borderId="116" xfId="0" applyFont="1" applyFill="1" applyBorder="1" applyAlignment="1" applyProtection="1">
      <alignment horizontal="center" vertical="center" shrinkToFit="1"/>
      <protection locked="0" hidden="1"/>
    </xf>
    <xf numFmtId="0" fontId="66" fillId="23" borderId="116" xfId="0" applyFont="1" applyFill="1" applyBorder="1" applyAlignment="1" applyProtection="1">
      <alignment horizontal="center" vertical="center"/>
      <protection locked="0" hidden="1"/>
    </xf>
    <xf numFmtId="0" fontId="27" fillId="4" borderId="3" xfId="0" applyFont="1" applyFill="1" applyBorder="1" applyAlignment="1" applyProtection="1">
      <alignment horizontal="left" vertical="center" wrapText="1"/>
      <protection locked="0"/>
    </xf>
    <xf numFmtId="0" fontId="27" fillId="4" borderId="0" xfId="0" applyFont="1" applyFill="1" applyAlignment="1" applyProtection="1">
      <alignment horizontal="left" vertical="center" wrapText="1"/>
      <protection locked="0"/>
    </xf>
    <xf numFmtId="0" fontId="27" fillId="4" borderId="7" xfId="0" applyFont="1" applyFill="1" applyBorder="1" applyAlignment="1" applyProtection="1">
      <alignment horizontal="left" vertical="center" wrapText="1"/>
      <protection locked="0"/>
    </xf>
    <xf numFmtId="0" fontId="87" fillId="2" borderId="25" xfId="0" applyFont="1" applyFill="1" applyBorder="1" applyAlignment="1" applyProtection="1">
      <alignment vertical="justify" wrapText="1"/>
      <protection hidden="1"/>
    </xf>
    <xf numFmtId="0" fontId="87" fillId="2" borderId="26" xfId="0" applyFont="1" applyFill="1" applyBorder="1" applyAlignment="1" applyProtection="1">
      <alignment vertical="justify" wrapText="1"/>
      <protection hidden="1"/>
    </xf>
    <xf numFmtId="0" fontId="87" fillId="2" borderId="53" xfId="0" applyFont="1" applyFill="1" applyBorder="1" applyAlignment="1" applyProtection="1">
      <alignment vertical="justify" wrapText="1"/>
      <protection hidden="1"/>
    </xf>
    <xf numFmtId="0" fontId="87" fillId="2" borderId="32" xfId="0" applyFont="1" applyFill="1" applyBorder="1" applyAlignment="1" applyProtection="1">
      <alignment vertical="justify" wrapText="1"/>
      <protection hidden="1"/>
    </xf>
    <xf numFmtId="0" fontId="87" fillId="2" borderId="33" xfId="0" applyFont="1" applyFill="1" applyBorder="1" applyAlignment="1" applyProtection="1">
      <alignment vertical="justify" wrapText="1"/>
      <protection hidden="1"/>
    </xf>
    <xf numFmtId="0" fontId="87" fillId="2" borderId="35" xfId="0" applyFont="1" applyFill="1" applyBorder="1" applyAlignment="1" applyProtection="1">
      <alignment vertical="justify" wrapText="1"/>
      <protection hidden="1"/>
    </xf>
    <xf numFmtId="0" fontId="27" fillId="23" borderId="116" xfId="0" applyFont="1" applyFill="1" applyBorder="1" applyAlignment="1" applyProtection="1">
      <alignment horizontal="center" vertical="center"/>
      <protection hidden="1"/>
    </xf>
    <xf numFmtId="0" fontId="27" fillId="23" borderId="7" xfId="0" applyFont="1" applyFill="1" applyBorder="1" applyAlignment="1" applyProtection="1">
      <alignment horizontal="center"/>
      <protection hidden="1"/>
    </xf>
    <xf numFmtId="0" fontId="66" fillId="23" borderId="0" xfId="0" applyFont="1" applyFill="1" applyAlignment="1" applyProtection="1">
      <alignment horizontal="center"/>
      <protection hidden="1"/>
    </xf>
    <xf numFmtId="0" fontId="66" fillId="23" borderId="116" xfId="0" applyFont="1" applyFill="1" applyBorder="1" applyAlignment="1" applyProtection="1">
      <alignment horizontal="center" vertical="center"/>
      <protection hidden="1"/>
    </xf>
    <xf numFmtId="0" fontId="27" fillId="23" borderId="0" xfId="4" applyFont="1" applyFill="1" applyAlignment="1" applyProtection="1">
      <alignment vertical="center"/>
      <protection hidden="1"/>
    </xf>
    <xf numFmtId="0" fontId="27" fillId="23" borderId="0" xfId="0" applyFont="1" applyFill="1" applyProtection="1">
      <alignment vertical="center"/>
      <protection hidden="1"/>
    </xf>
    <xf numFmtId="49" fontId="27" fillId="23" borderId="43" xfId="4" applyNumberFormat="1" applyFont="1" applyFill="1" applyBorder="1" applyAlignment="1" applyProtection="1">
      <alignment vertical="center"/>
      <protection hidden="1"/>
    </xf>
    <xf numFmtId="49" fontId="27" fillId="23" borderId="0" xfId="0" applyNumberFormat="1" applyFont="1" applyFill="1" applyProtection="1">
      <alignment vertical="center"/>
      <protection hidden="1"/>
    </xf>
    <xf numFmtId="0" fontId="27" fillId="23" borderId="43" xfId="4" applyFont="1" applyFill="1" applyBorder="1" applyAlignment="1" applyProtection="1">
      <alignment vertical="center"/>
      <protection hidden="1"/>
    </xf>
    <xf numFmtId="0" fontId="65" fillId="23" borderId="0" xfId="0" applyFont="1" applyFill="1" applyAlignment="1" applyProtection="1">
      <alignment horizontal="right" vertical="center"/>
      <protection hidden="1"/>
    </xf>
    <xf numFmtId="0" fontId="65" fillId="23" borderId="0" xfId="0" applyFont="1" applyFill="1" applyProtection="1">
      <alignment vertical="center"/>
      <protection hidden="1"/>
    </xf>
    <xf numFmtId="0" fontId="27" fillId="23" borderId="39" xfId="4" applyFont="1" applyFill="1" applyBorder="1" applyAlignment="1" applyProtection="1">
      <alignment vertical="center"/>
      <protection hidden="1"/>
    </xf>
    <xf numFmtId="0" fontId="27" fillId="23" borderId="116" xfId="0" applyFont="1" applyFill="1" applyBorder="1" applyProtection="1">
      <alignment vertical="center"/>
      <protection hidden="1"/>
    </xf>
    <xf numFmtId="0" fontId="27" fillId="23" borderId="2" xfId="0" applyFont="1" applyFill="1" applyBorder="1" applyAlignment="1" applyProtection="1">
      <alignment horizontal="left" vertical="center" wrapText="1" shrinkToFit="1"/>
      <protection hidden="1"/>
    </xf>
    <xf numFmtId="0" fontId="27" fillId="23" borderId="3" xfId="0" applyFont="1" applyFill="1" applyBorder="1" applyAlignment="1" applyProtection="1">
      <alignment horizontal="left" vertical="center" wrapText="1" shrinkToFit="1"/>
      <protection hidden="1"/>
    </xf>
    <xf numFmtId="0" fontId="27" fillId="23" borderId="112" xfId="0" applyFont="1" applyFill="1" applyBorder="1" applyAlignment="1" applyProtection="1">
      <alignment horizontal="left" vertical="center" wrapText="1" shrinkToFit="1"/>
      <protection hidden="1"/>
    </xf>
    <xf numFmtId="0" fontId="27" fillId="23" borderId="6" xfId="0" applyFont="1" applyFill="1" applyBorder="1" applyAlignment="1" applyProtection="1">
      <alignment horizontal="left" vertical="center" wrapText="1" shrinkToFit="1"/>
      <protection hidden="1"/>
    </xf>
    <xf numFmtId="0" fontId="27" fillId="23" borderId="7" xfId="0" applyFont="1" applyFill="1" applyBorder="1" applyAlignment="1" applyProtection="1">
      <alignment horizontal="left" vertical="center" wrapText="1" shrinkToFit="1"/>
      <protection hidden="1"/>
    </xf>
    <xf numFmtId="0" fontId="27" fillId="23" borderId="8" xfId="0" applyFont="1" applyFill="1" applyBorder="1" applyAlignment="1" applyProtection="1">
      <alignment horizontal="left" vertical="center" wrapText="1" shrinkToFit="1"/>
      <protection hidden="1"/>
    </xf>
    <xf numFmtId="0" fontId="27" fillId="23" borderId="3" xfId="0" applyFont="1" applyFill="1" applyBorder="1" applyAlignment="1" applyProtection="1">
      <alignment horizontal="left" vertical="center" shrinkToFit="1"/>
      <protection hidden="1"/>
    </xf>
    <xf numFmtId="0" fontId="27" fillId="23" borderId="112" xfId="0" applyFont="1" applyFill="1" applyBorder="1" applyAlignment="1" applyProtection="1">
      <alignment horizontal="left" vertical="center" shrinkToFit="1"/>
      <protection hidden="1"/>
    </xf>
    <xf numFmtId="0" fontId="27" fillId="23" borderId="6" xfId="0" applyFont="1" applyFill="1" applyBorder="1" applyAlignment="1" applyProtection="1">
      <alignment horizontal="left" vertical="center" shrinkToFit="1"/>
      <protection hidden="1"/>
    </xf>
    <xf numFmtId="0" fontId="27" fillId="23" borderId="7" xfId="0" applyFont="1" applyFill="1" applyBorder="1" applyAlignment="1" applyProtection="1">
      <alignment horizontal="left" vertical="center" shrinkToFit="1"/>
      <protection hidden="1"/>
    </xf>
    <xf numFmtId="0" fontId="27" fillId="23" borderId="8" xfId="0" applyFont="1" applyFill="1" applyBorder="1" applyAlignment="1" applyProtection="1">
      <alignment horizontal="left" vertical="center" shrinkToFit="1"/>
      <protection hidden="1"/>
    </xf>
    <xf numFmtId="31" fontId="65" fillId="23" borderId="0" xfId="0" applyNumberFormat="1" applyFont="1" applyFill="1" applyAlignment="1">
      <alignment horizontal="center"/>
    </xf>
    <xf numFmtId="0" fontId="65" fillId="23" borderId="0" xfId="0" applyFont="1" applyFill="1" applyAlignment="1">
      <alignment horizontal="center"/>
    </xf>
    <xf numFmtId="0" fontId="68" fillId="23" borderId="0" xfId="4" applyFont="1" applyFill="1" applyAlignment="1" applyProtection="1">
      <alignment vertical="center"/>
      <protection hidden="1"/>
    </xf>
    <xf numFmtId="0" fontId="68" fillId="23" borderId="0" xfId="0" applyFont="1" applyFill="1" applyAlignment="1" applyProtection="1">
      <protection hidden="1"/>
    </xf>
    <xf numFmtId="0" fontId="68" fillId="0" borderId="0" xfId="0" applyFont="1" applyAlignment="1" applyProtection="1">
      <alignment horizontal="center" vertical="center"/>
      <protection locked="0"/>
    </xf>
    <xf numFmtId="0" fontId="27" fillId="24" borderId="25" xfId="0" applyFont="1" applyFill="1" applyBorder="1" applyAlignment="1" applyProtection="1">
      <alignment horizontal="center" vertical="center"/>
      <protection hidden="1"/>
    </xf>
    <xf numFmtId="0" fontId="27" fillId="24" borderId="26" xfId="0" applyFont="1" applyFill="1" applyBorder="1" applyAlignment="1" applyProtection="1">
      <alignment horizontal="center" vertical="center"/>
      <protection hidden="1"/>
    </xf>
    <xf numFmtId="0" fontId="27" fillId="24" borderId="53" xfId="0" applyFont="1" applyFill="1" applyBorder="1" applyAlignment="1" applyProtection="1">
      <alignment horizontal="center" vertical="center"/>
      <protection hidden="1"/>
    </xf>
    <xf numFmtId="0" fontId="27" fillId="24" borderId="32" xfId="0" applyFont="1" applyFill="1" applyBorder="1" applyAlignment="1" applyProtection="1">
      <alignment horizontal="center" vertical="center"/>
      <protection hidden="1"/>
    </xf>
    <xf numFmtId="0" fontId="27" fillId="24" borderId="33" xfId="0" applyFont="1" applyFill="1" applyBorder="1" applyAlignment="1" applyProtection="1">
      <alignment horizontal="center" vertical="center"/>
      <protection hidden="1"/>
    </xf>
    <xf numFmtId="0" fontId="27" fillId="24" borderId="35" xfId="0" applyFont="1" applyFill="1" applyBorder="1" applyAlignment="1" applyProtection="1">
      <alignment horizontal="center" vertical="center"/>
      <protection hidden="1"/>
    </xf>
    <xf numFmtId="0" fontId="88" fillId="33" borderId="25" xfId="0" applyFont="1" applyFill="1" applyBorder="1" applyAlignment="1" applyProtection="1">
      <alignment horizontal="center" vertical="center" wrapText="1"/>
      <protection hidden="1"/>
    </xf>
    <xf numFmtId="0" fontId="88" fillId="33" borderId="26" xfId="0" applyFont="1" applyFill="1" applyBorder="1" applyAlignment="1" applyProtection="1">
      <alignment horizontal="center" vertical="center"/>
      <protection hidden="1"/>
    </xf>
    <xf numFmtId="0" fontId="88" fillId="33" borderId="53" xfId="0" applyFont="1" applyFill="1" applyBorder="1" applyAlignment="1" applyProtection="1">
      <alignment horizontal="center" vertical="center"/>
      <protection hidden="1"/>
    </xf>
    <xf numFmtId="0" fontId="88" fillId="33" borderId="32" xfId="0" applyFont="1" applyFill="1" applyBorder="1" applyAlignment="1" applyProtection="1">
      <alignment horizontal="center" vertical="center"/>
      <protection hidden="1"/>
    </xf>
    <xf numFmtId="0" fontId="88" fillId="33" borderId="33" xfId="0" applyFont="1" applyFill="1" applyBorder="1" applyAlignment="1" applyProtection="1">
      <alignment horizontal="center" vertical="center"/>
      <protection hidden="1"/>
    </xf>
    <xf numFmtId="0" fontId="88" fillId="33" borderId="35" xfId="0" applyFont="1" applyFill="1" applyBorder="1" applyAlignment="1" applyProtection="1">
      <alignment horizontal="center" vertical="center"/>
      <protection hidden="1"/>
    </xf>
    <xf numFmtId="0" fontId="89" fillId="0" borderId="189" xfId="0" applyFont="1" applyBorder="1" applyAlignment="1" applyProtection="1">
      <alignment horizontal="center" vertical="center"/>
      <protection locked="0" hidden="1"/>
    </xf>
    <xf numFmtId="0" fontId="89" fillId="0" borderId="187" xfId="0" applyFont="1" applyBorder="1" applyAlignment="1" applyProtection="1">
      <alignment horizontal="center" vertical="center"/>
      <protection locked="0" hidden="1"/>
    </xf>
    <xf numFmtId="0" fontId="94" fillId="0" borderId="0" xfId="0" applyFont="1" applyAlignment="1">
      <alignment horizontal="center" vertical="center"/>
    </xf>
    <xf numFmtId="0" fontId="89" fillId="0" borderId="26" xfId="0" applyFont="1" applyBorder="1" applyAlignment="1" applyProtection="1">
      <alignment horizontal="center" vertical="center"/>
      <protection locked="0" hidden="1"/>
    </xf>
    <xf numFmtId="0" fontId="89" fillId="0" borderId="53" xfId="0" applyFont="1" applyBorder="1" applyAlignment="1" applyProtection="1">
      <alignment horizontal="center" vertical="center"/>
      <protection locked="0" hidden="1"/>
    </xf>
    <xf numFmtId="0" fontId="89" fillId="0" borderId="33" xfId="0" applyFont="1" applyBorder="1" applyAlignment="1" applyProtection="1">
      <alignment horizontal="center" vertical="center"/>
      <protection locked="0" hidden="1"/>
    </xf>
    <xf numFmtId="0" fontId="89" fillId="0" borderId="35" xfId="0" applyFont="1" applyBorder="1" applyAlignment="1" applyProtection="1">
      <alignment horizontal="center" vertical="center"/>
      <protection locked="0" hidden="1"/>
    </xf>
    <xf numFmtId="0" fontId="89" fillId="0" borderId="25" xfId="0" applyFont="1" applyBorder="1" applyAlignment="1">
      <alignment horizontal="center" vertical="center"/>
    </xf>
    <xf numFmtId="0" fontId="89" fillId="0" borderId="26" xfId="0" applyFont="1" applyBorder="1" applyAlignment="1">
      <alignment horizontal="center" vertical="center"/>
    </xf>
    <xf numFmtId="0" fontId="89" fillId="0" borderId="73" xfId="0" applyFont="1" applyBorder="1" applyAlignment="1">
      <alignment horizontal="center" vertical="center"/>
    </xf>
    <xf numFmtId="0" fontId="89" fillId="0" borderId="32" xfId="0" applyFont="1" applyBorder="1" applyAlignment="1">
      <alignment horizontal="center" vertical="center"/>
    </xf>
    <xf numFmtId="0" fontId="89" fillId="0" borderId="33" xfId="0" applyFont="1" applyBorder="1" applyAlignment="1">
      <alignment horizontal="center" vertical="center"/>
    </xf>
    <xf numFmtId="0" fontId="89" fillId="0" borderId="75" xfId="0" applyFont="1" applyBorder="1" applyAlignment="1">
      <alignment horizontal="center" vertical="center"/>
    </xf>
    <xf numFmtId="0" fontId="89" fillId="0" borderId="30" xfId="0" applyFont="1" applyBorder="1" applyAlignment="1">
      <alignment horizontal="distributed" vertical="center"/>
    </xf>
    <xf numFmtId="0" fontId="89" fillId="0" borderId="0" xfId="0" applyFont="1" applyAlignment="1">
      <alignment horizontal="distributed" vertical="center"/>
    </xf>
    <xf numFmtId="0" fontId="89" fillId="0" borderId="74" xfId="0" applyFont="1" applyBorder="1" applyAlignment="1">
      <alignment horizontal="distributed" vertical="center"/>
    </xf>
    <xf numFmtId="0" fontId="89" fillId="0" borderId="179" xfId="0" applyFont="1" applyBorder="1" applyAlignment="1">
      <alignment horizontal="distributed" vertical="center"/>
    </xf>
    <xf numFmtId="0" fontId="89" fillId="0" borderId="119" xfId="0" applyFont="1" applyBorder="1" applyAlignment="1">
      <alignment horizontal="distributed" vertical="center"/>
    </xf>
    <xf numFmtId="0" fontId="89" fillId="0" borderId="42" xfId="0" applyFont="1" applyBorder="1" applyAlignment="1">
      <alignment horizontal="distributed" vertical="center"/>
    </xf>
    <xf numFmtId="0" fontId="91" fillId="0" borderId="39" xfId="0" applyFont="1" applyBorder="1" applyAlignment="1" applyProtection="1">
      <alignment horizontal="left" vertical="center" shrinkToFit="1"/>
      <protection locked="0"/>
    </xf>
    <xf numFmtId="0" fontId="91" fillId="0" borderId="116" xfId="0" applyFont="1" applyBorder="1" applyAlignment="1" applyProtection="1">
      <alignment horizontal="left" vertical="center" shrinkToFit="1"/>
      <protection locked="0"/>
    </xf>
    <xf numFmtId="0" fontId="91" fillId="0" borderId="117" xfId="0" applyFont="1" applyBorder="1" applyAlignment="1" applyProtection="1">
      <alignment horizontal="left" vertical="center" shrinkToFit="1"/>
      <protection locked="0"/>
    </xf>
    <xf numFmtId="0" fontId="91" fillId="0" borderId="43" xfId="0" applyFont="1" applyBorder="1" applyAlignment="1" applyProtection="1">
      <alignment horizontal="left" vertical="center" shrinkToFit="1"/>
      <protection locked="0"/>
    </xf>
    <xf numFmtId="0" fontId="91" fillId="0" borderId="0" xfId="0" applyFont="1" applyAlignment="1" applyProtection="1">
      <alignment horizontal="left" vertical="center" shrinkToFit="1"/>
      <protection locked="0"/>
    </xf>
    <xf numFmtId="0" fontId="91" fillId="0" borderId="31" xfId="0" applyFont="1" applyBorder="1" applyAlignment="1" applyProtection="1">
      <alignment horizontal="left" vertical="center" shrinkToFit="1"/>
      <protection locked="0"/>
    </xf>
    <xf numFmtId="0" fontId="91" fillId="0" borderId="41" xfId="0" applyFont="1" applyBorder="1" applyAlignment="1" applyProtection="1">
      <alignment horizontal="left" vertical="center" shrinkToFit="1"/>
      <protection locked="0"/>
    </xf>
    <xf numFmtId="0" fontId="91" fillId="0" borderId="119" xfId="0" applyFont="1" applyBorder="1" applyAlignment="1" applyProtection="1">
      <alignment horizontal="left" vertical="center" shrinkToFit="1"/>
      <protection locked="0"/>
    </xf>
    <xf numFmtId="0" fontId="91" fillId="0" borderId="120" xfId="0" applyFont="1" applyBorder="1" applyAlignment="1" applyProtection="1">
      <alignment horizontal="left" vertical="center" shrinkToFit="1"/>
      <protection locked="0"/>
    </xf>
    <xf numFmtId="0" fontId="89" fillId="0" borderId="73" xfId="0" applyFont="1" applyBorder="1" applyAlignment="1" applyProtection="1">
      <alignment horizontal="center" vertical="center"/>
      <protection locked="0" hidden="1"/>
    </xf>
    <xf numFmtId="0" fontId="89" fillId="0" borderId="75" xfId="0" applyFont="1" applyBorder="1" applyAlignment="1" applyProtection="1">
      <alignment horizontal="center" vertical="center"/>
      <protection locked="0" hidden="1"/>
    </xf>
    <xf numFmtId="0" fontId="89" fillId="0" borderId="186" xfId="0" applyFont="1" applyBorder="1" applyAlignment="1" applyProtection="1">
      <alignment horizontal="left" vertical="center" shrinkToFit="1"/>
      <protection locked="0"/>
    </xf>
    <xf numFmtId="0" fontId="89" fillId="0" borderId="107" xfId="0" applyFont="1" applyBorder="1" applyAlignment="1" applyProtection="1">
      <alignment horizontal="left" vertical="center" shrinkToFit="1"/>
      <protection locked="0"/>
    </xf>
    <xf numFmtId="0" fontId="89" fillId="0" borderId="108" xfId="0" applyFont="1" applyBorder="1" applyAlignment="1" applyProtection="1">
      <alignment horizontal="left" vertical="center" shrinkToFit="1"/>
      <protection locked="0"/>
    </xf>
    <xf numFmtId="0" fontId="89" fillId="0" borderId="25" xfId="0" applyFont="1" applyBorder="1" applyAlignment="1">
      <alignment horizontal="left" vertical="center"/>
    </xf>
    <xf numFmtId="0" fontId="89" fillId="0" borderId="26" xfId="0" applyFont="1" applyBorder="1" applyAlignment="1">
      <alignment horizontal="left" vertical="center"/>
    </xf>
    <xf numFmtId="0" fontId="89" fillId="0" borderId="53" xfId="0" applyFont="1" applyBorder="1" applyAlignment="1">
      <alignment horizontal="left" vertical="center"/>
    </xf>
    <xf numFmtId="0" fontId="89" fillId="0" borderId="32" xfId="0" applyFont="1" applyBorder="1" applyAlignment="1">
      <alignment horizontal="left" vertical="center"/>
    </xf>
    <xf numFmtId="0" fontId="89" fillId="0" borderId="33" xfId="0" applyFont="1" applyBorder="1" applyAlignment="1">
      <alignment horizontal="left" vertical="center"/>
    </xf>
    <xf numFmtId="0" fontId="89" fillId="0" borderId="35" xfId="0" applyFont="1" applyBorder="1" applyAlignment="1">
      <alignment horizontal="left" vertical="center"/>
    </xf>
    <xf numFmtId="0" fontId="89" fillId="0" borderId="190" xfId="0" applyFont="1" applyBorder="1" applyAlignment="1">
      <alignment horizontal="center" vertical="center"/>
    </xf>
    <xf numFmtId="0" fontId="89" fillId="0" borderId="70" xfId="0" applyFont="1" applyBorder="1" applyAlignment="1">
      <alignment horizontal="center" vertical="center"/>
    </xf>
    <xf numFmtId="0" fontId="89" fillId="0" borderId="188" xfId="0" applyFont="1" applyBorder="1" applyAlignment="1">
      <alignment horizontal="center" vertical="center"/>
    </xf>
    <xf numFmtId="0" fontId="89" fillId="0" borderId="71" xfId="0" applyFont="1" applyBorder="1" applyAlignment="1">
      <alignment horizontal="center" vertical="center"/>
    </xf>
    <xf numFmtId="0" fontId="89" fillId="0" borderId="190" xfId="0" applyFont="1" applyBorder="1" applyAlignment="1" applyProtection="1">
      <alignment horizontal="center" vertical="center"/>
      <protection locked="0" hidden="1"/>
    </xf>
    <xf numFmtId="0" fontId="89" fillId="0" borderId="188" xfId="0" applyFont="1" applyBorder="1" applyAlignment="1" applyProtection="1">
      <alignment horizontal="center" vertical="center"/>
      <protection locked="0" hidden="1"/>
    </xf>
    <xf numFmtId="0" fontId="89" fillId="0" borderId="39" xfId="0" applyFont="1" applyBorder="1" applyAlignment="1">
      <alignment horizontal="center" vertical="center"/>
    </xf>
    <xf numFmtId="0" fontId="89" fillId="0" borderId="116" xfId="0" applyFont="1" applyBorder="1" applyAlignment="1">
      <alignment horizontal="center" vertical="center"/>
    </xf>
    <xf numFmtId="0" fontId="89" fillId="0" borderId="41" xfId="0" applyFont="1" applyBorder="1" applyAlignment="1">
      <alignment horizontal="center" vertical="center"/>
    </xf>
    <xf numFmtId="0" fontId="89" fillId="0" borderId="119" xfId="0" applyFont="1" applyBorder="1" applyAlignment="1">
      <alignment horizontal="center" vertical="center"/>
    </xf>
    <xf numFmtId="49" fontId="89" fillId="0" borderId="116" xfId="0" applyNumberFormat="1" applyFont="1" applyBorder="1" applyAlignment="1" applyProtection="1">
      <alignment horizontal="center" vertical="center" shrinkToFit="1"/>
      <protection locked="0"/>
    </xf>
    <xf numFmtId="49" fontId="89" fillId="0" borderId="119" xfId="0" applyNumberFormat="1" applyFont="1" applyBorder="1" applyAlignment="1" applyProtection="1">
      <alignment horizontal="center" vertical="center" shrinkToFit="1"/>
      <protection locked="0"/>
    </xf>
    <xf numFmtId="0" fontId="89" fillId="27" borderId="30" xfId="0" applyFont="1" applyFill="1" applyBorder="1" applyAlignment="1">
      <alignment horizontal="distributed" vertical="center"/>
    </xf>
    <xf numFmtId="0" fontId="89" fillId="27" borderId="0" xfId="0" applyFont="1" applyFill="1" applyAlignment="1">
      <alignment horizontal="distributed" vertical="center"/>
    </xf>
    <xf numFmtId="0" fontId="89" fillId="27" borderId="74" xfId="0" applyFont="1" applyFill="1" applyBorder="1" applyAlignment="1">
      <alignment horizontal="distributed" vertical="center"/>
    </xf>
    <xf numFmtId="0" fontId="89" fillId="0" borderId="39" xfId="0" applyFont="1" applyBorder="1" applyAlignment="1" applyProtection="1">
      <alignment horizontal="left" vertical="center" shrinkToFit="1"/>
      <protection locked="0"/>
    </xf>
    <xf numFmtId="0" fontId="89" fillId="0" borderId="116" xfId="0" applyFont="1" applyBorder="1" applyAlignment="1" applyProtection="1">
      <alignment horizontal="left" vertical="center" shrinkToFit="1"/>
      <protection locked="0"/>
    </xf>
    <xf numFmtId="0" fontId="89" fillId="0" borderId="117" xfId="0" applyFont="1" applyBorder="1" applyAlignment="1" applyProtection="1">
      <alignment horizontal="left" vertical="center" shrinkToFit="1"/>
      <protection locked="0"/>
    </xf>
    <xf numFmtId="0" fontId="89" fillId="0" borderId="41" xfId="0" applyFont="1" applyBorder="1" applyAlignment="1" applyProtection="1">
      <alignment horizontal="left" vertical="center" shrinkToFit="1"/>
      <protection locked="0"/>
    </xf>
    <xf numFmtId="0" fontId="89" fillId="0" borderId="119" xfId="0" applyFont="1" applyBorder="1" applyAlignment="1" applyProtection="1">
      <alignment horizontal="left" vertical="center" shrinkToFit="1"/>
      <protection locked="0"/>
    </xf>
    <xf numFmtId="0" fontId="89" fillId="0" borderId="120" xfId="0" applyFont="1" applyBorder="1" applyAlignment="1" applyProtection="1">
      <alignment horizontal="left" vertical="center" shrinkToFit="1"/>
      <protection locked="0"/>
    </xf>
    <xf numFmtId="0" fontId="89" fillId="0" borderId="178" xfId="0" applyFont="1" applyBorder="1" applyAlignment="1">
      <alignment horizontal="distributed" vertical="center"/>
    </xf>
    <xf numFmtId="0" fontId="89" fillId="0" borderId="116" xfId="0" applyFont="1" applyBorder="1" applyAlignment="1">
      <alignment horizontal="distributed" vertical="center"/>
    </xf>
    <xf numFmtId="0" fontId="89" fillId="0" borderId="40" xfId="0" applyFont="1" applyBorder="1" applyAlignment="1">
      <alignment horizontal="distributed" vertical="center"/>
    </xf>
    <xf numFmtId="0" fontId="89" fillId="0" borderId="39" xfId="0" applyFont="1" applyBorder="1" applyAlignment="1" applyProtection="1">
      <alignment horizontal="left" vertical="center"/>
      <protection locked="0"/>
    </xf>
    <xf numFmtId="0" fontId="89" fillId="0" borderId="116" xfId="0" applyFont="1" applyBorder="1" applyAlignment="1" applyProtection="1">
      <alignment horizontal="left" vertical="center"/>
      <protection locked="0"/>
    </xf>
    <xf numFmtId="0" fontId="89" fillId="0" borderId="117" xfId="0" applyFont="1" applyBorder="1" applyAlignment="1" applyProtection="1">
      <alignment horizontal="left" vertical="center"/>
      <protection locked="0"/>
    </xf>
    <xf numFmtId="0" fontId="89" fillId="0" borderId="41" xfId="0" applyFont="1" applyBorder="1" applyAlignment="1" applyProtection="1">
      <alignment horizontal="left" vertical="center"/>
      <protection locked="0"/>
    </xf>
    <xf numFmtId="0" fontId="89" fillId="0" borderId="119" xfId="0" applyFont="1" applyBorder="1" applyAlignment="1" applyProtection="1">
      <alignment horizontal="left" vertical="center"/>
      <protection locked="0"/>
    </xf>
    <xf numFmtId="0" fontId="89" fillId="0" borderId="120" xfId="0" applyFont="1" applyBorder="1" applyAlignment="1" applyProtection="1">
      <alignment horizontal="left" vertical="center"/>
      <protection locked="0"/>
    </xf>
    <xf numFmtId="49" fontId="89" fillId="0" borderId="116" xfId="0" applyNumberFormat="1" applyFont="1" applyBorder="1" applyAlignment="1" applyProtection="1">
      <alignment horizontal="center" vertical="center"/>
      <protection locked="0"/>
    </xf>
    <xf numFmtId="49" fontId="89" fillId="0" borderId="119" xfId="0" applyNumberFormat="1" applyFont="1" applyBorder="1" applyAlignment="1" applyProtection="1">
      <alignment horizontal="center" vertical="center"/>
      <protection locked="0"/>
    </xf>
    <xf numFmtId="0" fontId="89" fillId="29" borderId="181" xfId="0" applyFont="1" applyFill="1" applyBorder="1" applyAlignment="1" applyProtection="1">
      <alignment horizontal="center" vertical="center"/>
      <protection locked="0" hidden="1"/>
    </xf>
    <xf numFmtId="0" fontId="89" fillId="29" borderId="84" xfId="0" applyFont="1" applyFill="1" applyBorder="1" applyAlignment="1" applyProtection="1">
      <alignment horizontal="center" vertical="center"/>
      <protection locked="0" hidden="1"/>
    </xf>
    <xf numFmtId="0" fontId="89" fillId="29" borderId="183" xfId="0" applyFont="1" applyFill="1" applyBorder="1" applyAlignment="1" applyProtection="1">
      <alignment horizontal="center" vertical="center"/>
      <protection locked="0" hidden="1"/>
    </xf>
    <xf numFmtId="0" fontId="89" fillId="29" borderId="185" xfId="0" applyFont="1" applyFill="1" applyBorder="1" applyAlignment="1" applyProtection="1">
      <alignment horizontal="center" vertical="center"/>
      <protection locked="0" hidden="1"/>
    </xf>
    <xf numFmtId="0" fontId="89" fillId="29" borderId="184" xfId="0" applyFont="1" applyFill="1" applyBorder="1" applyAlignment="1" applyProtection="1">
      <alignment horizontal="center" vertical="center"/>
      <protection locked="0" hidden="1"/>
    </xf>
    <xf numFmtId="0" fontId="89" fillId="29" borderId="182" xfId="0" applyFont="1" applyFill="1" applyBorder="1" applyAlignment="1" applyProtection="1">
      <alignment horizontal="center" vertical="center"/>
      <protection locked="0" hidden="1"/>
    </xf>
    <xf numFmtId="0" fontId="89" fillId="29" borderId="43" xfId="0" applyFont="1" applyFill="1" applyBorder="1" applyAlignment="1">
      <alignment horizontal="distributed" vertical="center"/>
    </xf>
    <xf numFmtId="0" fontId="89" fillId="29" borderId="0" xfId="0" applyFont="1" applyFill="1" applyAlignment="1">
      <alignment horizontal="distributed" vertical="center"/>
    </xf>
    <xf numFmtId="0" fontId="89" fillId="29" borderId="74" xfId="0" applyFont="1" applyFill="1" applyBorder="1" applyAlignment="1">
      <alignment horizontal="distributed" vertical="center"/>
    </xf>
    <xf numFmtId="0" fontId="89" fillId="29" borderId="41" xfId="0" applyFont="1" applyFill="1" applyBorder="1" applyAlignment="1">
      <alignment horizontal="distributed" vertical="center"/>
    </xf>
    <xf numFmtId="0" fontId="89" fillId="29" borderId="119" xfId="0" applyFont="1" applyFill="1" applyBorder="1" applyAlignment="1">
      <alignment horizontal="distributed" vertical="center"/>
    </xf>
    <xf numFmtId="0" fontId="89" fillId="29" borderId="42" xfId="0" applyFont="1" applyFill="1" applyBorder="1" applyAlignment="1">
      <alignment horizontal="distributed" vertical="center"/>
    </xf>
    <xf numFmtId="0" fontId="89" fillId="0" borderId="40" xfId="0" applyFont="1" applyBorder="1" applyAlignment="1" applyProtection="1">
      <alignment horizontal="left" vertical="center"/>
      <protection locked="0"/>
    </xf>
    <xf numFmtId="0" fontId="89" fillId="0" borderId="43" xfId="0" applyFont="1" applyBorder="1" applyAlignment="1" applyProtection="1">
      <alignment horizontal="left" vertical="center"/>
      <protection locked="0"/>
    </xf>
    <xf numFmtId="0" fontId="89" fillId="0" borderId="0" xfId="0" applyFont="1" applyAlignment="1" applyProtection="1">
      <alignment horizontal="left" vertical="center"/>
      <protection locked="0"/>
    </xf>
    <xf numFmtId="0" fontId="89" fillId="0" borderId="74" xfId="0" applyFont="1" applyBorder="1" applyAlignment="1" applyProtection="1">
      <alignment horizontal="left" vertical="center"/>
      <protection locked="0"/>
    </xf>
    <xf numFmtId="0" fontId="89" fillId="0" borderId="42" xfId="0" applyFont="1" applyBorder="1" applyAlignment="1" applyProtection="1">
      <alignment horizontal="left" vertical="center"/>
      <protection locked="0"/>
    </xf>
    <xf numFmtId="0" fontId="93" fillId="29" borderId="181" xfId="0" applyFont="1" applyFill="1" applyBorder="1" applyAlignment="1" applyProtection="1">
      <alignment horizontal="center" vertical="center"/>
      <protection locked="0" hidden="1"/>
    </xf>
    <xf numFmtId="0" fontId="93" fillId="29" borderId="84" xfId="0" applyFont="1" applyFill="1" applyBorder="1" applyAlignment="1" applyProtection="1">
      <alignment horizontal="center" vertical="center"/>
      <protection locked="0" hidden="1"/>
    </xf>
    <xf numFmtId="0" fontId="93" fillId="29" borderId="183" xfId="0" applyFont="1" applyFill="1" applyBorder="1" applyAlignment="1" applyProtection="1">
      <alignment horizontal="center" vertical="center"/>
      <protection locked="0" hidden="1"/>
    </xf>
    <xf numFmtId="0" fontId="89" fillId="0" borderId="181" xfId="0" applyFont="1" applyBorder="1" applyAlignment="1" applyProtection="1">
      <alignment horizontal="center" vertical="center"/>
      <protection locked="0"/>
    </xf>
    <xf numFmtId="0" fontId="89" fillId="0" borderId="84" xfId="0" applyFont="1" applyBorder="1" applyAlignment="1" applyProtection="1">
      <alignment horizontal="center" vertical="center"/>
      <protection locked="0"/>
    </xf>
    <xf numFmtId="0" fontId="93" fillId="29" borderId="185" xfId="0" applyFont="1" applyFill="1" applyBorder="1" applyAlignment="1" applyProtection="1">
      <alignment horizontal="center" vertical="center"/>
      <protection locked="0" hidden="1"/>
    </xf>
    <xf numFmtId="0" fontId="93" fillId="29" borderId="184" xfId="0" applyFont="1" applyFill="1" applyBorder="1" applyAlignment="1" applyProtection="1">
      <alignment horizontal="center" vertical="center"/>
      <protection locked="0" hidden="1"/>
    </xf>
    <xf numFmtId="0" fontId="93" fillId="29" borderId="182" xfId="0" applyFont="1" applyFill="1" applyBorder="1" applyAlignment="1" applyProtection="1">
      <alignment horizontal="center" vertical="center"/>
      <protection locked="0" hidden="1"/>
    </xf>
    <xf numFmtId="0" fontId="89" fillId="0" borderId="178" xfId="0" applyFont="1" applyBorder="1" applyAlignment="1">
      <alignment horizontal="center" vertical="center"/>
    </xf>
    <xf numFmtId="0" fontId="89" fillId="0" borderId="30" xfId="0" applyFont="1" applyBorder="1" applyAlignment="1">
      <alignment horizontal="center" vertical="center"/>
    </xf>
    <xf numFmtId="0" fontId="89" fillId="0" borderId="0" xfId="0" applyFont="1" applyAlignment="1">
      <alignment horizontal="center" vertical="center"/>
    </xf>
    <xf numFmtId="0" fontId="89" fillId="0" borderId="117" xfId="0" applyFont="1" applyBorder="1" applyAlignment="1">
      <alignment horizontal="center" vertical="center"/>
    </xf>
    <xf numFmtId="0" fontId="89" fillId="0" borderId="43" xfId="0" applyFont="1" applyBorder="1" applyAlignment="1">
      <alignment horizontal="center" vertical="center"/>
    </xf>
    <xf numFmtId="0" fontId="89" fillId="0" borderId="31" xfId="0" applyFont="1" applyBorder="1" applyAlignment="1">
      <alignment horizontal="center" vertical="center"/>
    </xf>
    <xf numFmtId="0" fontId="89" fillId="0" borderId="40" xfId="0" applyFont="1" applyBorder="1" applyAlignment="1">
      <alignment horizontal="center" vertical="center"/>
    </xf>
    <xf numFmtId="0" fontId="89" fillId="0" borderId="86" xfId="0" applyFont="1" applyBorder="1" applyAlignment="1" applyProtection="1">
      <alignment horizontal="left" vertical="center" wrapText="1"/>
      <protection locked="0"/>
    </xf>
    <xf numFmtId="0" fontId="89" fillId="0" borderId="85" xfId="0" applyFont="1" applyBorder="1" applyAlignment="1" applyProtection="1">
      <alignment horizontal="left" vertical="center" wrapText="1"/>
      <protection locked="0"/>
    </xf>
    <xf numFmtId="0" fontId="89" fillId="0" borderId="180" xfId="0" applyFont="1" applyBorder="1" applyAlignment="1" applyProtection="1">
      <alignment horizontal="left" vertical="center" wrapText="1"/>
      <protection locked="0"/>
    </xf>
    <xf numFmtId="0" fontId="91" fillId="0" borderId="39" xfId="0" applyFont="1" applyBorder="1" applyAlignment="1" applyProtection="1">
      <alignment horizontal="left" vertical="center" wrapText="1"/>
      <protection locked="0"/>
    </xf>
    <xf numFmtId="0" fontId="91" fillId="0" borderId="116" xfId="0" applyFont="1" applyBorder="1" applyAlignment="1" applyProtection="1">
      <alignment horizontal="left" vertical="center" wrapText="1"/>
      <protection locked="0"/>
    </xf>
    <xf numFmtId="0" fontId="91" fillId="0" borderId="117" xfId="0" applyFont="1" applyBorder="1" applyAlignment="1" applyProtection="1">
      <alignment horizontal="left" vertical="center" wrapText="1"/>
      <protection locked="0"/>
    </xf>
    <xf numFmtId="0" fontId="91" fillId="0" borderId="43" xfId="0" applyFont="1" applyBorder="1" applyAlignment="1" applyProtection="1">
      <alignment horizontal="left" vertical="center" wrapText="1"/>
      <protection locked="0"/>
    </xf>
    <xf numFmtId="0" fontId="91" fillId="0" borderId="0" xfId="0" applyFont="1" applyAlignment="1" applyProtection="1">
      <alignment horizontal="left" vertical="center" wrapText="1"/>
      <protection locked="0"/>
    </xf>
    <xf numFmtId="0" fontId="91" fillId="0" borderId="31" xfId="0" applyFont="1" applyBorder="1" applyAlignment="1" applyProtection="1">
      <alignment horizontal="left" vertical="center" wrapText="1"/>
      <protection locked="0"/>
    </xf>
    <xf numFmtId="0" fontId="91" fillId="0" borderId="41" xfId="0" applyFont="1" applyBorder="1" applyAlignment="1" applyProtection="1">
      <alignment horizontal="left" vertical="center" wrapText="1"/>
      <protection locked="0"/>
    </xf>
    <xf numFmtId="0" fontId="91" fillId="0" borderId="119" xfId="0" applyFont="1" applyBorder="1" applyAlignment="1" applyProtection="1">
      <alignment horizontal="left" vertical="center" wrapText="1"/>
      <protection locked="0"/>
    </xf>
    <xf numFmtId="0" fontId="91" fillId="0" borderId="120" xfId="0" applyFont="1" applyBorder="1" applyAlignment="1" applyProtection="1">
      <alignment horizontal="left" vertical="center" wrapText="1"/>
      <protection locked="0"/>
    </xf>
    <xf numFmtId="0" fontId="66" fillId="4" borderId="62" xfId="2" applyFont="1" applyFill="1" applyBorder="1" applyAlignment="1" applyProtection="1">
      <alignment horizontal="left"/>
      <protection locked="0" hidden="1"/>
    </xf>
    <xf numFmtId="0" fontId="66" fillId="4" borderId="10" xfId="2" applyFont="1" applyFill="1" applyBorder="1" applyAlignment="1" applyProtection="1">
      <alignment horizontal="left"/>
      <protection locked="0" hidden="1"/>
    </xf>
    <xf numFmtId="0" fontId="66" fillId="4" borderId="11" xfId="2" applyFont="1" applyFill="1" applyBorder="1" applyAlignment="1" applyProtection="1">
      <alignment horizontal="left"/>
      <protection locked="0" hidden="1"/>
    </xf>
    <xf numFmtId="38" fontId="66" fillId="4" borderId="9" xfId="1" applyFont="1" applyFill="1" applyBorder="1" applyAlignment="1" applyProtection="1">
      <protection locked="0" hidden="1"/>
    </xf>
    <xf numFmtId="38" fontId="66" fillId="4" borderId="10" xfId="1" applyFont="1" applyFill="1" applyBorder="1" applyAlignment="1" applyProtection="1">
      <protection locked="0" hidden="1"/>
    </xf>
    <xf numFmtId="38" fontId="66" fillId="4" borderId="63" xfId="1" applyFont="1" applyFill="1" applyBorder="1" applyAlignment="1" applyProtection="1">
      <protection locked="0" hidden="1"/>
    </xf>
    <xf numFmtId="0" fontId="17" fillId="0" borderId="32" xfId="2" applyBorder="1" applyAlignment="1" applyProtection="1">
      <alignment horizontal="center"/>
      <protection hidden="1"/>
    </xf>
    <xf numFmtId="0" fontId="17" fillId="0" borderId="33" xfId="2" applyBorder="1" applyAlignment="1" applyProtection="1">
      <alignment horizontal="center"/>
      <protection hidden="1"/>
    </xf>
    <xf numFmtId="0" fontId="17" fillId="0" borderId="34" xfId="2" applyBorder="1" applyAlignment="1" applyProtection="1">
      <alignment horizontal="center"/>
      <protection hidden="1"/>
    </xf>
    <xf numFmtId="180" fontId="66" fillId="0" borderId="52" xfId="2" applyNumberFormat="1" applyFont="1" applyBorder="1" applyAlignment="1" applyProtection="1">
      <alignment horizontal="right"/>
      <protection hidden="1"/>
    </xf>
    <xf numFmtId="0" fontId="66" fillId="0" borderId="35" xfId="2" applyFont="1" applyBorder="1" applyAlignment="1" applyProtection="1">
      <alignment horizontal="right"/>
      <protection hidden="1"/>
    </xf>
    <xf numFmtId="0" fontId="66" fillId="4" borderId="64" xfId="2" applyFont="1" applyFill="1" applyBorder="1" applyAlignment="1" applyProtection="1">
      <alignment horizontal="left"/>
      <protection locked="0" hidden="1"/>
    </xf>
    <xf numFmtId="0" fontId="66" fillId="4" borderId="51" xfId="2" applyFont="1" applyFill="1" applyBorder="1" applyAlignment="1" applyProtection="1">
      <alignment horizontal="left"/>
      <protection locked="0" hidden="1"/>
    </xf>
    <xf numFmtId="0" fontId="66" fillId="4" borderId="22" xfId="2" applyFont="1" applyFill="1" applyBorder="1" applyAlignment="1" applyProtection="1">
      <alignment horizontal="left"/>
      <protection locked="0" hidden="1"/>
    </xf>
    <xf numFmtId="38" fontId="66" fillId="4" borderId="23" xfId="1" applyFont="1" applyFill="1" applyBorder="1" applyAlignment="1" applyProtection="1">
      <protection locked="0" hidden="1"/>
    </xf>
    <xf numFmtId="38" fontId="66" fillId="4" borderId="51" xfId="1" applyFont="1" applyFill="1" applyBorder="1" applyAlignment="1" applyProtection="1">
      <protection locked="0" hidden="1"/>
    </xf>
    <xf numFmtId="38" fontId="66" fillId="4" borderId="65" xfId="1" applyFont="1" applyFill="1" applyBorder="1" applyAlignment="1" applyProtection="1">
      <protection locked="0" hidden="1"/>
    </xf>
    <xf numFmtId="0" fontId="53" fillId="4" borderId="0" xfId="2" applyFont="1" applyFill="1" applyAlignment="1" applyProtection="1">
      <alignment horizontal="center" shrinkToFit="1"/>
      <protection locked="0" hidden="1"/>
    </xf>
    <xf numFmtId="0" fontId="19" fillId="4" borderId="0" xfId="2" applyFont="1" applyFill="1" applyAlignment="1" applyProtection="1">
      <alignment horizontal="center" shrinkToFit="1"/>
      <protection locked="0" hidden="1"/>
    </xf>
    <xf numFmtId="0" fontId="20" fillId="4" borderId="0" xfId="2" applyFont="1" applyFill="1" applyAlignment="1" applyProtection="1">
      <alignment horizontal="center" shrinkToFit="1"/>
      <protection locked="0" hidden="1"/>
    </xf>
    <xf numFmtId="0" fontId="17" fillId="16" borderId="0" xfId="2" applyFill="1" applyAlignment="1" applyProtection="1">
      <alignment horizontal="center"/>
      <protection locked="0" hidden="1"/>
    </xf>
    <xf numFmtId="0" fontId="17" fillId="0" borderId="12" xfId="2" applyBorder="1" applyAlignment="1" applyProtection="1">
      <alignment horizontal="center"/>
      <protection hidden="1"/>
    </xf>
    <xf numFmtId="0" fontId="17" fillId="0" borderId="13" xfId="2" applyBorder="1" applyAlignment="1" applyProtection="1">
      <alignment horizontal="center"/>
      <protection hidden="1"/>
    </xf>
    <xf numFmtId="0" fontId="17" fillId="0" borderId="16" xfId="2" applyBorder="1" applyAlignment="1" applyProtection="1">
      <alignment horizontal="center"/>
      <protection hidden="1"/>
    </xf>
    <xf numFmtId="0" fontId="17" fillId="0" borderId="18" xfId="2" applyBorder="1" applyAlignment="1" applyProtection="1">
      <alignment horizontal="center"/>
      <protection hidden="1"/>
    </xf>
    <xf numFmtId="0" fontId="19" fillId="0" borderId="0" xfId="2" applyFont="1" applyAlignment="1" applyProtection="1">
      <alignment horizontal="center" vertical="center"/>
      <protection hidden="1"/>
    </xf>
    <xf numFmtId="176" fontId="17" fillId="15" borderId="0" xfId="2" applyNumberFormat="1" applyFill="1" applyAlignment="1" applyProtection="1">
      <alignment horizontal="center" vertical="center"/>
      <protection locked="0" hidden="1"/>
    </xf>
    <xf numFmtId="0" fontId="20" fillId="0" borderId="0" xfId="2" applyFont="1" applyAlignment="1" applyProtection="1">
      <alignment horizontal="center"/>
      <protection hidden="1"/>
    </xf>
    <xf numFmtId="0" fontId="19" fillId="0" borderId="0" xfId="2" applyFont="1" applyAlignment="1" applyProtection="1">
      <alignment horizontal="center"/>
      <protection hidden="1"/>
    </xf>
    <xf numFmtId="0" fontId="19" fillId="0" borderId="0" xfId="2" applyFont="1" applyAlignment="1" applyProtection="1">
      <alignment horizontal="left" vertical="top"/>
      <protection hidden="1"/>
    </xf>
    <xf numFmtId="0" fontId="53" fillId="0" borderId="26" xfId="2" applyFont="1" applyBorder="1" applyAlignment="1">
      <alignment horizontal="right"/>
    </xf>
    <xf numFmtId="0" fontId="0" fillId="0" borderId="0" xfId="0" applyAlignment="1" applyProtection="1">
      <alignment horizontal="center" vertical="center"/>
      <protection hidden="1"/>
    </xf>
    <xf numFmtId="0" fontId="0" fillId="0" borderId="0" xfId="0" applyAlignment="1">
      <alignment horizontal="center" vertical="center"/>
    </xf>
    <xf numFmtId="0" fontId="0" fillId="2" borderId="163" xfId="0" applyFill="1" applyBorder="1" applyAlignment="1" applyProtection="1">
      <alignment horizontal="center" vertical="center" shrinkToFit="1"/>
      <protection locked="0"/>
    </xf>
    <xf numFmtId="0" fontId="0" fillId="2" borderId="164" xfId="0" applyFill="1" applyBorder="1" applyAlignment="1" applyProtection="1">
      <alignment horizontal="center" vertical="center" shrinkToFit="1"/>
      <protection locked="0"/>
    </xf>
    <xf numFmtId="0" fontId="0" fillId="2" borderId="165" xfId="0" applyFill="1" applyBorder="1" applyAlignment="1" applyProtection="1">
      <alignment horizontal="center" vertical="center" shrinkToFit="1"/>
      <protection locked="0"/>
    </xf>
    <xf numFmtId="0" fontId="74" fillId="0" borderId="0" xfId="0" applyFont="1" applyAlignment="1" applyProtection="1">
      <alignment horizontal="center" vertical="center" shrinkToFit="1"/>
      <protection hidden="1"/>
    </xf>
    <xf numFmtId="0" fontId="12" fillId="0" borderId="0" xfId="0" applyFont="1" applyAlignment="1" applyProtection="1">
      <alignment horizontal="center" vertical="center"/>
      <protection hidden="1"/>
    </xf>
    <xf numFmtId="0" fontId="43" fillId="0" borderId="114" xfId="0" applyFont="1" applyBorder="1" applyAlignment="1" applyProtection="1">
      <alignment horizontal="center" vertical="center" shrinkToFit="1"/>
      <protection hidden="1"/>
    </xf>
    <xf numFmtId="0" fontId="43" fillId="0" borderId="107" xfId="0" applyFont="1" applyBorder="1" applyAlignment="1" applyProtection="1">
      <alignment horizontal="center" vertical="center" shrinkToFit="1"/>
      <protection hidden="1"/>
    </xf>
    <xf numFmtId="38" fontId="0" fillId="0" borderId="86" xfId="0" applyNumberFormat="1" applyBorder="1" applyAlignment="1" applyProtection="1">
      <alignment horizontal="right" vertical="center"/>
      <protection hidden="1"/>
    </xf>
    <xf numFmtId="38" fontId="0" fillId="0" borderId="85" xfId="0" applyNumberFormat="1" applyBorder="1" applyAlignment="1" applyProtection="1">
      <alignment horizontal="right" vertical="center"/>
      <protection hidden="1"/>
    </xf>
    <xf numFmtId="38" fontId="0" fillId="0" borderId="87" xfId="0" applyNumberFormat="1" applyBorder="1" applyAlignment="1" applyProtection="1">
      <alignment horizontal="right" vertical="center"/>
      <protection hidden="1"/>
    </xf>
    <xf numFmtId="0" fontId="23" fillId="0" borderId="33" xfId="0" applyFont="1" applyBorder="1" applyAlignment="1" applyProtection="1">
      <alignment horizontal="left" shrinkToFit="1"/>
      <protection hidden="1"/>
    </xf>
    <xf numFmtId="0" fontId="6" fillId="0" borderId="0" xfId="0" applyFont="1" applyAlignment="1">
      <alignment horizontal="center" vertical="center"/>
    </xf>
    <xf numFmtId="178" fontId="6" fillId="2" borderId="44" xfId="0" applyNumberFormat="1" applyFont="1" applyFill="1" applyBorder="1" applyAlignment="1" applyProtection="1">
      <alignment horizontal="center" vertical="center"/>
      <protection locked="0"/>
    </xf>
    <xf numFmtId="178" fontId="6" fillId="2" borderId="45" xfId="0" applyNumberFormat="1" applyFont="1" applyFill="1" applyBorder="1" applyAlignment="1" applyProtection="1">
      <alignment horizontal="center" vertical="center"/>
      <protection locked="0"/>
    </xf>
    <xf numFmtId="178" fontId="6" fillId="2" borderId="46" xfId="0" applyNumberFormat="1" applyFont="1" applyFill="1" applyBorder="1" applyAlignment="1" applyProtection="1">
      <alignment horizontal="center" vertical="center"/>
      <protection locked="0"/>
    </xf>
    <xf numFmtId="178" fontId="6" fillId="2" borderId="47" xfId="0" applyNumberFormat="1" applyFont="1" applyFill="1" applyBorder="1" applyAlignment="1" applyProtection="1">
      <alignment horizontal="center" vertical="center"/>
      <protection locked="0"/>
    </xf>
    <xf numFmtId="178" fontId="6" fillId="2" borderId="48" xfId="0" applyNumberFormat="1" applyFont="1" applyFill="1" applyBorder="1" applyAlignment="1" applyProtection="1">
      <alignment horizontal="center" vertical="center"/>
      <protection locked="0"/>
    </xf>
    <xf numFmtId="178" fontId="6" fillId="2" borderId="49" xfId="0" applyNumberFormat="1" applyFont="1" applyFill="1" applyBorder="1" applyAlignment="1" applyProtection="1">
      <alignment horizontal="center" vertical="center"/>
      <protection locked="0"/>
    </xf>
    <xf numFmtId="0" fontId="9" fillId="2" borderId="70" xfId="0" applyFont="1" applyFill="1" applyBorder="1" applyAlignment="1" applyProtection="1">
      <alignment horizontal="left" vertical="center" shrinkToFit="1"/>
      <protection locked="0"/>
    </xf>
    <xf numFmtId="0" fontId="9" fillId="2" borderId="26" xfId="0" applyFont="1" applyFill="1" applyBorder="1" applyAlignment="1" applyProtection="1">
      <alignment horizontal="left" vertical="center" shrinkToFit="1"/>
      <protection locked="0"/>
    </xf>
    <xf numFmtId="0" fontId="9" fillId="2" borderId="73" xfId="0" applyFont="1" applyFill="1" applyBorder="1" applyAlignment="1" applyProtection="1">
      <alignment horizontal="left" vertical="center" shrinkToFit="1"/>
      <protection locked="0"/>
    </xf>
    <xf numFmtId="0" fontId="9" fillId="2" borderId="71" xfId="0" applyFont="1" applyFill="1" applyBorder="1" applyAlignment="1" applyProtection="1">
      <alignment horizontal="left" vertical="center" shrinkToFit="1"/>
      <protection locked="0"/>
    </xf>
    <xf numFmtId="0" fontId="9" fillId="2" borderId="33" xfId="0" applyFont="1" applyFill="1" applyBorder="1" applyAlignment="1" applyProtection="1">
      <alignment horizontal="left" vertical="center" shrinkToFit="1"/>
      <protection locked="0"/>
    </xf>
    <xf numFmtId="0" fontId="9" fillId="2" borderId="75" xfId="0" applyFont="1" applyFill="1" applyBorder="1" applyAlignment="1" applyProtection="1">
      <alignment horizontal="left" vertical="center" shrinkToFit="1"/>
      <protection locked="0"/>
    </xf>
    <xf numFmtId="0" fontId="12" fillId="0" borderId="0" xfId="0" applyFont="1" applyAlignment="1" applyProtection="1">
      <alignment horizontal="center" vertical="top"/>
      <protection hidden="1"/>
    </xf>
    <xf numFmtId="0" fontId="5" fillId="0" borderId="30" xfId="0" applyFont="1" applyBorder="1" applyAlignment="1" applyProtection="1">
      <alignment horizontal="distributed" vertical="center" shrinkToFit="1"/>
      <protection hidden="1"/>
    </xf>
    <xf numFmtId="0" fontId="5" fillId="0" borderId="0" xfId="0" applyFont="1" applyAlignment="1" applyProtection="1">
      <alignment horizontal="distributed" vertical="center" shrinkToFit="1"/>
      <protection hidden="1"/>
    </xf>
    <xf numFmtId="0" fontId="5" fillId="0" borderId="5" xfId="0" applyFont="1" applyBorder="1" applyAlignment="1" applyProtection="1">
      <alignment horizontal="distributed" vertical="center" shrinkToFit="1"/>
      <protection hidden="1"/>
    </xf>
    <xf numFmtId="0" fontId="41" fillId="2" borderId="133" xfId="0" applyFont="1" applyFill="1" applyBorder="1" applyAlignment="1" applyProtection="1">
      <alignment horizontal="center" shrinkToFit="1"/>
      <protection locked="0"/>
    </xf>
    <xf numFmtId="0" fontId="41" fillId="2" borderId="134" xfId="0" applyFont="1" applyFill="1" applyBorder="1" applyAlignment="1" applyProtection="1">
      <alignment horizontal="center" shrinkToFit="1"/>
      <protection locked="0"/>
    </xf>
    <xf numFmtId="0" fontId="41" fillId="2" borderId="135" xfId="0" applyFont="1" applyFill="1" applyBorder="1" applyAlignment="1" applyProtection="1">
      <alignment horizontal="center" shrinkToFit="1"/>
      <protection locked="0"/>
    </xf>
    <xf numFmtId="184" fontId="5" fillId="2" borderId="36" xfId="0" applyNumberFormat="1" applyFont="1" applyFill="1" applyBorder="1" applyAlignment="1" applyProtection="1">
      <alignment horizontal="right" vertical="center"/>
      <protection locked="0"/>
    </xf>
    <xf numFmtId="184" fontId="5" fillId="2" borderId="37" xfId="0" applyNumberFormat="1" applyFont="1" applyFill="1" applyBorder="1" applyAlignment="1" applyProtection="1">
      <alignment horizontal="right" vertical="center"/>
      <protection locked="0"/>
    </xf>
    <xf numFmtId="176" fontId="5" fillId="3" borderId="37" xfId="0" applyNumberFormat="1" applyFont="1" applyFill="1" applyBorder="1" applyAlignment="1" applyProtection="1">
      <alignment horizontal="left" vertical="center"/>
      <protection locked="0"/>
    </xf>
    <xf numFmtId="176" fontId="5" fillId="3" borderId="38" xfId="0" applyNumberFormat="1" applyFont="1" applyFill="1" applyBorder="1" applyAlignment="1" applyProtection="1">
      <alignment horizontal="left" vertical="center"/>
      <protection locked="0"/>
    </xf>
    <xf numFmtId="0" fontId="6" fillId="2" borderId="137" xfId="0" applyFont="1" applyFill="1" applyBorder="1" applyAlignment="1" applyProtection="1">
      <alignment horizontal="center" shrinkToFit="1"/>
      <protection locked="0"/>
    </xf>
    <xf numFmtId="0" fontId="6" fillId="2" borderId="138" xfId="0" applyFont="1" applyFill="1" applyBorder="1" applyAlignment="1" applyProtection="1">
      <alignment horizontal="center" shrinkToFit="1"/>
      <protection locked="0"/>
    </xf>
    <xf numFmtId="0" fontId="6" fillId="2" borderId="139" xfId="0" applyFont="1" applyFill="1" applyBorder="1" applyAlignment="1" applyProtection="1">
      <alignment horizontal="center" shrinkToFit="1"/>
      <protection locked="0"/>
    </xf>
    <xf numFmtId="186" fontId="23" fillId="0" borderId="28" xfId="0" applyNumberFormat="1" applyFont="1" applyBorder="1" applyAlignment="1" applyProtection="1">
      <alignment horizontal="right" vertical="top"/>
      <protection hidden="1"/>
    </xf>
    <xf numFmtId="0" fontId="5" fillId="0" borderId="12" xfId="0" applyFont="1" applyBorder="1" applyAlignment="1" applyProtection="1">
      <alignment horizontal="center" vertical="center" shrinkToFit="1"/>
      <protection hidden="1"/>
    </xf>
    <xf numFmtId="0" fontId="5" fillId="0" borderId="13" xfId="0" applyFont="1" applyBorder="1" applyAlignment="1" applyProtection="1">
      <alignment horizontal="center" vertical="center" shrinkToFit="1"/>
      <protection hidden="1"/>
    </xf>
    <xf numFmtId="0" fontId="5" fillId="0" borderId="14" xfId="0" applyFont="1" applyBorder="1" applyAlignment="1" applyProtection="1">
      <alignment horizontal="center" vertical="center" shrinkToFit="1"/>
      <protection hidden="1"/>
    </xf>
    <xf numFmtId="0" fontId="5" fillId="0" borderId="19" xfId="0" applyFont="1" applyBorder="1" applyAlignment="1" applyProtection="1">
      <alignment horizontal="center" vertical="center" shrinkToFit="1"/>
      <protection hidden="1"/>
    </xf>
    <xf numFmtId="0" fontId="5" fillId="0" borderId="20" xfId="0" applyFont="1" applyBorder="1" applyAlignment="1" applyProtection="1">
      <alignment horizontal="center" vertical="center" shrinkToFit="1"/>
      <protection hidden="1"/>
    </xf>
    <xf numFmtId="0" fontId="5" fillId="0" borderId="21" xfId="0" applyFont="1" applyBorder="1" applyAlignment="1" applyProtection="1">
      <alignment horizontal="center" vertical="center" shrinkToFit="1"/>
      <protection hidden="1"/>
    </xf>
    <xf numFmtId="0" fontId="4" fillId="0" borderId="44" xfId="0" applyFont="1" applyBorder="1" applyAlignment="1" applyProtection="1">
      <alignment horizontal="center" vertical="center" shrinkToFit="1"/>
      <protection hidden="1"/>
    </xf>
    <xf numFmtId="0" fontId="4" fillId="0" borderId="45" xfId="0" applyFont="1" applyBorder="1" applyAlignment="1" applyProtection="1">
      <alignment horizontal="center" vertical="center" shrinkToFit="1"/>
      <protection hidden="1"/>
    </xf>
    <xf numFmtId="0" fontId="4" fillId="0" borderId="46" xfId="0" applyFont="1" applyBorder="1" applyAlignment="1" applyProtection="1">
      <alignment horizontal="center" vertical="center" shrinkToFit="1"/>
      <protection hidden="1"/>
    </xf>
    <xf numFmtId="0" fontId="4" fillId="0" borderId="47" xfId="0" applyFont="1" applyBorder="1" applyAlignment="1" applyProtection="1">
      <alignment horizontal="center" vertical="center" shrinkToFit="1"/>
      <protection hidden="1"/>
    </xf>
    <xf numFmtId="0" fontId="4" fillId="0" borderId="48" xfId="0" applyFont="1" applyBorder="1" applyAlignment="1" applyProtection="1">
      <alignment horizontal="center" vertical="center" shrinkToFit="1"/>
      <protection hidden="1"/>
    </xf>
    <xf numFmtId="0" fontId="4" fillId="0" borderId="49" xfId="0" applyFont="1" applyBorder="1" applyAlignment="1" applyProtection="1">
      <alignment horizontal="center" vertical="center" shrinkToFit="1"/>
      <protection hidden="1"/>
    </xf>
    <xf numFmtId="0" fontId="5" fillId="2" borderId="28" xfId="0" applyFont="1" applyFill="1" applyBorder="1" applyAlignment="1" applyProtection="1">
      <alignment horizontal="center" vertical="center"/>
      <protection locked="0"/>
    </xf>
    <xf numFmtId="0" fontId="5" fillId="2" borderId="29" xfId="0" applyFont="1" applyFill="1" applyBorder="1" applyAlignment="1" applyProtection="1">
      <alignment horizontal="center" vertical="center"/>
      <protection locked="0"/>
    </xf>
    <xf numFmtId="0" fontId="5" fillId="2" borderId="110" xfId="0" applyFont="1" applyFill="1" applyBorder="1" applyAlignment="1" applyProtection="1">
      <alignment horizontal="center" vertical="center"/>
      <protection locked="0"/>
    </xf>
    <xf numFmtId="0" fontId="32" fillId="0" borderId="86" xfId="0" applyFont="1" applyBorder="1" applyAlignment="1" applyProtection="1">
      <alignment horizontal="right" vertical="center"/>
      <protection hidden="1"/>
    </xf>
    <xf numFmtId="0" fontId="32" fillId="0" borderId="85" xfId="0" applyFont="1" applyBorder="1" applyAlignment="1" applyProtection="1">
      <alignment horizontal="right" vertical="center"/>
      <protection hidden="1"/>
    </xf>
    <xf numFmtId="0" fontId="32" fillId="0" borderId="87" xfId="0" applyFont="1" applyBorder="1" applyAlignment="1" applyProtection="1">
      <alignment horizontal="right" vertical="center"/>
      <protection hidden="1"/>
    </xf>
    <xf numFmtId="0" fontId="32" fillId="0" borderId="86" xfId="0" applyFont="1" applyBorder="1" applyAlignment="1" applyProtection="1">
      <alignment horizontal="center" vertical="center"/>
      <protection hidden="1"/>
    </xf>
    <xf numFmtId="0" fontId="32" fillId="0" borderId="85" xfId="0" applyFont="1" applyBorder="1" applyAlignment="1" applyProtection="1">
      <alignment horizontal="center" vertical="center"/>
      <protection hidden="1"/>
    </xf>
    <xf numFmtId="0" fontId="32" fillId="0" borderId="87" xfId="0" applyFont="1" applyBorder="1" applyAlignment="1" applyProtection="1">
      <alignment horizontal="center" vertical="center"/>
      <protection hidden="1"/>
    </xf>
    <xf numFmtId="0" fontId="8" fillId="0" borderId="3" xfId="0" applyFont="1" applyBorder="1" applyAlignment="1" applyProtection="1">
      <alignment horizontal="left" vertical="center" wrapText="1"/>
      <protection hidden="1"/>
    </xf>
    <xf numFmtId="0" fontId="8" fillId="0" borderId="112" xfId="0" applyFont="1" applyBorder="1" applyAlignment="1" applyProtection="1">
      <alignment horizontal="left" vertical="center" wrapText="1"/>
      <protection hidden="1"/>
    </xf>
    <xf numFmtId="38" fontId="50" fillId="0" borderId="1" xfId="1" applyFont="1" applyFill="1" applyBorder="1" applyAlignment="1" applyProtection="1">
      <alignment horizontal="right" vertical="center"/>
      <protection hidden="1"/>
    </xf>
    <xf numFmtId="0" fontId="22" fillId="0" borderId="0" xfId="0" applyFont="1" applyAlignment="1" applyProtection="1">
      <alignment horizontal="center" vertical="center"/>
      <protection hidden="1"/>
    </xf>
    <xf numFmtId="0" fontId="36" fillId="0" borderId="125" xfId="0" applyFont="1" applyBorder="1" applyAlignment="1" applyProtection="1">
      <alignment horizontal="center" vertical="center" textRotation="255"/>
      <protection hidden="1"/>
    </xf>
    <xf numFmtId="0" fontId="36" fillId="0" borderId="126" xfId="0" applyFont="1" applyBorder="1" applyAlignment="1" applyProtection="1">
      <alignment horizontal="center" vertical="center" textRotation="255"/>
      <protection hidden="1"/>
    </xf>
    <xf numFmtId="0" fontId="36" fillId="0" borderId="130" xfId="0" applyFont="1" applyBorder="1" applyAlignment="1" applyProtection="1">
      <alignment horizontal="center" vertical="center" textRotation="255"/>
      <protection hidden="1"/>
    </xf>
    <xf numFmtId="0" fontId="8" fillId="0" borderId="113" xfId="0" applyFont="1" applyBorder="1" applyAlignment="1" applyProtection="1">
      <alignment horizontal="center" vertical="center" textRotation="255" shrinkToFit="1"/>
      <protection hidden="1"/>
    </xf>
    <xf numFmtId="0" fontId="8" fillId="0" borderId="122" xfId="0" applyFont="1" applyBorder="1" applyAlignment="1" applyProtection="1">
      <alignment horizontal="center" vertical="center" textRotation="255" shrinkToFit="1"/>
      <protection hidden="1"/>
    </xf>
    <xf numFmtId="0" fontId="8" fillId="0" borderId="50" xfId="0" applyFont="1" applyBorder="1" applyAlignment="1" applyProtection="1">
      <alignment horizontal="center" vertical="center" textRotation="255" shrinkToFit="1"/>
      <protection hidden="1"/>
    </xf>
    <xf numFmtId="0" fontId="32" fillId="0" borderId="103" xfId="0" applyFont="1" applyBorder="1" applyAlignment="1" applyProtection="1">
      <alignment horizontal="center" vertical="center"/>
      <protection hidden="1"/>
    </xf>
    <xf numFmtId="0" fontId="32" fillId="0" borderId="7" xfId="0" applyFont="1" applyBorder="1" applyAlignment="1" applyProtection="1">
      <alignment horizontal="center" vertical="center"/>
      <protection hidden="1"/>
    </xf>
    <xf numFmtId="0" fontId="32" fillId="0" borderId="101" xfId="0" applyFont="1" applyBorder="1" applyAlignment="1" applyProtection="1">
      <alignment horizontal="center" vertical="center"/>
      <protection hidden="1"/>
    </xf>
    <xf numFmtId="185" fontId="0" fillId="2" borderId="86" xfId="0" applyNumberFormat="1" applyFill="1" applyBorder="1" applyAlignment="1" applyProtection="1">
      <alignment horizontal="center" vertical="center" shrinkToFit="1"/>
      <protection locked="0"/>
    </xf>
    <xf numFmtId="185" fontId="0" fillId="2" borderId="85" xfId="0" applyNumberFormat="1" applyFill="1" applyBorder="1" applyAlignment="1" applyProtection="1">
      <alignment horizontal="center" vertical="center" shrinkToFit="1"/>
      <protection locked="0"/>
    </xf>
    <xf numFmtId="185" fontId="0" fillId="2" borderId="87" xfId="0" applyNumberFormat="1" applyFill="1" applyBorder="1" applyAlignment="1" applyProtection="1">
      <alignment horizontal="center" vertical="center" shrinkToFit="1"/>
      <protection locked="0"/>
    </xf>
    <xf numFmtId="0" fontId="4" fillId="0" borderId="7" xfId="0" applyFont="1" applyBorder="1" applyAlignment="1" applyProtection="1">
      <alignment vertical="center" shrinkToFit="1"/>
      <protection hidden="1"/>
    </xf>
    <xf numFmtId="0" fontId="4" fillId="0" borderId="8" xfId="0" applyFont="1" applyBorder="1" applyAlignment="1" applyProtection="1">
      <alignment vertical="center" shrinkToFit="1"/>
      <protection hidden="1"/>
    </xf>
    <xf numFmtId="0" fontId="0" fillId="0" borderId="86" xfId="0" applyBorder="1" applyAlignment="1">
      <alignment horizontal="center" vertical="center"/>
    </xf>
    <xf numFmtId="0" fontId="0" fillId="0" borderId="87" xfId="0" applyBorder="1" applyAlignment="1">
      <alignment horizontal="center" vertical="center"/>
    </xf>
    <xf numFmtId="38" fontId="0" fillId="2" borderId="86" xfId="1" applyFont="1" applyFill="1" applyBorder="1" applyAlignment="1" applyProtection="1">
      <alignment horizontal="right" vertical="center"/>
      <protection locked="0"/>
    </xf>
    <xf numFmtId="38" fontId="0" fillId="2" borderId="85" xfId="1" applyFont="1" applyFill="1" applyBorder="1" applyAlignment="1" applyProtection="1">
      <alignment horizontal="right" vertical="center"/>
      <protection locked="0"/>
    </xf>
    <xf numFmtId="38" fontId="0" fillId="2" borderId="87" xfId="1" applyFont="1" applyFill="1" applyBorder="1" applyAlignment="1" applyProtection="1">
      <alignment horizontal="right" vertical="center"/>
      <protection locked="0"/>
    </xf>
    <xf numFmtId="0" fontId="8" fillId="0" borderId="0" xfId="0" applyFont="1" applyAlignment="1" applyProtection="1">
      <alignment horizontal="distributed" vertical="center"/>
      <protection hidden="1"/>
    </xf>
    <xf numFmtId="0" fontId="9" fillId="0" borderId="70" xfId="0" applyFont="1" applyBorder="1" applyAlignment="1" applyProtection="1">
      <alignment horizontal="left" vertical="center" shrinkToFit="1"/>
      <protection hidden="1"/>
    </xf>
    <xf numFmtId="0" fontId="9" fillId="0" borderId="26" xfId="0" applyFont="1" applyBorder="1" applyAlignment="1" applyProtection="1">
      <alignment horizontal="left" vertical="center" shrinkToFit="1"/>
      <protection hidden="1"/>
    </xf>
    <xf numFmtId="0" fontId="9" fillId="0" borderId="73" xfId="0" applyFont="1" applyBorder="1" applyAlignment="1" applyProtection="1">
      <alignment horizontal="left" vertical="center" shrinkToFit="1"/>
      <protection hidden="1"/>
    </xf>
    <xf numFmtId="0" fontId="9" fillId="0" borderId="71" xfId="0" applyFont="1" applyBorder="1" applyAlignment="1" applyProtection="1">
      <alignment horizontal="left" vertical="center" shrinkToFit="1"/>
      <protection hidden="1"/>
    </xf>
    <xf numFmtId="0" fontId="9" fillId="0" borderId="33" xfId="0" applyFont="1" applyBorder="1" applyAlignment="1" applyProtection="1">
      <alignment horizontal="left" vertical="center" shrinkToFit="1"/>
      <protection hidden="1"/>
    </xf>
    <xf numFmtId="0" fontId="9" fillId="0" borderId="75" xfId="0" applyFont="1" applyBorder="1" applyAlignment="1" applyProtection="1">
      <alignment horizontal="left" vertical="center" shrinkToFit="1"/>
      <protection hidden="1"/>
    </xf>
    <xf numFmtId="0" fontId="43" fillId="0" borderId="108" xfId="0" applyFont="1" applyBorder="1" applyAlignment="1" applyProtection="1">
      <alignment horizontal="center" vertical="center" shrinkToFit="1"/>
      <protection hidden="1"/>
    </xf>
    <xf numFmtId="0" fontId="4" fillId="0" borderId="85" xfId="0" applyFont="1" applyBorder="1" applyAlignment="1">
      <alignment horizontal="distributed" vertical="center" shrinkToFit="1"/>
    </xf>
    <xf numFmtId="0" fontId="23" fillId="0" borderId="3" xfId="0" applyFont="1" applyBorder="1" applyAlignment="1">
      <alignment horizontal="distributed" vertical="center" shrinkToFit="1"/>
    </xf>
    <xf numFmtId="0" fontId="5" fillId="0" borderId="0" xfId="0" applyFont="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5" xfId="0" applyFont="1" applyBorder="1" applyAlignment="1" applyProtection="1">
      <alignment horizontal="center" vertical="center" wrapText="1"/>
      <protection hidden="1"/>
    </xf>
    <xf numFmtId="181" fontId="4" fillId="0" borderId="3" xfId="0" applyNumberFormat="1" applyFont="1" applyBorder="1" applyAlignment="1" applyProtection="1">
      <alignment horizontal="center" vertical="center" shrinkToFit="1"/>
      <protection hidden="1"/>
    </xf>
    <xf numFmtId="0" fontId="4" fillId="0" borderId="100" xfId="0" applyFont="1" applyBorder="1" applyAlignment="1" applyProtection="1">
      <alignment horizontal="distributed" vertical="center" shrinkToFit="1"/>
      <protection hidden="1"/>
    </xf>
    <xf numFmtId="0" fontId="4" fillId="0" borderId="88" xfId="0" applyFont="1" applyBorder="1" applyAlignment="1" applyProtection="1">
      <alignment horizontal="distributed" vertical="center" shrinkToFit="1"/>
      <protection hidden="1"/>
    </xf>
    <xf numFmtId="181" fontId="4" fillId="0" borderId="85" xfId="0" applyNumberFormat="1" applyFont="1" applyBorder="1" applyAlignment="1" applyProtection="1">
      <alignment horizontal="center" vertical="center" shrinkToFit="1"/>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30"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5" xfId="0" applyFont="1" applyBorder="1" applyAlignment="1" applyProtection="1">
      <alignment horizontal="center" vertical="center" wrapText="1"/>
      <protection hidden="1"/>
    </xf>
    <xf numFmtId="0" fontId="8" fillId="0" borderId="32" xfId="0" applyFont="1" applyBorder="1" applyAlignment="1" applyProtection="1">
      <alignment horizontal="center" vertical="center" wrapText="1"/>
      <protection hidden="1"/>
    </xf>
    <xf numFmtId="0" fontId="8" fillId="0" borderId="33" xfId="0" applyFont="1" applyBorder="1" applyAlignment="1" applyProtection="1">
      <alignment horizontal="center" vertical="center" wrapText="1"/>
      <protection hidden="1"/>
    </xf>
    <xf numFmtId="0" fontId="8" fillId="0" borderId="34" xfId="0" applyFont="1" applyBorder="1" applyAlignment="1" applyProtection="1">
      <alignment horizontal="center" vertical="center" wrapText="1"/>
      <protection hidden="1"/>
    </xf>
    <xf numFmtId="0" fontId="8" fillId="0" borderId="3" xfId="0" applyFont="1" applyBorder="1" applyAlignment="1" applyProtection="1">
      <alignment horizontal="right" vertical="center"/>
      <protection hidden="1"/>
    </xf>
    <xf numFmtId="0" fontId="32" fillId="0" borderId="95" xfId="0" applyFont="1" applyBorder="1" applyAlignment="1" applyProtection="1">
      <alignment horizontal="center" vertical="center"/>
      <protection hidden="1"/>
    </xf>
    <xf numFmtId="0" fontId="32" fillId="0" borderId="54" xfId="0" applyFont="1" applyBorder="1" applyAlignment="1" applyProtection="1">
      <alignment horizontal="center" vertical="center"/>
      <protection hidden="1"/>
    </xf>
    <xf numFmtId="0" fontId="32" fillId="0" borderId="94" xfId="0" applyFont="1" applyBorder="1" applyAlignment="1" applyProtection="1">
      <alignment horizontal="center" vertical="center"/>
      <protection hidden="1"/>
    </xf>
    <xf numFmtId="0" fontId="5" fillId="0" borderId="62" xfId="0" applyFont="1" applyBorder="1" applyAlignment="1" applyProtection="1">
      <alignment horizontal="center" vertical="center" shrinkToFit="1"/>
      <protection hidden="1"/>
    </xf>
    <xf numFmtId="0" fontId="5" fillId="0" borderId="10" xfId="0" applyFont="1" applyBorder="1" applyAlignment="1" applyProtection="1">
      <alignment horizontal="center" vertical="center" shrinkToFit="1"/>
      <protection hidden="1"/>
    </xf>
    <xf numFmtId="0" fontId="5" fillId="0" borderId="11" xfId="0" applyFont="1" applyBorder="1" applyAlignment="1" applyProtection="1">
      <alignment horizontal="center" vertical="center" shrinkToFit="1"/>
      <protection hidden="1"/>
    </xf>
    <xf numFmtId="0" fontId="5" fillId="0" borderId="109" xfId="0" applyFont="1" applyBorder="1" applyAlignment="1" applyProtection="1">
      <alignment horizontal="center" vertical="center"/>
      <protection hidden="1"/>
    </xf>
    <xf numFmtId="0" fontId="5" fillId="0" borderId="28" xfId="0" applyFont="1" applyBorder="1" applyAlignment="1" applyProtection="1">
      <alignment horizontal="center" vertical="center"/>
      <protection hidden="1"/>
    </xf>
    <xf numFmtId="0" fontId="5" fillId="0" borderId="15" xfId="0" applyFont="1" applyBorder="1" applyAlignment="1" applyProtection="1">
      <alignment horizontal="center" vertical="center"/>
      <protection hidden="1"/>
    </xf>
    <xf numFmtId="0" fontId="41" fillId="0" borderId="4" xfId="0" applyFont="1" applyBorder="1" applyAlignment="1" applyProtection="1">
      <alignment horizontal="center" vertical="center" shrinkToFit="1"/>
      <protection hidden="1"/>
    </xf>
    <xf numFmtId="0" fontId="41" fillId="0" borderId="0" xfId="0" applyFont="1" applyAlignment="1" applyProtection="1">
      <alignment horizontal="center" vertical="center" shrinkToFit="1"/>
      <protection hidden="1"/>
    </xf>
    <xf numFmtId="0" fontId="41" fillId="0" borderId="31" xfId="0" applyFont="1" applyBorder="1" applyAlignment="1" applyProtection="1">
      <alignment horizontal="center" vertical="center" shrinkToFit="1"/>
      <protection hidden="1"/>
    </xf>
    <xf numFmtId="0" fontId="5" fillId="0" borderId="110" xfId="0" applyFont="1" applyBorder="1" applyAlignment="1" applyProtection="1">
      <alignment horizontal="center" vertical="center" shrinkToFit="1"/>
      <protection hidden="1"/>
    </xf>
    <xf numFmtId="0" fontId="5" fillId="0" borderId="7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112" xfId="0" applyFont="1" applyBorder="1" applyAlignment="1" applyProtection="1">
      <alignment horizontal="center" vertical="center" shrinkToFit="1"/>
      <protection hidden="1"/>
    </xf>
    <xf numFmtId="0" fontId="5" fillId="0" borderId="30" xfId="0" applyFont="1" applyBorder="1" applyAlignment="1" applyProtection="1">
      <alignment horizontal="center" vertical="center" shrinkToFit="1"/>
      <protection hidden="1"/>
    </xf>
    <xf numFmtId="0" fontId="5" fillId="0" borderId="0" xfId="0" applyFont="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8" fontId="6" fillId="0" borderId="44" xfId="0" applyNumberFormat="1" applyFont="1" applyBorder="1" applyAlignment="1" applyProtection="1">
      <alignment horizontal="center" vertical="center"/>
      <protection hidden="1"/>
    </xf>
    <xf numFmtId="178" fontId="6" fillId="0" borderId="45" xfId="0" applyNumberFormat="1" applyFont="1" applyBorder="1" applyAlignment="1" applyProtection="1">
      <alignment horizontal="center" vertical="center"/>
      <protection hidden="1"/>
    </xf>
    <xf numFmtId="178" fontId="6" fillId="0" borderId="46" xfId="0" applyNumberFormat="1" applyFont="1" applyBorder="1" applyAlignment="1" applyProtection="1">
      <alignment horizontal="center" vertical="center"/>
      <protection hidden="1"/>
    </xf>
    <xf numFmtId="178" fontId="6" fillId="0" borderId="47" xfId="0" applyNumberFormat="1" applyFont="1" applyBorder="1" applyAlignment="1" applyProtection="1">
      <alignment horizontal="center" vertical="center"/>
      <protection hidden="1"/>
    </xf>
    <xf numFmtId="178" fontId="6" fillId="0" borderId="48" xfId="0" applyNumberFormat="1" applyFont="1" applyBorder="1" applyAlignment="1" applyProtection="1">
      <alignment horizontal="center" vertical="center"/>
      <protection hidden="1"/>
    </xf>
    <xf numFmtId="178" fontId="6" fillId="0" borderId="49" xfId="0" applyNumberFormat="1" applyFont="1" applyBorder="1" applyAlignment="1" applyProtection="1">
      <alignment horizontal="center" vertical="center"/>
      <protection hidden="1"/>
    </xf>
    <xf numFmtId="0" fontId="6" fillId="0" borderId="0" xfId="0" applyFont="1" applyAlignment="1" applyProtection="1">
      <alignment horizontal="center" vertical="center"/>
      <protection hidden="1"/>
    </xf>
    <xf numFmtId="0" fontId="5" fillId="0" borderId="52" xfId="0" applyFont="1" applyBorder="1" applyAlignment="1" applyProtection="1">
      <alignment horizontal="center" vertical="center" shrinkToFit="1"/>
      <protection hidden="1"/>
    </xf>
    <xf numFmtId="0" fontId="5" fillId="0" borderId="33" xfId="0" applyFont="1" applyBorder="1" applyAlignment="1" applyProtection="1">
      <alignment horizontal="center" vertical="center" shrinkToFit="1"/>
      <protection hidden="1"/>
    </xf>
    <xf numFmtId="0" fontId="5" fillId="0" borderId="35"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0" xfId="0" applyFont="1" applyAlignment="1" applyProtection="1">
      <alignment horizontal="center" vertical="center" shrinkToFit="1"/>
      <protection hidden="1"/>
    </xf>
    <xf numFmtId="0" fontId="6" fillId="0" borderId="31" xfId="0" applyFont="1" applyBorder="1" applyAlignment="1" applyProtection="1">
      <alignment horizontal="center" vertical="center" shrinkToFit="1"/>
      <protection hidden="1"/>
    </xf>
    <xf numFmtId="0" fontId="8" fillId="0" borderId="7" xfId="0" applyFont="1" applyBorder="1" applyAlignment="1" applyProtection="1">
      <alignment horizontal="distributed" vertical="center"/>
      <protection hidden="1"/>
    </xf>
    <xf numFmtId="0" fontId="8" fillId="14" borderId="141" xfId="0" applyFont="1" applyFill="1" applyBorder="1" applyAlignment="1" applyProtection="1">
      <alignment horizontal="center" vertical="center"/>
      <protection hidden="1"/>
    </xf>
    <xf numFmtId="0" fontId="8" fillId="0" borderId="7" xfId="0" applyFont="1" applyBorder="1" applyAlignment="1" applyProtection="1">
      <alignment horizontal="distributed" vertical="center" wrapText="1"/>
      <protection hidden="1"/>
    </xf>
    <xf numFmtId="0" fontId="8" fillId="0" borderId="8" xfId="0" applyFont="1" applyBorder="1" applyAlignment="1" applyProtection="1">
      <alignment horizontal="distributed" vertical="center" wrapText="1"/>
      <protection hidden="1"/>
    </xf>
    <xf numFmtId="0" fontId="8" fillId="0" borderId="0" xfId="0" applyFont="1" applyAlignment="1" applyProtection="1">
      <alignment horizontal="center" vertical="center" shrinkToFit="1"/>
      <protection hidden="1"/>
    </xf>
    <xf numFmtId="38" fontId="50" fillId="0" borderId="50" xfId="1" applyFont="1" applyFill="1" applyBorder="1" applyAlignment="1" applyProtection="1">
      <alignment horizontal="right" vertical="center"/>
      <protection hidden="1"/>
    </xf>
    <xf numFmtId="38" fontId="50" fillId="0" borderId="122" xfId="1" applyFont="1" applyFill="1" applyBorder="1" applyAlignment="1" applyProtection="1">
      <alignment horizontal="right" vertical="center"/>
      <protection hidden="1"/>
    </xf>
    <xf numFmtId="38" fontId="50" fillId="0" borderId="113" xfId="1" applyFont="1" applyFill="1" applyBorder="1" applyAlignment="1" applyProtection="1">
      <alignment horizontal="right" vertical="center"/>
      <protection hidden="1"/>
    </xf>
    <xf numFmtId="0" fontId="8" fillId="0" borderId="5" xfId="0" applyFont="1" applyBorder="1" applyAlignment="1" applyProtection="1">
      <alignment horizontal="distributed" vertical="center"/>
      <protection hidden="1"/>
    </xf>
    <xf numFmtId="38" fontId="50" fillId="0" borderId="2" xfId="1" applyFont="1" applyFill="1" applyBorder="1" applyAlignment="1" applyProtection="1">
      <alignment horizontal="right" vertical="center"/>
      <protection hidden="1"/>
    </xf>
    <xf numFmtId="38" fontId="50" fillId="0" borderId="3" xfId="1" applyFont="1" applyFill="1" applyBorder="1" applyAlignment="1" applyProtection="1">
      <alignment horizontal="right" vertical="center"/>
      <protection hidden="1"/>
    </xf>
    <xf numFmtId="38" fontId="50" fillId="0" borderId="112" xfId="1" applyFont="1" applyFill="1" applyBorder="1" applyAlignment="1" applyProtection="1">
      <alignment horizontal="right" vertical="center"/>
      <protection hidden="1"/>
    </xf>
    <xf numFmtId="38" fontId="50" fillId="0" borderId="4" xfId="1" applyFont="1" applyFill="1" applyBorder="1" applyAlignment="1" applyProtection="1">
      <alignment horizontal="right" vertical="center"/>
      <protection hidden="1"/>
    </xf>
    <xf numFmtId="38" fontId="50" fillId="0" borderId="0" xfId="1" applyFont="1" applyFill="1" applyBorder="1" applyAlignment="1" applyProtection="1">
      <alignment horizontal="right" vertical="center"/>
      <protection hidden="1"/>
    </xf>
    <xf numFmtId="38" fontId="50" fillId="0" borderId="5" xfId="1" applyFont="1" applyFill="1" applyBorder="1" applyAlignment="1" applyProtection="1">
      <alignment horizontal="right" vertical="center"/>
      <protection hidden="1"/>
    </xf>
    <xf numFmtId="38" fontId="42" fillId="14" borderId="142" xfId="1" applyFont="1" applyFill="1" applyBorder="1" applyAlignment="1" applyProtection="1">
      <alignment horizontal="right" vertical="center"/>
      <protection hidden="1"/>
    </xf>
    <xf numFmtId="38" fontId="42" fillId="14" borderId="141" xfId="1" applyFont="1" applyFill="1" applyBorder="1" applyAlignment="1" applyProtection="1">
      <alignment horizontal="right" vertical="center"/>
      <protection hidden="1"/>
    </xf>
    <xf numFmtId="38" fontId="42" fillId="14" borderId="143" xfId="1" applyFont="1" applyFill="1" applyBorder="1" applyAlignment="1" applyProtection="1">
      <alignment horizontal="right" vertical="center"/>
      <protection hidden="1"/>
    </xf>
    <xf numFmtId="38" fontId="42" fillId="14" borderId="4" xfId="1" applyFont="1" applyFill="1" applyBorder="1" applyAlignment="1" applyProtection="1">
      <alignment horizontal="right" vertical="center"/>
      <protection hidden="1"/>
    </xf>
    <xf numFmtId="38" fontId="42" fillId="14" borderId="0" xfId="1" applyFont="1" applyFill="1" applyBorder="1" applyAlignment="1" applyProtection="1">
      <alignment horizontal="right" vertical="center"/>
      <protection hidden="1"/>
    </xf>
    <xf numFmtId="38" fontId="42" fillId="14" borderId="145" xfId="1" applyFont="1" applyFill="1" applyBorder="1" applyAlignment="1" applyProtection="1">
      <alignment horizontal="right" vertical="center"/>
      <protection hidden="1"/>
    </xf>
    <xf numFmtId="38" fontId="42" fillId="14" borderId="149" xfId="1" applyFont="1" applyFill="1" applyBorder="1" applyAlignment="1" applyProtection="1">
      <alignment horizontal="right" vertical="center"/>
      <protection hidden="1"/>
    </xf>
    <xf numFmtId="38" fontId="42" fillId="14" borderId="147" xfId="1" applyFont="1" applyFill="1" applyBorder="1" applyAlignment="1" applyProtection="1">
      <alignment horizontal="right" vertical="center"/>
      <protection hidden="1"/>
    </xf>
    <xf numFmtId="38" fontId="42" fillId="14" borderId="150" xfId="1" applyFont="1" applyFill="1" applyBorder="1" applyAlignment="1" applyProtection="1">
      <alignment horizontal="right" vertical="center"/>
      <protection hidden="1"/>
    </xf>
    <xf numFmtId="0" fontId="4" fillId="14" borderId="0" xfId="0" applyFont="1" applyFill="1" applyAlignment="1" applyProtection="1">
      <alignment horizontal="distributed" vertical="center"/>
      <protection hidden="1"/>
    </xf>
    <xf numFmtId="0" fontId="4" fillId="14" borderId="5" xfId="0" applyFont="1" applyFill="1" applyBorder="1" applyAlignment="1" applyProtection="1">
      <alignment horizontal="distributed" vertical="center"/>
      <protection hidden="1"/>
    </xf>
    <xf numFmtId="0" fontId="4" fillId="14" borderId="147" xfId="0" applyFont="1" applyFill="1" applyBorder="1" applyAlignment="1" applyProtection="1">
      <alignment horizontal="distributed" vertical="center"/>
      <protection hidden="1"/>
    </xf>
    <xf numFmtId="0" fontId="4" fillId="14" borderId="148" xfId="0" applyFont="1" applyFill="1" applyBorder="1" applyAlignment="1" applyProtection="1">
      <alignment horizontal="distributed" vertical="center"/>
      <protection hidden="1"/>
    </xf>
    <xf numFmtId="0" fontId="32" fillId="0" borderId="86" xfId="0" quotePrefix="1" applyFont="1" applyBorder="1" applyAlignment="1" applyProtection="1">
      <alignment horizontal="right" vertical="center"/>
      <protection hidden="1"/>
    </xf>
    <xf numFmtId="0" fontId="32" fillId="0" borderId="85" xfId="0" quotePrefix="1" applyFont="1" applyBorder="1" applyAlignment="1" applyProtection="1">
      <alignment horizontal="right" vertical="center"/>
      <protection hidden="1"/>
    </xf>
    <xf numFmtId="0" fontId="32" fillId="0" borderId="87" xfId="0" quotePrefix="1" applyFont="1" applyBorder="1" applyAlignment="1" applyProtection="1">
      <alignment horizontal="right" vertical="center"/>
      <protection hidden="1"/>
    </xf>
    <xf numFmtId="182" fontId="27" fillId="0" borderId="3" xfId="0" quotePrefix="1" applyNumberFormat="1" applyFont="1" applyBorder="1" applyAlignment="1" applyProtection="1">
      <alignment horizontal="center" vertical="center"/>
      <protection hidden="1"/>
    </xf>
    <xf numFmtId="182" fontId="27" fillId="0" borderId="112" xfId="0" quotePrefix="1" applyNumberFormat="1" applyFont="1" applyBorder="1" applyAlignment="1" applyProtection="1">
      <alignment horizontal="center" vertical="center"/>
      <protection hidden="1"/>
    </xf>
    <xf numFmtId="182" fontId="27" fillId="0" borderId="116" xfId="0" quotePrefix="1" applyNumberFormat="1" applyFont="1" applyBorder="1" applyAlignment="1" applyProtection="1">
      <alignment horizontal="center" vertical="center"/>
      <protection hidden="1"/>
    </xf>
    <xf numFmtId="182" fontId="27" fillId="0" borderId="124" xfId="0" quotePrefix="1" applyNumberFormat="1" applyFont="1" applyBorder="1" applyAlignment="1" applyProtection="1">
      <alignment horizontal="center" vertical="center"/>
      <protection hidden="1"/>
    </xf>
    <xf numFmtId="0" fontId="35" fillId="0" borderId="0" xfId="0" applyFont="1" applyAlignment="1" applyProtection="1">
      <alignment horizontal="left" vertical="center" shrinkToFit="1"/>
      <protection hidden="1"/>
    </xf>
    <xf numFmtId="0" fontId="8" fillId="0" borderId="102" xfId="0" applyFont="1" applyBorder="1" applyAlignment="1" applyProtection="1">
      <alignment horizontal="center" vertical="center" wrapText="1"/>
      <protection hidden="1"/>
    </xf>
    <xf numFmtId="0" fontId="8" fillId="0" borderId="3" xfId="0" applyFont="1" applyBorder="1" applyAlignment="1" applyProtection="1">
      <alignment horizontal="center" vertical="center" wrapText="1"/>
      <protection hidden="1"/>
    </xf>
    <xf numFmtId="0" fontId="8" fillId="0" borderId="100"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74" xfId="0" applyFont="1" applyBorder="1" applyAlignment="1" applyProtection="1">
      <alignment horizontal="center" vertical="center" wrapText="1"/>
      <protection hidden="1"/>
    </xf>
    <xf numFmtId="0" fontId="8" fillId="0" borderId="103" xfId="0" applyFont="1" applyBorder="1" applyAlignment="1" applyProtection="1">
      <alignment horizontal="center" vertical="center" wrapText="1"/>
      <protection hidden="1"/>
    </xf>
    <xf numFmtId="0" fontId="8" fillId="0" borderId="7" xfId="0" applyFont="1" applyBorder="1" applyAlignment="1" applyProtection="1">
      <alignment horizontal="center" vertical="center" wrapText="1"/>
      <protection hidden="1"/>
    </xf>
    <xf numFmtId="0" fontId="8" fillId="0" borderId="101" xfId="0" applyFont="1" applyBorder="1" applyAlignment="1" applyProtection="1">
      <alignment horizontal="center" vertical="center" wrapText="1"/>
      <protection hidden="1"/>
    </xf>
    <xf numFmtId="0" fontId="32" fillId="0" borderId="128" xfId="0" applyFont="1" applyBorder="1" applyAlignment="1" applyProtection="1">
      <alignment horizontal="center" vertical="center"/>
      <protection hidden="1"/>
    </xf>
    <xf numFmtId="0" fontId="32" fillId="0" borderId="55" xfId="0" applyFont="1" applyBorder="1" applyAlignment="1" applyProtection="1">
      <alignment horizontal="center" vertical="center"/>
      <protection hidden="1"/>
    </xf>
    <xf numFmtId="0" fontId="32" fillId="0" borderId="129" xfId="0" applyFont="1" applyBorder="1" applyAlignment="1" applyProtection="1">
      <alignment horizontal="center" vertical="center"/>
      <protection hidden="1"/>
    </xf>
    <xf numFmtId="0" fontId="32" fillId="0" borderId="102" xfId="0" applyFont="1" applyBorder="1" applyAlignment="1" applyProtection="1">
      <alignment horizontal="center" vertical="center"/>
      <protection hidden="1"/>
    </xf>
    <xf numFmtId="0" fontId="32" fillId="0" borderId="3" xfId="0" applyFont="1" applyBorder="1" applyAlignment="1" applyProtection="1">
      <alignment horizontal="center" vertical="center"/>
      <protection hidden="1"/>
    </xf>
    <xf numFmtId="0" fontId="32" fillId="0" borderId="100" xfId="0" applyFont="1" applyBorder="1" applyAlignment="1" applyProtection="1">
      <alignment horizontal="center" vertical="center"/>
      <protection hidden="1"/>
    </xf>
    <xf numFmtId="0" fontId="5" fillId="2" borderId="110" xfId="0" applyFont="1" applyFill="1" applyBorder="1" applyAlignment="1" applyProtection="1">
      <alignment horizontal="center" vertical="center" shrinkToFit="1"/>
      <protection locked="0"/>
    </xf>
    <xf numFmtId="0" fontId="5" fillId="2" borderId="28" xfId="0" applyFont="1" applyFill="1" applyBorder="1" applyAlignment="1" applyProtection="1">
      <alignment horizontal="center" vertical="center" shrinkToFit="1"/>
      <protection locked="0"/>
    </xf>
    <xf numFmtId="0" fontId="6" fillId="2" borderId="44" xfId="0" applyFont="1" applyFill="1" applyBorder="1" applyAlignment="1" applyProtection="1">
      <alignment horizontal="center" vertical="center"/>
      <protection locked="0"/>
    </xf>
    <xf numFmtId="0" fontId="6" fillId="2" borderId="46" xfId="0" applyFont="1" applyFill="1" applyBorder="1" applyAlignment="1" applyProtection="1">
      <alignment horizontal="center" vertical="center"/>
      <protection locked="0"/>
    </xf>
    <xf numFmtId="0" fontId="6" fillId="2" borderId="47" xfId="0" applyFont="1" applyFill="1" applyBorder="1" applyAlignment="1" applyProtection="1">
      <alignment horizontal="center" vertical="center"/>
      <protection locked="0"/>
    </xf>
    <xf numFmtId="0" fontId="6" fillId="2" borderId="49" xfId="0" applyFont="1" applyFill="1" applyBorder="1" applyAlignment="1" applyProtection="1">
      <alignment horizontal="center" vertical="center"/>
      <protection locked="0"/>
    </xf>
    <xf numFmtId="187" fontId="4" fillId="0" borderId="26" xfId="0" applyNumberFormat="1" applyFont="1" applyBorder="1" applyAlignment="1" applyProtection="1">
      <alignment horizontal="left" vertical="top"/>
      <protection hidden="1"/>
    </xf>
    <xf numFmtId="179" fontId="6" fillId="2" borderId="44" xfId="0" applyNumberFormat="1" applyFont="1" applyFill="1" applyBorder="1" applyAlignment="1" applyProtection="1">
      <alignment horizontal="center" vertical="center"/>
      <protection locked="0"/>
    </xf>
    <xf numFmtId="179" fontId="6" fillId="2" borderId="54" xfId="0" applyNumberFormat="1" applyFont="1" applyFill="1" applyBorder="1" applyAlignment="1" applyProtection="1">
      <alignment horizontal="center" vertical="center"/>
      <protection locked="0"/>
    </xf>
    <xf numFmtId="179" fontId="6" fillId="2" borderId="46" xfId="0" applyNumberFormat="1" applyFont="1" applyFill="1" applyBorder="1" applyAlignment="1" applyProtection="1">
      <alignment horizontal="center" vertical="center"/>
      <protection locked="0"/>
    </xf>
    <xf numFmtId="179" fontId="6" fillId="2" borderId="47" xfId="0" applyNumberFormat="1" applyFont="1" applyFill="1" applyBorder="1" applyAlignment="1" applyProtection="1">
      <alignment horizontal="center" vertical="center"/>
      <protection locked="0"/>
    </xf>
    <xf numFmtId="179" fontId="6" fillId="2" borderId="55" xfId="0" applyNumberFormat="1" applyFont="1" applyFill="1" applyBorder="1" applyAlignment="1" applyProtection="1">
      <alignment horizontal="center" vertical="center"/>
      <protection locked="0"/>
    </xf>
    <xf numFmtId="179" fontId="6" fillId="2" borderId="49" xfId="0" applyNumberFormat="1" applyFont="1" applyFill="1" applyBorder="1" applyAlignment="1" applyProtection="1">
      <alignment horizontal="center" vertical="center"/>
      <protection locked="0"/>
    </xf>
    <xf numFmtId="0" fontId="0" fillId="0" borderId="85" xfId="0" applyBorder="1" applyAlignment="1" applyProtection="1">
      <alignment horizontal="right" vertical="center"/>
      <protection hidden="1"/>
    </xf>
    <xf numFmtId="0" fontId="0" fillId="0" borderId="87" xfId="0" applyBorder="1" applyAlignment="1" applyProtection="1">
      <alignment horizontal="right" vertical="center"/>
      <protection hidden="1"/>
    </xf>
    <xf numFmtId="0" fontId="51" fillId="0" borderId="3" xfId="0" applyFont="1" applyBorder="1" applyAlignment="1" applyProtection="1">
      <alignment horizontal="center" vertical="center" shrinkToFit="1"/>
      <protection hidden="1"/>
    </xf>
    <xf numFmtId="0" fontId="51" fillId="0" borderId="112" xfId="0" applyFont="1" applyBorder="1" applyAlignment="1" applyProtection="1">
      <alignment horizontal="center" vertical="center" shrinkToFit="1"/>
      <protection hidden="1"/>
    </xf>
    <xf numFmtId="0" fontId="8" fillId="0" borderId="7" xfId="0" applyFont="1" applyBorder="1" applyAlignment="1" applyProtection="1">
      <alignment horizontal="center" vertical="center" shrinkToFit="1"/>
      <protection hidden="1"/>
    </xf>
    <xf numFmtId="0" fontId="8" fillId="0" borderId="3" xfId="0" applyFont="1" applyBorder="1" applyAlignment="1" applyProtection="1">
      <alignment horizontal="distributed" vertical="center" wrapText="1"/>
      <protection hidden="1"/>
    </xf>
    <xf numFmtId="38" fontId="50" fillId="2" borderId="1" xfId="1" applyFont="1" applyFill="1" applyBorder="1" applyAlignment="1" applyProtection="1">
      <alignment horizontal="right" vertical="center"/>
      <protection locked="0"/>
    </xf>
    <xf numFmtId="38" fontId="42" fillId="14" borderId="1" xfId="1" applyFont="1" applyFill="1" applyBorder="1" applyAlignment="1" applyProtection="1">
      <alignment horizontal="right" vertical="center"/>
      <protection hidden="1"/>
    </xf>
    <xf numFmtId="0" fontId="8" fillId="14" borderId="3" xfId="0" applyFont="1" applyFill="1" applyBorder="1" applyAlignment="1" applyProtection="1">
      <alignment horizontal="center" vertical="center"/>
      <protection hidden="1"/>
    </xf>
    <xf numFmtId="0" fontId="8" fillId="0" borderId="3" xfId="0" applyFont="1" applyBorder="1" applyAlignment="1" applyProtection="1">
      <alignment horizontal="distributed" vertical="center"/>
      <protection hidden="1"/>
    </xf>
    <xf numFmtId="0" fontId="8" fillId="14" borderId="6" xfId="0" applyFont="1" applyFill="1" applyBorder="1" applyAlignment="1" applyProtection="1">
      <alignment horizontal="right" vertical="center" shrinkToFit="1"/>
      <protection hidden="1"/>
    </xf>
    <xf numFmtId="0" fontId="8" fillId="14" borderId="7" xfId="0" applyFont="1" applyFill="1" applyBorder="1" applyAlignment="1" applyProtection="1">
      <alignment horizontal="right" vertical="center" shrinkToFit="1"/>
      <protection hidden="1"/>
    </xf>
    <xf numFmtId="0" fontId="8" fillId="0" borderId="112" xfId="0" applyFont="1" applyBorder="1" applyAlignment="1" applyProtection="1">
      <alignment horizontal="distributed" vertical="center"/>
      <protection hidden="1"/>
    </xf>
    <xf numFmtId="0" fontId="0" fillId="0" borderId="0" xfId="0" applyAlignment="1" applyProtection="1">
      <alignment horizontal="left" vertical="center" wrapText="1"/>
      <protection hidden="1"/>
    </xf>
    <xf numFmtId="0" fontId="7" fillId="0" borderId="0" xfId="0" applyFont="1" applyAlignment="1" applyProtection="1">
      <alignment horizontal="left" shrinkToFit="1"/>
      <protection hidden="1"/>
    </xf>
    <xf numFmtId="0" fontId="34" fillId="0" borderId="0" xfId="0" applyFont="1" applyAlignment="1" applyProtection="1">
      <alignment horizontal="center" vertical="center"/>
      <protection hidden="1"/>
    </xf>
    <xf numFmtId="0" fontId="44" fillId="0" borderId="115" xfId="0" applyFont="1" applyBorder="1" applyAlignment="1" applyProtection="1">
      <alignment horizontal="center" vertical="center" shrinkToFit="1"/>
      <protection hidden="1"/>
    </xf>
    <xf numFmtId="0" fontId="44" fillId="0" borderId="116" xfId="0" applyFont="1" applyBorder="1" applyAlignment="1" applyProtection="1">
      <alignment horizontal="center" vertical="center" shrinkToFit="1"/>
      <protection hidden="1"/>
    </xf>
    <xf numFmtId="0" fontId="44" fillId="0" borderId="117" xfId="0" applyFont="1" applyBorder="1" applyAlignment="1" applyProtection="1">
      <alignment horizontal="center" vertical="center" shrinkToFit="1"/>
      <protection hidden="1"/>
    </xf>
    <xf numFmtId="0" fontId="44" fillId="0" borderId="118" xfId="0" applyFont="1" applyBorder="1" applyAlignment="1" applyProtection="1">
      <alignment horizontal="center" vertical="center" shrinkToFit="1"/>
      <protection hidden="1"/>
    </xf>
    <xf numFmtId="0" fontId="44" fillId="0" borderId="119" xfId="0" applyFont="1" applyBorder="1" applyAlignment="1" applyProtection="1">
      <alignment horizontal="center" vertical="center" shrinkToFit="1"/>
      <protection hidden="1"/>
    </xf>
    <xf numFmtId="0" fontId="44" fillId="0" borderId="120" xfId="0" applyFont="1" applyBorder="1" applyAlignment="1" applyProtection="1">
      <alignment horizontal="center" vertical="center" shrinkToFit="1"/>
      <protection hidden="1"/>
    </xf>
    <xf numFmtId="177" fontId="5" fillId="2" borderId="70" xfId="0" applyNumberFormat="1" applyFont="1" applyFill="1" applyBorder="1" applyAlignment="1" applyProtection="1">
      <alignment horizontal="center" vertical="center" shrinkToFit="1"/>
      <protection locked="0"/>
    </xf>
    <xf numFmtId="177" fontId="5" fillId="2" borderId="26" xfId="0" applyNumberFormat="1" applyFont="1" applyFill="1" applyBorder="1" applyAlignment="1" applyProtection="1">
      <alignment horizontal="center" vertical="center" shrinkToFit="1"/>
      <protection locked="0"/>
    </xf>
    <xf numFmtId="177" fontId="5" fillId="2" borderId="53" xfId="0" applyNumberFormat="1" applyFont="1" applyFill="1" applyBorder="1" applyAlignment="1" applyProtection="1">
      <alignment horizontal="center" vertical="center" shrinkToFit="1"/>
      <protection locked="0"/>
    </xf>
    <xf numFmtId="177" fontId="5" fillId="2" borderId="71" xfId="0" applyNumberFormat="1" applyFont="1" applyFill="1" applyBorder="1" applyAlignment="1" applyProtection="1">
      <alignment horizontal="center" vertical="center" shrinkToFit="1"/>
      <protection locked="0"/>
    </xf>
    <xf numFmtId="177" fontId="5" fillId="2" borderId="33" xfId="0" applyNumberFormat="1" applyFont="1" applyFill="1" applyBorder="1" applyAlignment="1" applyProtection="1">
      <alignment horizontal="center" vertical="center" shrinkToFit="1"/>
      <protection locked="0"/>
    </xf>
    <xf numFmtId="177" fontId="5" fillId="2" borderId="35" xfId="0" applyNumberFormat="1" applyFont="1" applyFill="1" applyBorder="1" applyAlignment="1" applyProtection="1">
      <alignment horizontal="center" vertical="center" shrinkToFit="1"/>
      <protection locked="0"/>
    </xf>
    <xf numFmtId="0" fontId="5" fillId="0" borderId="17" xfId="0" applyFont="1" applyBorder="1" applyAlignment="1" applyProtection="1">
      <alignment horizontal="center" vertical="center" shrinkToFit="1"/>
      <protection hidden="1"/>
    </xf>
    <xf numFmtId="0" fontId="5" fillId="0" borderId="16" xfId="0" applyFont="1" applyBorder="1" applyAlignment="1" applyProtection="1">
      <alignment horizontal="center" vertical="center" shrinkToFit="1"/>
      <protection hidden="1"/>
    </xf>
    <xf numFmtId="0" fontId="5" fillId="0" borderId="24" xfId="0" applyFont="1" applyBorder="1" applyAlignment="1" applyProtection="1">
      <alignment horizontal="center" vertical="center" shrinkToFit="1"/>
      <protection hidden="1"/>
    </xf>
    <xf numFmtId="0" fontId="5" fillId="0" borderId="23" xfId="0" applyFont="1" applyBorder="1" applyAlignment="1" applyProtection="1">
      <alignment horizontal="center" vertical="center" shrinkToFit="1"/>
      <protection hidden="1"/>
    </xf>
    <xf numFmtId="0" fontId="5" fillId="2" borderId="133" xfId="0" applyFont="1" applyFill="1" applyBorder="1" applyAlignment="1" applyProtection="1">
      <alignment horizontal="center" shrinkToFit="1"/>
      <protection locked="0"/>
    </xf>
    <xf numFmtId="0" fontId="5" fillId="2" borderId="134" xfId="0" applyFont="1" applyFill="1" applyBorder="1" applyAlignment="1" applyProtection="1">
      <alignment horizontal="center" shrinkToFit="1"/>
      <protection locked="0"/>
    </xf>
    <xf numFmtId="0" fontId="5" fillId="2" borderId="135" xfId="0" applyFont="1" applyFill="1" applyBorder="1" applyAlignment="1" applyProtection="1">
      <alignment horizontal="center" shrinkToFit="1"/>
      <protection locked="0"/>
    </xf>
    <xf numFmtId="0" fontId="4" fillId="2" borderId="136" xfId="0" applyFont="1" applyFill="1" applyBorder="1" applyAlignment="1" applyProtection="1">
      <alignment horizontal="center" shrinkToFit="1"/>
      <protection locked="0"/>
    </xf>
    <xf numFmtId="0" fontId="0" fillId="0" borderId="57" xfId="0" applyBorder="1" applyAlignment="1" applyProtection="1">
      <alignment horizontal="center" vertical="center"/>
      <protection hidden="1"/>
    </xf>
    <xf numFmtId="0" fontId="0" fillId="0" borderId="161" xfId="0" applyBorder="1" applyAlignment="1" applyProtection="1">
      <alignment horizontal="center" vertical="center"/>
      <protection hidden="1"/>
    </xf>
    <xf numFmtId="0" fontId="0" fillId="0" borderId="83" xfId="0" applyBorder="1" applyAlignment="1" applyProtection="1">
      <alignment horizontal="center" vertical="center"/>
      <protection hidden="1"/>
    </xf>
    <xf numFmtId="0" fontId="0" fillId="0" borderId="162" xfId="0" applyBorder="1" applyAlignment="1" applyProtection="1">
      <alignment horizontal="center" vertical="center"/>
      <protection hidden="1"/>
    </xf>
    <xf numFmtId="0" fontId="0" fillId="2" borderId="66" xfId="0" applyFill="1" applyBorder="1" applyAlignment="1" applyProtection="1">
      <alignment horizontal="center" vertical="center"/>
      <protection locked="0"/>
    </xf>
    <xf numFmtId="0" fontId="0" fillId="2" borderId="67" xfId="0" applyFill="1" applyBorder="1" applyAlignment="1" applyProtection="1">
      <alignment horizontal="center" vertical="center"/>
      <protection locked="0"/>
    </xf>
    <xf numFmtId="0" fontId="0" fillId="2" borderId="153" xfId="0" applyFill="1" applyBorder="1" applyAlignment="1" applyProtection="1">
      <alignment horizontal="center" vertical="center"/>
      <protection locked="0"/>
    </xf>
    <xf numFmtId="0" fontId="0" fillId="2" borderId="154" xfId="0" applyFill="1" applyBorder="1" applyAlignment="1" applyProtection="1">
      <alignment horizontal="center" vertical="center"/>
      <protection locked="0"/>
    </xf>
    <xf numFmtId="0" fontId="5" fillId="0" borderId="28" xfId="0" applyFont="1" applyBorder="1" applyAlignment="1" applyProtection="1">
      <alignment horizontal="center" vertical="center" shrinkToFit="1"/>
      <protection hidden="1"/>
    </xf>
    <xf numFmtId="0" fontId="5" fillId="0" borderId="29"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31" xfId="0" applyFont="1" applyBorder="1" applyAlignment="1" applyProtection="1">
      <alignment horizontal="center" vertical="center" shrinkToFit="1"/>
      <protection hidden="1"/>
    </xf>
    <xf numFmtId="0" fontId="23" fillId="0" borderId="85" xfId="0" applyFont="1" applyBorder="1" applyAlignment="1">
      <alignment horizontal="center" vertical="center"/>
    </xf>
    <xf numFmtId="0" fontId="4" fillId="0" borderId="0" xfId="0" applyFont="1" applyAlignment="1">
      <alignment horizontal="center" vertical="center" shrinkToFit="1"/>
    </xf>
    <xf numFmtId="0" fontId="4" fillId="0" borderId="5" xfId="0" applyFont="1" applyBorder="1" applyAlignment="1">
      <alignment horizontal="center" vertical="center" shrinkToFit="1"/>
    </xf>
    <xf numFmtId="0" fontId="4" fillId="0" borderId="85" xfId="0" applyFont="1" applyBorder="1" applyAlignment="1">
      <alignment horizontal="center" vertical="center" shrinkToFit="1"/>
    </xf>
    <xf numFmtId="0" fontId="4" fillId="0" borderId="91" xfId="0" applyFont="1" applyBorder="1" applyAlignment="1">
      <alignment horizontal="center" vertical="center" shrinkToFit="1"/>
    </xf>
    <xf numFmtId="0" fontId="4" fillId="0" borderId="85" xfId="0" applyFont="1" applyBorder="1" applyAlignment="1" applyProtection="1">
      <alignment horizontal="distributed" vertical="center" shrinkToFit="1"/>
      <protection hidden="1"/>
    </xf>
    <xf numFmtId="0" fontId="4" fillId="0" borderId="91" xfId="0" applyFont="1" applyBorder="1" applyAlignment="1" applyProtection="1">
      <alignment horizontal="distributed" vertical="center" shrinkToFit="1"/>
      <protection hidden="1"/>
    </xf>
    <xf numFmtId="177" fontId="5" fillId="0" borderId="70" xfId="0" applyNumberFormat="1" applyFont="1" applyBorder="1" applyAlignment="1" applyProtection="1">
      <alignment horizontal="center" vertical="center" shrinkToFit="1"/>
      <protection hidden="1"/>
    </xf>
    <xf numFmtId="177" fontId="5" fillId="0" borderId="26" xfId="0" applyNumberFormat="1" applyFont="1" applyBorder="1" applyAlignment="1" applyProtection="1">
      <alignment horizontal="center" vertical="center" shrinkToFit="1"/>
      <protection hidden="1"/>
    </xf>
    <xf numFmtId="177" fontId="5" fillId="0" borderId="53" xfId="0" applyNumberFormat="1" applyFont="1" applyBorder="1" applyAlignment="1" applyProtection="1">
      <alignment horizontal="center" vertical="center" shrinkToFit="1"/>
      <protection hidden="1"/>
    </xf>
    <xf numFmtId="177" fontId="5" fillId="0" borderId="71" xfId="0" applyNumberFormat="1" applyFont="1" applyBorder="1" applyAlignment="1" applyProtection="1">
      <alignment horizontal="center" vertical="center" shrinkToFit="1"/>
      <protection hidden="1"/>
    </xf>
    <xf numFmtId="177" fontId="5" fillId="0" borderId="33" xfId="0" applyNumberFormat="1" applyFont="1" applyBorder="1" applyAlignment="1" applyProtection="1">
      <alignment horizontal="center" vertical="center" shrinkToFit="1"/>
      <protection hidden="1"/>
    </xf>
    <xf numFmtId="177" fontId="5" fillId="0" borderId="35" xfId="0" applyNumberFormat="1" applyFont="1" applyBorder="1" applyAlignment="1" applyProtection="1">
      <alignment horizontal="center" vertical="center" shrinkToFit="1"/>
      <protection hidden="1"/>
    </xf>
    <xf numFmtId="0" fontId="4" fillId="0" borderId="91" xfId="0" applyFont="1" applyBorder="1" applyAlignment="1">
      <alignment horizontal="distributed" vertical="center" shrinkToFit="1"/>
    </xf>
    <xf numFmtId="0" fontId="13" fillId="0" borderId="55" xfId="0" applyFont="1" applyBorder="1" applyAlignment="1" applyProtection="1">
      <alignment horizontal="distributed" vertical="center" shrinkToFit="1"/>
      <protection hidden="1"/>
    </xf>
    <xf numFmtId="0" fontId="13" fillId="0" borderId="129" xfId="0" applyFont="1" applyBorder="1" applyAlignment="1" applyProtection="1">
      <alignment horizontal="distributed" vertical="center" shrinkToFit="1"/>
      <protection hidden="1"/>
    </xf>
    <xf numFmtId="0" fontId="51" fillId="0" borderId="7" xfId="0" applyFont="1" applyBorder="1" applyAlignment="1" applyProtection="1">
      <alignment horizontal="center" vertical="center"/>
      <protection hidden="1"/>
    </xf>
    <xf numFmtId="0" fontId="51" fillId="0" borderId="8" xfId="0" applyFont="1" applyBorder="1" applyAlignment="1" applyProtection="1">
      <alignment horizontal="center" vertical="center"/>
      <protection hidden="1"/>
    </xf>
    <xf numFmtId="0" fontId="46" fillId="0" borderId="0" xfId="0" applyFont="1" applyAlignment="1" applyProtection="1">
      <alignment horizontal="left" vertical="top" wrapText="1"/>
      <protection locked="0" hidden="1"/>
    </xf>
    <xf numFmtId="0" fontId="13" fillId="0" borderId="3" xfId="0" applyFont="1" applyBorder="1" applyAlignment="1" applyProtection="1">
      <alignment horizontal="distributed" vertical="center" shrinkToFit="1"/>
      <protection hidden="1"/>
    </xf>
    <xf numFmtId="0" fontId="13" fillId="0" borderId="112" xfId="0" applyFont="1" applyBorder="1" applyAlignment="1" applyProtection="1">
      <alignment horizontal="distributed" vertical="center" shrinkToFit="1"/>
      <protection hidden="1"/>
    </xf>
    <xf numFmtId="0" fontId="23" fillId="0" borderId="0" xfId="0" applyFont="1" applyAlignment="1">
      <alignment horizontal="left" vertical="center" shrinkToFit="1"/>
    </xf>
    <xf numFmtId="38" fontId="50" fillId="0" borderId="1" xfId="1" applyFont="1" applyFill="1" applyBorder="1" applyAlignment="1" applyProtection="1">
      <alignment horizontal="right" vertical="center"/>
    </xf>
    <xf numFmtId="38" fontId="50" fillId="0" borderId="113" xfId="1" applyFont="1" applyFill="1" applyBorder="1" applyAlignment="1" applyProtection="1">
      <alignment horizontal="right" vertical="center"/>
    </xf>
    <xf numFmtId="0" fontId="15" fillId="0" borderId="0" xfId="0" applyFont="1" applyAlignment="1" applyProtection="1">
      <alignment horizontal="left" vertical="center"/>
      <protection hidden="1"/>
    </xf>
    <xf numFmtId="0" fontId="23" fillId="3" borderId="104" xfId="0" applyFont="1" applyFill="1" applyBorder="1" applyAlignment="1" applyProtection="1">
      <alignment horizontal="center" vertical="center"/>
      <protection locked="0"/>
    </xf>
    <xf numFmtId="0" fontId="4" fillId="3" borderId="105" xfId="0" applyFont="1" applyFill="1" applyBorder="1" applyAlignment="1" applyProtection="1">
      <alignment horizontal="center" vertical="center"/>
      <protection locked="0"/>
    </xf>
    <xf numFmtId="0" fontId="4" fillId="3" borderId="106" xfId="0" applyFont="1" applyFill="1" applyBorder="1" applyAlignment="1" applyProtection="1">
      <alignment horizontal="center" vertical="center"/>
      <protection locked="0"/>
    </xf>
    <xf numFmtId="0" fontId="8" fillId="0" borderId="0" xfId="0" applyFont="1" applyAlignment="1" applyProtection="1">
      <alignment horizontal="left" vertical="top" wrapText="1"/>
      <protection hidden="1"/>
    </xf>
    <xf numFmtId="0" fontId="8" fillId="0" borderId="3" xfId="0" applyFont="1" applyBorder="1" applyAlignment="1" applyProtection="1">
      <alignment horizontal="center" vertical="center"/>
      <protection hidden="1"/>
    </xf>
    <xf numFmtId="0" fontId="8"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0" fillId="0" borderId="86" xfId="0" applyBorder="1" applyAlignment="1">
      <alignment horizontal="center" vertical="center" shrinkToFit="1"/>
    </xf>
    <xf numFmtId="0" fontId="0" fillId="0" borderId="87" xfId="0" applyBorder="1" applyAlignment="1">
      <alignment horizontal="center" vertical="center" shrinkToFit="1"/>
    </xf>
    <xf numFmtId="0" fontId="0" fillId="0" borderId="85" xfId="0" applyBorder="1" applyAlignment="1">
      <alignment horizontal="center" vertical="center" shrinkToFit="1"/>
    </xf>
    <xf numFmtId="184" fontId="5" fillId="0" borderId="0" xfId="0" applyNumberFormat="1" applyFont="1" applyAlignment="1" applyProtection="1">
      <alignment horizontal="right" vertical="center" shrinkToFit="1"/>
      <protection hidden="1"/>
    </xf>
    <xf numFmtId="176" fontId="5" fillId="0" borderId="0" xfId="0" applyNumberFormat="1" applyFont="1" applyAlignment="1" applyProtection="1">
      <alignment horizontal="left" vertical="center"/>
      <protection hidden="1"/>
    </xf>
    <xf numFmtId="0" fontId="6" fillId="0" borderId="44" xfId="0" applyFont="1" applyBorder="1" applyAlignment="1" applyProtection="1">
      <alignment horizontal="center" vertical="center"/>
      <protection hidden="1"/>
    </xf>
    <xf numFmtId="0" fontId="6" fillId="0" borderId="46" xfId="0" applyFont="1" applyBorder="1" applyAlignment="1" applyProtection="1">
      <alignment horizontal="center" vertical="center"/>
      <protection hidden="1"/>
    </xf>
    <xf numFmtId="0" fontId="6" fillId="0" borderId="47" xfId="0" applyFont="1" applyBorder="1" applyAlignment="1" applyProtection="1">
      <alignment horizontal="center" vertical="center"/>
      <protection hidden="1"/>
    </xf>
    <xf numFmtId="0" fontId="6" fillId="0" borderId="49" xfId="0" applyFont="1" applyBorder="1" applyAlignment="1" applyProtection="1">
      <alignment horizontal="center" vertical="center"/>
      <protection hidden="1"/>
    </xf>
    <xf numFmtId="179" fontId="6" fillId="0" borderId="44" xfId="0" applyNumberFormat="1" applyFont="1" applyBorder="1" applyAlignment="1" applyProtection="1">
      <alignment horizontal="center" vertical="center"/>
      <protection hidden="1"/>
    </xf>
    <xf numFmtId="179" fontId="6" fillId="0" borderId="54" xfId="0" applyNumberFormat="1" applyFont="1" applyBorder="1" applyAlignment="1" applyProtection="1">
      <alignment horizontal="center" vertical="center"/>
      <protection hidden="1"/>
    </xf>
    <xf numFmtId="179" fontId="6" fillId="0" borderId="46" xfId="0" applyNumberFormat="1" applyFont="1" applyBorder="1" applyAlignment="1" applyProtection="1">
      <alignment horizontal="center" vertical="center"/>
      <protection hidden="1"/>
    </xf>
    <xf numFmtId="179" fontId="6" fillId="0" borderId="47" xfId="0" applyNumberFormat="1" applyFont="1" applyBorder="1" applyAlignment="1" applyProtection="1">
      <alignment horizontal="center" vertical="center"/>
      <protection hidden="1"/>
    </xf>
    <xf numFmtId="179" fontId="6" fillId="0" borderId="55" xfId="0" applyNumberFormat="1" applyFont="1" applyBorder="1" applyAlignment="1" applyProtection="1">
      <alignment horizontal="center" vertical="center"/>
      <protection hidden="1"/>
    </xf>
    <xf numFmtId="179" fontId="6" fillId="0" borderId="49" xfId="0" applyNumberFormat="1" applyFont="1" applyBorder="1" applyAlignment="1" applyProtection="1">
      <alignment horizontal="center" vertical="center"/>
      <protection hidden="1"/>
    </xf>
    <xf numFmtId="0" fontId="5" fillId="0" borderId="32" xfId="0" applyFont="1" applyBorder="1" applyAlignment="1" applyProtection="1">
      <alignment horizontal="distributed" vertical="center" shrinkToFit="1"/>
      <protection hidden="1"/>
    </xf>
    <xf numFmtId="0" fontId="5" fillId="0" borderId="33" xfId="0" applyFont="1" applyBorder="1" applyAlignment="1" applyProtection="1">
      <alignment horizontal="distributed" vertical="center" shrinkToFit="1"/>
      <protection hidden="1"/>
    </xf>
    <xf numFmtId="0" fontId="5" fillId="0" borderId="34" xfId="0" applyFont="1" applyBorder="1" applyAlignment="1" applyProtection="1">
      <alignment horizontal="distributed" vertical="center" shrinkToFit="1"/>
      <protection hidden="1"/>
    </xf>
    <xf numFmtId="0" fontId="5" fillId="0" borderId="30" xfId="0" applyFont="1" applyBorder="1" applyAlignment="1" applyProtection="1">
      <alignment vertical="center" shrinkToFit="1"/>
      <protection hidden="1"/>
    </xf>
    <xf numFmtId="0" fontId="5" fillId="0" borderId="0" xfId="0" applyFont="1" applyAlignment="1" applyProtection="1">
      <alignment vertical="center" shrinkToFit="1"/>
      <protection hidden="1"/>
    </xf>
    <xf numFmtId="0" fontId="5" fillId="0" borderId="5" xfId="0" applyFont="1" applyBorder="1" applyAlignment="1" applyProtection="1">
      <alignment vertical="center" shrinkToFit="1"/>
      <protection hidden="1"/>
    </xf>
    <xf numFmtId="0" fontId="23" fillId="0" borderId="3" xfId="0" applyFont="1" applyBorder="1" applyAlignment="1">
      <alignment horizontal="center" vertical="center"/>
    </xf>
    <xf numFmtId="0" fontId="4" fillId="0" borderId="0" xfId="0" applyFont="1" applyAlignment="1">
      <alignment horizontal="distributed" vertical="center" shrinkToFit="1"/>
    </xf>
    <xf numFmtId="0" fontId="13" fillId="0" borderId="87" xfId="0" applyFont="1" applyBorder="1" applyAlignment="1" applyProtection="1">
      <alignment horizontal="distributed" vertical="center" shrinkToFit="1"/>
      <protection hidden="1"/>
    </xf>
    <xf numFmtId="0" fontId="13" fillId="0" borderId="151" xfId="0" applyFont="1" applyBorder="1" applyAlignment="1" applyProtection="1">
      <alignment horizontal="distributed" vertical="center" shrinkToFit="1"/>
      <protection hidden="1"/>
    </xf>
    <xf numFmtId="181" fontId="4" fillId="0" borderId="55" xfId="0" applyNumberFormat="1" applyFont="1" applyBorder="1" applyAlignment="1" applyProtection="1">
      <alignment horizontal="center" vertical="center" shrinkToFit="1"/>
      <protection hidden="1"/>
    </xf>
    <xf numFmtId="0" fontId="5" fillId="0" borderId="116" xfId="0" applyFont="1" applyBorder="1" applyAlignment="1" applyProtection="1">
      <alignment horizontal="center" vertical="center" shrinkToFit="1"/>
      <protection hidden="1"/>
    </xf>
    <xf numFmtId="0" fontId="49" fillId="0" borderId="43" xfId="0" applyFont="1" applyBorder="1" applyAlignment="1" applyProtection="1">
      <alignment horizontal="center" vertical="center" shrinkToFit="1"/>
      <protection hidden="1"/>
    </xf>
    <xf numFmtId="0" fontId="49" fillId="0" borderId="0" xfId="0" applyFont="1" applyAlignment="1" applyProtection="1">
      <alignment horizontal="center" vertical="center" shrinkToFit="1"/>
      <protection hidden="1"/>
    </xf>
    <xf numFmtId="0" fontId="49" fillId="0" borderId="41" xfId="0" applyFont="1" applyBorder="1" applyAlignment="1" applyProtection="1">
      <alignment horizontal="center" vertical="center" shrinkToFit="1"/>
      <protection hidden="1"/>
    </xf>
    <xf numFmtId="0" fontId="49" fillId="0" borderId="119" xfId="0" applyFont="1" applyBorder="1" applyAlignment="1" applyProtection="1">
      <alignment horizontal="center" vertical="center" shrinkToFit="1"/>
      <protection hidden="1"/>
    </xf>
    <xf numFmtId="0" fontId="5" fillId="0" borderId="40" xfId="0" applyFont="1" applyBorder="1" applyAlignment="1" applyProtection="1">
      <alignment horizontal="center" vertical="center" shrinkToFit="1"/>
      <protection hidden="1"/>
    </xf>
    <xf numFmtId="0" fontId="5" fillId="0" borderId="124" xfId="0" applyFont="1" applyBorder="1" applyAlignment="1" applyProtection="1">
      <alignment horizontal="center" vertical="center" shrinkToFit="1"/>
      <protection hidden="1"/>
    </xf>
    <xf numFmtId="0" fontId="5" fillId="0" borderId="7" xfId="0" applyFont="1" applyBorder="1" applyAlignment="1" applyProtection="1">
      <alignment horizontal="center" vertical="center" shrinkToFit="1"/>
      <protection hidden="1"/>
    </xf>
    <xf numFmtId="0" fontId="5" fillId="0" borderId="8" xfId="0" applyFont="1" applyBorder="1" applyAlignment="1" applyProtection="1">
      <alignment horizontal="center" vertical="center" shrinkToFit="1"/>
      <protection hidden="1"/>
    </xf>
    <xf numFmtId="0" fontId="49" fillId="0" borderId="42" xfId="0" applyFont="1" applyBorder="1" applyAlignment="1" applyProtection="1">
      <alignment horizontal="center" vertical="center" shrinkToFit="1"/>
      <protection hidden="1"/>
    </xf>
    <xf numFmtId="0" fontId="49" fillId="0" borderId="127" xfId="0" applyFont="1" applyBorder="1" applyAlignment="1" applyProtection="1">
      <alignment horizontal="center" vertical="center" shrinkToFit="1"/>
      <protection hidden="1"/>
    </xf>
    <xf numFmtId="0" fontId="49" fillId="0" borderId="118" xfId="0" applyFont="1" applyBorder="1" applyAlignment="1" applyProtection="1">
      <alignment horizontal="center" vertical="center" shrinkToFit="1"/>
      <protection hidden="1"/>
    </xf>
    <xf numFmtId="0" fontId="5" fillId="0" borderId="100" xfId="0" applyFont="1" applyBorder="1" applyAlignment="1" applyProtection="1">
      <alignment horizontal="center" vertical="center" shrinkToFit="1"/>
      <protection hidden="1"/>
    </xf>
    <xf numFmtId="0" fontId="4" fillId="0" borderId="3" xfId="0" applyFont="1" applyBorder="1" applyAlignment="1" applyProtection="1">
      <alignment horizontal="left" vertical="center" wrapText="1"/>
      <protection hidden="1"/>
    </xf>
    <xf numFmtId="0" fontId="4" fillId="0" borderId="112" xfId="0" applyFont="1" applyBorder="1" applyAlignment="1" applyProtection="1">
      <alignment horizontal="left" vertical="center" wrapText="1"/>
      <protection hidden="1"/>
    </xf>
    <xf numFmtId="0" fontId="47" fillId="0" borderId="115" xfId="0" applyFont="1" applyBorder="1" applyAlignment="1" applyProtection="1">
      <alignment horizontal="center" vertical="center"/>
      <protection hidden="1"/>
    </xf>
    <xf numFmtId="0" fontId="47" fillId="0" borderId="6" xfId="0" applyFont="1" applyBorder="1" applyAlignment="1" applyProtection="1">
      <alignment horizontal="center" vertical="center"/>
      <protection hidden="1"/>
    </xf>
    <xf numFmtId="0" fontId="13" fillId="0" borderId="113" xfId="0" applyFont="1" applyBorder="1" applyAlignment="1" applyProtection="1">
      <alignment horizontal="center" vertical="center" wrapText="1"/>
      <protection hidden="1"/>
    </xf>
    <xf numFmtId="0" fontId="13" fillId="0" borderId="122" xfId="0" applyFont="1" applyBorder="1" applyAlignment="1" applyProtection="1">
      <alignment horizontal="center" vertical="center" wrapText="1"/>
      <protection hidden="1"/>
    </xf>
    <xf numFmtId="0" fontId="13" fillId="0" borderId="50" xfId="0" applyFont="1" applyBorder="1" applyAlignment="1" applyProtection="1">
      <alignment horizontal="center" vertical="center" wrapText="1"/>
      <protection hidden="1"/>
    </xf>
    <xf numFmtId="0" fontId="0" fillId="0" borderId="5" xfId="0" applyBorder="1" applyAlignment="1">
      <alignment horizontal="center" vertical="center"/>
    </xf>
    <xf numFmtId="0" fontId="27" fillId="0" borderId="0" xfId="0" quotePrefix="1" applyFont="1" applyAlignment="1" applyProtection="1">
      <alignment horizontal="center" vertical="center"/>
      <protection hidden="1"/>
    </xf>
    <xf numFmtId="0" fontId="5" fillId="0" borderId="74" xfId="0" applyFont="1" applyBorder="1" applyAlignment="1" applyProtection="1">
      <alignment horizontal="center" vertical="center" shrinkToFit="1"/>
      <protection hidden="1"/>
    </xf>
    <xf numFmtId="0" fontId="49" fillId="0" borderId="74" xfId="0" applyFont="1" applyBorder="1" applyAlignment="1" applyProtection="1">
      <alignment horizontal="center" vertical="center" shrinkToFit="1"/>
      <protection hidden="1"/>
    </xf>
    <xf numFmtId="0" fontId="49" fillId="0" borderId="4" xfId="0" applyFont="1" applyBorder="1" applyAlignment="1" applyProtection="1">
      <alignment horizontal="center" vertical="center" shrinkToFit="1"/>
      <protection hidden="1"/>
    </xf>
    <xf numFmtId="0" fontId="5" fillId="0" borderId="116" xfId="0" quotePrefix="1" applyFont="1" applyBorder="1" applyAlignment="1" applyProtection="1">
      <alignment horizontal="center" vertical="center"/>
      <protection hidden="1"/>
    </xf>
    <xf numFmtId="0" fontId="5" fillId="0" borderId="116"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5" fillId="0" borderId="6" xfId="0" applyFont="1" applyBorder="1" applyAlignment="1" applyProtection="1">
      <alignment horizontal="center" vertical="center" shrinkToFit="1"/>
      <protection hidden="1"/>
    </xf>
    <xf numFmtId="0" fontId="4" fillId="0" borderId="2" xfId="0" quotePrefix="1" applyFont="1" applyBorder="1" applyAlignment="1" applyProtection="1">
      <alignment horizontal="center" vertical="center"/>
      <protection hidden="1"/>
    </xf>
    <xf numFmtId="0" fontId="4" fillId="0" borderId="4" xfId="0" quotePrefix="1"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0" fontId="4" fillId="0" borderId="3" xfId="0" quotePrefix="1" applyFont="1" applyBorder="1" applyAlignment="1" applyProtection="1">
      <alignment horizontal="center" vertical="center"/>
      <protection hidden="1"/>
    </xf>
    <xf numFmtId="0" fontId="4" fillId="0" borderId="0" xfId="0" quotePrefix="1" applyFont="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Alignment="1" applyProtection="1">
      <alignment horizontal="center" vertical="center" shrinkToFit="1"/>
      <protection hidden="1"/>
    </xf>
    <xf numFmtId="0" fontId="4" fillId="0" borderId="7" xfId="0" applyFont="1" applyBorder="1" applyAlignment="1" applyProtection="1">
      <alignment horizontal="center" vertical="center" shrinkToFit="1"/>
      <protection hidden="1"/>
    </xf>
    <xf numFmtId="0" fontId="8" fillId="0" borderId="0" xfId="0" applyFont="1" applyAlignment="1" applyProtection="1">
      <alignment horizontal="center" vertical="top"/>
      <protection hidden="1"/>
    </xf>
    <xf numFmtId="0" fontId="4" fillId="0" borderId="5" xfId="0" applyFont="1" applyBorder="1" applyAlignment="1" applyProtection="1">
      <alignment horizontal="center" vertical="center" shrinkToFit="1"/>
      <protection hidden="1"/>
    </xf>
    <xf numFmtId="0" fontId="4" fillId="0" borderId="8" xfId="0" applyFont="1" applyBorder="1" applyAlignment="1" applyProtection="1">
      <alignment horizontal="center" vertical="center" shrinkToFit="1"/>
      <protection hidden="1"/>
    </xf>
    <xf numFmtId="38" fontId="4" fillId="0" borderId="0" xfId="1" applyFont="1" applyFill="1" applyBorder="1" applyAlignment="1" applyProtection="1">
      <alignment horizontal="center" vertical="center" shrinkToFit="1"/>
      <protection hidden="1"/>
    </xf>
    <xf numFmtId="38" fontId="4" fillId="0" borderId="7" xfId="1" applyFont="1" applyFill="1" applyBorder="1" applyAlignment="1" applyProtection="1">
      <alignment horizontal="center" vertical="center" shrinkToFit="1"/>
      <protection hidden="1"/>
    </xf>
    <xf numFmtId="38" fontId="4" fillId="0" borderId="5" xfId="1" applyFont="1" applyFill="1" applyBorder="1" applyAlignment="1" applyProtection="1">
      <alignment horizontal="center" vertical="center" shrinkToFit="1"/>
      <protection hidden="1"/>
    </xf>
    <xf numFmtId="38" fontId="4" fillId="0" borderId="8" xfId="1" applyFont="1" applyFill="1" applyBorder="1" applyAlignment="1" applyProtection="1">
      <alignment horizontal="center" vertical="center" shrinkToFit="1"/>
      <protection hidden="1"/>
    </xf>
    <xf numFmtId="0" fontId="4" fillId="0" borderId="3" xfId="0" applyFont="1" applyBorder="1" applyAlignment="1" applyProtection="1">
      <alignment horizontal="distributed" vertical="center"/>
      <protection hidden="1"/>
    </xf>
    <xf numFmtId="0" fontId="4" fillId="0" borderId="112" xfId="0" applyFont="1" applyBorder="1" applyAlignment="1" applyProtection="1">
      <alignment horizontal="distributed" vertical="center"/>
      <protection hidden="1"/>
    </xf>
    <xf numFmtId="0" fontId="4" fillId="0" borderId="0" xfId="0" applyFont="1" applyAlignment="1" applyProtection="1">
      <alignment horizontal="distributed" vertical="center"/>
      <protection hidden="1"/>
    </xf>
    <xf numFmtId="0" fontId="4" fillId="0" borderId="5" xfId="0" applyFont="1" applyBorder="1" applyAlignment="1" applyProtection="1">
      <alignment horizontal="distributed" vertical="center"/>
      <protection hidden="1"/>
    </xf>
    <xf numFmtId="38" fontId="4" fillId="0" borderId="3" xfId="1" applyFont="1" applyFill="1" applyBorder="1" applyAlignment="1" applyProtection="1">
      <alignment horizontal="distributed" vertical="center"/>
      <protection hidden="1"/>
    </xf>
    <xf numFmtId="38" fontId="4" fillId="0" borderId="112" xfId="1" applyFont="1" applyFill="1" applyBorder="1" applyAlignment="1" applyProtection="1">
      <alignment horizontal="distributed" vertical="center"/>
      <protection hidden="1"/>
    </xf>
    <xf numFmtId="38" fontId="4" fillId="0" borderId="0" xfId="1" applyFont="1" applyFill="1" applyBorder="1" applyAlignment="1" applyProtection="1">
      <alignment horizontal="distributed" vertical="center"/>
      <protection hidden="1"/>
    </xf>
    <xf numFmtId="38" fontId="4" fillId="0" borderId="5" xfId="1" applyFont="1" applyFill="1" applyBorder="1" applyAlignment="1" applyProtection="1">
      <alignment horizontal="distributed" vertical="center"/>
      <protection hidden="1"/>
    </xf>
    <xf numFmtId="0" fontId="5" fillId="0" borderId="0" xfId="0" applyFont="1" applyAlignment="1" applyProtection="1">
      <alignment horizontal="left" vertical="center" shrinkToFit="1"/>
      <protection hidden="1"/>
    </xf>
    <xf numFmtId="38" fontId="0" fillId="0" borderId="0" xfId="0" applyNumberFormat="1" applyAlignment="1" applyProtection="1">
      <alignment horizontal="center" vertical="center" shrinkToFit="1"/>
      <protection hidden="1"/>
    </xf>
    <xf numFmtId="0" fontId="0" fillId="0" borderId="0" xfId="0" applyAlignment="1" applyProtection="1">
      <alignment horizontal="center" vertical="center" shrinkToFit="1"/>
      <protection hidden="1"/>
    </xf>
    <xf numFmtId="38" fontId="5" fillId="0" borderId="0" xfId="1" applyFont="1" applyFill="1" applyBorder="1" applyAlignment="1" applyProtection="1">
      <alignment horizontal="center" vertical="center" shrinkToFit="1"/>
      <protection hidden="1"/>
    </xf>
    <xf numFmtId="0" fontId="6" fillId="0" borderId="0" xfId="1" applyNumberFormat="1" applyFont="1" applyFill="1" applyBorder="1" applyAlignment="1" applyProtection="1">
      <alignment horizontal="center" vertical="center" shrinkToFit="1"/>
      <protection hidden="1"/>
    </xf>
    <xf numFmtId="0" fontId="0" fillId="0" borderId="76" xfId="0" applyBorder="1" applyAlignment="1" applyProtection="1">
      <alignment horizontal="center" vertical="center" shrinkToFit="1"/>
      <protection hidden="1"/>
    </xf>
    <xf numFmtId="0" fontId="0" fillId="0" borderId="77" xfId="0" applyBorder="1" applyAlignment="1" applyProtection="1">
      <alignment horizontal="center" vertical="center" shrinkToFit="1"/>
      <protection hidden="1"/>
    </xf>
    <xf numFmtId="0" fontId="0" fillId="0" borderId="78" xfId="0" applyBorder="1" applyAlignment="1" applyProtection="1">
      <alignment horizontal="center" vertical="center" shrinkToFit="1"/>
      <protection hidden="1"/>
    </xf>
    <xf numFmtId="0" fontId="0" fillId="0" borderId="79" xfId="0" applyBorder="1" applyAlignment="1" applyProtection="1">
      <alignment horizontal="center" vertical="center" shrinkToFit="1"/>
      <protection hidden="1"/>
    </xf>
    <xf numFmtId="0" fontId="0" fillId="0" borderId="88" xfId="0" applyBorder="1" applyAlignment="1" applyProtection="1">
      <alignment horizontal="center" vertical="center"/>
      <protection hidden="1"/>
    </xf>
    <xf numFmtId="0" fontId="0" fillId="0" borderId="89" xfId="0" applyBorder="1" applyAlignment="1" applyProtection="1">
      <alignment horizontal="center" vertical="center"/>
      <protection hidden="1"/>
    </xf>
    <xf numFmtId="0" fontId="0" fillId="0" borderId="84" xfId="0" applyBorder="1" applyAlignment="1" applyProtection="1">
      <alignment horizontal="center" vertical="center"/>
      <protection hidden="1"/>
    </xf>
    <xf numFmtId="0" fontId="0" fillId="0" borderId="90" xfId="0" applyBorder="1" applyAlignment="1" applyProtection="1">
      <alignment horizontal="center" vertical="center"/>
      <protection hidden="1"/>
    </xf>
    <xf numFmtId="0" fontId="0" fillId="0" borderId="92" xfId="0" applyBorder="1" applyAlignment="1" applyProtection="1">
      <alignment horizontal="center" vertical="center"/>
      <protection hidden="1"/>
    </xf>
    <xf numFmtId="0" fontId="0" fillId="0" borderId="93" xfId="0" applyBorder="1" applyAlignment="1" applyProtection="1">
      <alignment horizontal="center" vertical="center"/>
      <protection hidden="1"/>
    </xf>
    <xf numFmtId="0" fontId="55" fillId="0" borderId="132" xfId="0" applyFont="1" applyBorder="1" applyAlignment="1" applyProtection="1">
      <alignment horizontal="left" vertical="center" shrinkToFit="1"/>
      <protection hidden="1"/>
    </xf>
    <xf numFmtId="0" fontId="0" fillId="2" borderId="56" xfId="0" applyFill="1" applyBorder="1" applyAlignment="1" applyProtection="1">
      <alignment horizontal="center" vertical="center" wrapText="1"/>
      <protection locked="0"/>
    </xf>
    <xf numFmtId="0" fontId="0" fillId="2" borderId="57" xfId="0" applyFill="1" applyBorder="1" applyAlignment="1" applyProtection="1">
      <alignment horizontal="center" vertical="center" wrapText="1"/>
      <protection locked="0"/>
    </xf>
    <xf numFmtId="0" fontId="0" fillId="2" borderId="58" xfId="0" applyFill="1" applyBorder="1" applyAlignment="1" applyProtection="1">
      <alignment horizontal="center" vertical="center" wrapText="1"/>
      <protection locked="0"/>
    </xf>
    <xf numFmtId="0" fontId="0" fillId="2" borderId="59" xfId="0" applyFill="1" applyBorder="1" applyAlignment="1" applyProtection="1">
      <alignment horizontal="center" vertical="center" wrapText="1"/>
      <protection locked="0"/>
    </xf>
    <xf numFmtId="0" fontId="0" fillId="2" borderId="60" xfId="0" applyFill="1" applyBorder="1" applyAlignment="1" applyProtection="1">
      <alignment horizontal="center" vertical="center" wrapText="1"/>
      <protection locked="0"/>
    </xf>
    <xf numFmtId="0" fontId="0" fillId="2" borderId="61" xfId="0" applyFill="1" applyBorder="1" applyAlignment="1" applyProtection="1">
      <alignment horizontal="center" vertical="center" wrapText="1"/>
      <protection locked="0"/>
    </xf>
    <xf numFmtId="0" fontId="23" fillId="0" borderId="60" xfId="0" applyFont="1" applyBorder="1" applyAlignment="1" applyProtection="1">
      <alignment horizontal="center" vertical="center" shrinkToFit="1"/>
      <protection hidden="1"/>
    </xf>
    <xf numFmtId="0" fontId="4" fillId="0" borderId="60" xfId="0" applyFont="1" applyBorder="1" applyAlignment="1" applyProtection="1">
      <alignment horizontal="center" vertical="center" shrinkToFit="1"/>
      <protection hidden="1"/>
    </xf>
    <xf numFmtId="0" fontId="4" fillId="0" borderId="30" xfId="0" applyFont="1" applyBorder="1" applyAlignment="1" applyProtection="1">
      <alignment horizontal="distributed" vertical="center" shrinkToFit="1"/>
      <protection hidden="1"/>
    </xf>
    <xf numFmtId="0" fontId="4" fillId="0" borderId="0" xfId="0" applyFont="1" applyAlignment="1" applyProtection="1">
      <alignment horizontal="distributed" vertical="center" shrinkToFit="1"/>
      <protection hidden="1"/>
    </xf>
    <xf numFmtId="0" fontId="4" fillId="0" borderId="5" xfId="0" applyFont="1" applyBorder="1" applyAlignment="1" applyProtection="1">
      <alignment horizontal="distributed" vertical="center" shrinkToFit="1"/>
      <protection hidden="1"/>
    </xf>
    <xf numFmtId="0" fontId="6" fillId="0" borderId="0" xfId="0" applyFont="1" applyAlignment="1" applyProtection="1">
      <alignment horizontal="left" vertical="center" wrapText="1"/>
      <protection hidden="1"/>
    </xf>
    <xf numFmtId="0" fontId="0" fillId="3" borderId="80" xfId="0" applyFill="1" applyBorder="1" applyAlignment="1" applyProtection="1">
      <alignment horizontal="center" vertical="center"/>
      <protection locked="0"/>
    </xf>
    <xf numFmtId="0" fontId="0" fillId="3" borderId="81" xfId="0" applyFill="1" applyBorder="1" applyAlignment="1" applyProtection="1">
      <alignment horizontal="center" vertical="center"/>
      <protection locked="0"/>
    </xf>
    <xf numFmtId="0" fontId="0" fillId="3" borderId="98" xfId="0" applyFill="1" applyBorder="1" applyAlignment="1" applyProtection="1">
      <alignment horizontal="center" vertical="center"/>
      <protection locked="0"/>
    </xf>
    <xf numFmtId="0" fontId="0" fillId="3" borderId="82" xfId="0" applyFill="1" applyBorder="1" applyAlignment="1" applyProtection="1">
      <alignment horizontal="center" vertical="center"/>
      <protection locked="0"/>
    </xf>
    <xf numFmtId="0" fontId="0" fillId="3" borderId="83" xfId="0" applyFill="1" applyBorder="1" applyAlignment="1" applyProtection="1">
      <alignment horizontal="center" vertical="center"/>
      <protection locked="0"/>
    </xf>
    <xf numFmtId="0" fontId="0" fillId="3" borderId="99" xfId="0" applyFill="1" applyBorder="1" applyAlignment="1" applyProtection="1">
      <alignment horizontal="center" vertical="center"/>
      <protection locked="0"/>
    </xf>
    <xf numFmtId="0" fontId="0" fillId="3" borderId="39" xfId="0" applyFill="1" applyBorder="1" applyAlignment="1" applyProtection="1">
      <alignment horizontal="center" vertical="center"/>
      <protection hidden="1"/>
    </xf>
    <xf numFmtId="0" fontId="0" fillId="3" borderId="116" xfId="0" applyFill="1" applyBorder="1" applyAlignment="1" applyProtection="1">
      <alignment horizontal="center" vertical="center"/>
      <protection hidden="1"/>
    </xf>
    <xf numFmtId="0" fontId="0" fillId="3" borderId="40" xfId="0" applyFill="1" applyBorder="1" applyAlignment="1" applyProtection="1">
      <alignment horizontal="center" vertical="center"/>
      <protection hidden="1"/>
    </xf>
    <xf numFmtId="0" fontId="0" fillId="3" borderId="41" xfId="0" applyFill="1" applyBorder="1" applyAlignment="1" applyProtection="1">
      <alignment horizontal="center" vertical="center"/>
      <protection hidden="1"/>
    </xf>
    <xf numFmtId="0" fontId="0" fillId="3" borderId="119" xfId="0" applyFill="1" applyBorder="1" applyAlignment="1" applyProtection="1">
      <alignment horizontal="center" vertical="center"/>
      <protection hidden="1"/>
    </xf>
    <xf numFmtId="0" fontId="0" fillId="3" borderId="42" xfId="0" applyFill="1" applyBorder="1" applyAlignment="1" applyProtection="1">
      <alignment horizontal="center" vertical="center"/>
      <protection hidden="1"/>
    </xf>
    <xf numFmtId="0" fontId="0" fillId="2" borderId="131" xfId="0" applyFill="1" applyBorder="1" applyAlignment="1" applyProtection="1">
      <alignment horizontal="center" vertical="center"/>
      <protection locked="0"/>
    </xf>
    <xf numFmtId="0" fontId="0" fillId="2" borderId="68" xfId="0" applyFill="1" applyBorder="1" applyAlignment="1" applyProtection="1">
      <alignment horizontal="center" vertical="center"/>
      <protection locked="0"/>
    </xf>
    <xf numFmtId="0" fontId="0" fillId="2" borderId="132" xfId="0" applyFill="1" applyBorder="1" applyAlignment="1" applyProtection="1">
      <alignment horizontal="center" vertical="center"/>
      <protection locked="0"/>
    </xf>
    <xf numFmtId="0" fontId="0" fillId="2" borderId="69" xfId="0" applyFill="1" applyBorder="1" applyAlignment="1" applyProtection="1">
      <alignment horizontal="center" vertical="center"/>
      <protection locked="0"/>
    </xf>
    <xf numFmtId="0" fontId="5" fillId="2" borderId="52" xfId="0" applyFont="1" applyFill="1" applyBorder="1" applyAlignment="1" applyProtection="1">
      <alignment horizontal="center" shrinkToFit="1"/>
      <protection locked="0"/>
    </xf>
    <xf numFmtId="0" fontId="5" fillId="2" borderId="33" xfId="0" applyFont="1" applyFill="1" applyBorder="1" applyAlignment="1" applyProtection="1">
      <alignment horizontal="center" shrinkToFit="1"/>
      <protection locked="0"/>
    </xf>
    <xf numFmtId="0" fontId="5" fillId="2" borderId="35" xfId="0" applyFont="1" applyFill="1" applyBorder="1" applyAlignment="1" applyProtection="1">
      <alignment horizontal="center" shrinkToFit="1"/>
      <protection locked="0"/>
    </xf>
    <xf numFmtId="0" fontId="6" fillId="0" borderId="25" xfId="0" applyFont="1" applyBorder="1" applyAlignment="1" applyProtection="1">
      <alignment horizontal="center" vertical="center" wrapText="1"/>
      <protection hidden="1"/>
    </xf>
    <xf numFmtId="0" fontId="6" fillId="0" borderId="26" xfId="0" applyFont="1" applyBorder="1" applyAlignment="1" applyProtection="1">
      <alignment horizontal="center" vertical="center" wrapText="1"/>
      <protection hidden="1"/>
    </xf>
    <xf numFmtId="0" fontId="6" fillId="0" borderId="30" xfId="0" applyFont="1" applyBorder="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6" fillId="0" borderId="32" xfId="0" applyFont="1" applyBorder="1" applyAlignment="1" applyProtection="1">
      <alignment horizontal="center" vertical="center" wrapText="1"/>
      <protection hidden="1"/>
    </xf>
    <xf numFmtId="0" fontId="6" fillId="0" borderId="33" xfId="0" applyFont="1" applyBorder="1" applyAlignment="1" applyProtection="1">
      <alignment horizontal="center" vertical="center" wrapText="1"/>
      <protection hidden="1"/>
    </xf>
    <xf numFmtId="0" fontId="58" fillId="0" borderId="5" xfId="0" applyFont="1" applyBorder="1" applyAlignment="1" applyProtection="1">
      <alignment horizontal="center" vertical="center" wrapText="1"/>
      <protection hidden="1"/>
    </xf>
    <xf numFmtId="0" fontId="57" fillId="0" borderId="5" xfId="0" applyFont="1" applyBorder="1" applyAlignment="1" applyProtection="1">
      <alignment horizontal="center" vertical="center" wrapText="1"/>
      <protection hidden="1"/>
    </xf>
    <xf numFmtId="0" fontId="57" fillId="0" borderId="34" xfId="0" applyFont="1" applyBorder="1" applyAlignment="1" applyProtection="1">
      <alignment horizontal="center" vertical="center" wrapText="1"/>
      <protection hidden="1"/>
    </xf>
    <xf numFmtId="0" fontId="16" fillId="0" borderId="0" xfId="0" applyFont="1" applyAlignment="1" applyProtection="1">
      <alignment horizontal="left" vertical="center"/>
      <protection hidden="1"/>
    </xf>
    <xf numFmtId="0" fontId="0" fillId="0" borderId="58" xfId="0" applyBorder="1" applyAlignment="1" applyProtection="1">
      <alignment horizontal="center" vertical="center"/>
      <protection hidden="1"/>
    </xf>
    <xf numFmtId="0" fontId="0" fillId="0" borderId="155" xfId="0" applyBorder="1" applyAlignment="1" applyProtection="1">
      <alignment horizontal="center" vertical="center"/>
      <protection hidden="1"/>
    </xf>
    <xf numFmtId="0" fontId="63" fillId="0" borderId="33" xfId="0" applyFont="1" applyBorder="1" applyAlignment="1" applyProtection="1">
      <alignment horizontal="center" vertical="center"/>
      <protection hidden="1"/>
    </xf>
    <xf numFmtId="0" fontId="63" fillId="0" borderId="0" xfId="0" applyFont="1" applyAlignment="1" applyProtection="1">
      <alignment horizontal="center" vertical="center"/>
      <protection hidden="1"/>
    </xf>
    <xf numFmtId="38" fontId="42" fillId="0" borderId="1" xfId="1" applyFont="1" applyFill="1" applyBorder="1" applyAlignment="1" applyProtection="1">
      <alignment horizontal="right" vertical="center"/>
      <protection hidden="1"/>
    </xf>
    <xf numFmtId="0" fontId="4" fillId="0" borderId="9" xfId="0" applyFont="1" applyBorder="1" applyAlignment="1" applyProtection="1">
      <alignment horizontal="center" vertical="center" shrinkToFit="1"/>
      <protection hidden="1"/>
    </xf>
    <xf numFmtId="0" fontId="4" fillId="0" borderId="10" xfId="0" applyFont="1" applyBorder="1" applyAlignment="1" applyProtection="1">
      <alignment horizontal="center" vertical="center" shrinkToFit="1"/>
      <protection hidden="1"/>
    </xf>
    <xf numFmtId="0" fontId="4" fillId="0" borderId="11" xfId="0" applyFont="1" applyBorder="1" applyAlignment="1" applyProtection="1">
      <alignment horizontal="center" vertical="center" shrinkToFit="1"/>
      <protection hidden="1"/>
    </xf>
    <xf numFmtId="0" fontId="32" fillId="0" borderId="0" xfId="0" applyFont="1" applyAlignment="1" applyProtection="1">
      <alignment horizontal="center" vertical="center"/>
      <protection hidden="1"/>
    </xf>
    <xf numFmtId="0" fontId="36" fillId="0" borderId="0" xfId="0" applyFont="1" applyAlignment="1" applyProtection="1">
      <alignment horizontal="center" vertical="center" textRotation="255"/>
      <protection hidden="1"/>
    </xf>
    <xf numFmtId="0" fontId="4" fillId="0" borderId="3" xfId="0" applyFont="1" applyBorder="1" applyAlignment="1" applyProtection="1">
      <alignment horizontal="distributed" vertical="center" shrinkToFit="1"/>
      <protection hidden="1"/>
    </xf>
    <xf numFmtId="0" fontId="4" fillId="0" borderId="112" xfId="0" applyFont="1" applyBorder="1" applyAlignment="1" applyProtection="1">
      <alignment horizontal="distributed" vertical="center" shrinkToFit="1"/>
      <protection hidden="1"/>
    </xf>
    <xf numFmtId="0" fontId="13" fillId="0" borderId="85" xfId="0" applyFont="1" applyBorder="1" applyAlignment="1" applyProtection="1">
      <alignment horizontal="distributed" vertical="center" shrinkToFit="1"/>
      <protection hidden="1"/>
    </xf>
    <xf numFmtId="0" fontId="13" fillId="0" borderId="91" xfId="0" applyFont="1" applyBorder="1" applyAlignment="1" applyProtection="1">
      <alignment horizontal="distributed" vertical="center" shrinkToFit="1"/>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23" fillId="0" borderId="112" xfId="0" applyFont="1" applyBorder="1" applyAlignment="1">
      <alignment horizontal="distributed" vertical="center" shrinkToFit="1"/>
    </xf>
    <xf numFmtId="0" fontId="4" fillId="0" borderId="5" xfId="0" applyFont="1" applyBorder="1" applyAlignment="1">
      <alignment horizontal="distributed" vertical="center" shrinkToFit="1"/>
    </xf>
    <xf numFmtId="0" fontId="0" fillId="0" borderId="116" xfId="0" applyBorder="1" applyAlignment="1">
      <alignment horizontal="center" vertical="center"/>
    </xf>
    <xf numFmtId="0" fontId="0" fillId="0" borderId="124" xfId="0" applyBorder="1" applyAlignment="1">
      <alignment horizontal="center" vertical="center"/>
    </xf>
    <xf numFmtId="0" fontId="5" fillId="0" borderId="3" xfId="0" quotePrefix="1" applyFont="1" applyBorder="1" applyAlignment="1" applyProtection="1">
      <alignment horizontal="center" vertical="center"/>
      <protection hidden="1"/>
    </xf>
    <xf numFmtId="0" fontId="5" fillId="0" borderId="112" xfId="0" applyFont="1" applyBorder="1" applyAlignment="1" applyProtection="1">
      <alignment horizontal="center" vertical="center"/>
      <protection hidden="1"/>
    </xf>
    <xf numFmtId="0" fontId="32" fillId="0" borderId="0" xfId="0" applyFont="1" applyAlignment="1" applyProtection="1">
      <alignment horizontal="right" vertical="center"/>
      <protection hidden="1"/>
    </xf>
    <xf numFmtId="0" fontId="5" fillId="0" borderId="0" xfId="0" quotePrefix="1" applyFont="1" applyAlignment="1" applyProtection="1">
      <alignment horizontal="center" vertical="center" shrinkToFit="1"/>
      <protection hidden="1"/>
    </xf>
    <xf numFmtId="0" fontId="4" fillId="0" borderId="2" xfId="0" applyFont="1" applyBorder="1" applyAlignment="1" applyProtection="1">
      <alignment horizontal="center" vertical="center"/>
      <protection hidden="1"/>
    </xf>
    <xf numFmtId="0" fontId="4" fillId="0" borderId="4" xfId="0" applyFont="1" applyBorder="1" applyAlignment="1" applyProtection="1">
      <alignment horizontal="center" vertical="center"/>
      <protection hidden="1"/>
    </xf>
    <xf numFmtId="38" fontId="50" fillId="0" borderId="6" xfId="1" applyFont="1" applyFill="1" applyBorder="1" applyAlignment="1" applyProtection="1">
      <alignment horizontal="right" vertical="center"/>
      <protection hidden="1"/>
    </xf>
    <xf numFmtId="38" fontId="50" fillId="0" borderId="7" xfId="1" applyFont="1" applyFill="1" applyBorder="1" applyAlignment="1" applyProtection="1">
      <alignment horizontal="right" vertical="center"/>
      <protection hidden="1"/>
    </xf>
    <xf numFmtId="38" fontId="50" fillId="0" borderId="8" xfId="1" applyFont="1" applyFill="1" applyBorder="1" applyAlignment="1" applyProtection="1">
      <alignment horizontal="right" vertical="center"/>
      <protection hidden="1"/>
    </xf>
    <xf numFmtId="0" fontId="5" fillId="0" borderId="124" xfId="0" applyFont="1" applyBorder="1" applyAlignment="1" applyProtection="1">
      <alignment horizontal="center" vertical="center"/>
      <protection hidden="1"/>
    </xf>
    <xf numFmtId="38" fontId="4" fillId="0" borderId="2" xfId="1" quotePrefix="1" applyFont="1" applyFill="1" applyBorder="1" applyAlignment="1" applyProtection="1">
      <alignment horizontal="left" vertical="center"/>
      <protection hidden="1"/>
    </xf>
    <xf numFmtId="38" fontId="4" fillId="0" borderId="6" xfId="1" quotePrefix="1" applyFont="1" applyFill="1" applyBorder="1" applyAlignment="1" applyProtection="1">
      <alignment horizontal="left" vertical="center"/>
      <protection hidden="1"/>
    </xf>
    <xf numFmtId="38" fontId="4" fillId="0" borderId="7" xfId="1" applyFont="1" applyFill="1" applyBorder="1" applyAlignment="1" applyProtection="1">
      <alignment horizontal="distributed" vertical="center"/>
      <protection hidden="1"/>
    </xf>
    <xf numFmtId="38" fontId="4" fillId="0" borderId="8" xfId="1" applyFont="1" applyFill="1" applyBorder="1" applyAlignment="1" applyProtection="1">
      <alignment horizontal="distributed" vertical="center"/>
      <protection hidden="1"/>
    </xf>
    <xf numFmtId="0" fontId="49" fillId="0" borderId="5" xfId="0" applyFont="1" applyBorder="1" applyAlignment="1" applyProtection="1">
      <alignment horizontal="center" vertical="center" shrinkToFit="1"/>
      <protection hidden="1"/>
    </xf>
    <xf numFmtId="38" fontId="4" fillId="0" borderId="4" xfId="1" quotePrefix="1" applyFont="1" applyFill="1" applyBorder="1" applyAlignment="1" applyProtection="1">
      <alignment horizontal="left" vertical="center"/>
      <protection hidden="1"/>
    </xf>
    <xf numFmtId="38" fontId="4" fillId="4" borderId="0" xfId="1" applyFont="1" applyFill="1" applyBorder="1" applyAlignment="1" applyProtection="1">
      <alignment horizontal="center" vertical="center" shrinkToFit="1"/>
      <protection hidden="1"/>
    </xf>
    <xf numFmtId="38" fontId="4" fillId="4" borderId="7" xfId="1" applyFont="1" applyFill="1" applyBorder="1" applyAlignment="1" applyProtection="1">
      <alignment horizontal="center" vertical="center" shrinkToFit="1"/>
      <protection hidden="1"/>
    </xf>
    <xf numFmtId="38" fontId="4" fillId="0" borderId="5" xfId="1" applyFont="1" applyFill="1" applyBorder="1" applyAlignment="1" applyProtection="1">
      <alignment horizontal="center" vertical="center"/>
      <protection hidden="1"/>
    </xf>
    <xf numFmtId="38" fontId="4" fillId="0" borderId="8" xfId="1" applyFont="1" applyFill="1" applyBorder="1" applyAlignment="1" applyProtection="1">
      <alignment horizontal="center" vertical="center"/>
      <protection hidden="1"/>
    </xf>
    <xf numFmtId="0" fontId="24" fillId="0" borderId="0" xfId="0" applyFont="1" applyAlignment="1" applyProtection="1">
      <alignment horizontal="right"/>
      <protection hidden="1"/>
    </xf>
    <xf numFmtId="0" fontId="62" fillId="0" borderId="5" xfId="0" applyFont="1" applyBorder="1" applyAlignment="1" applyProtection="1">
      <alignment horizontal="center" vertical="center"/>
      <protection hidden="1"/>
    </xf>
    <xf numFmtId="0" fontId="23" fillId="0" borderId="80" xfId="0" applyFont="1" applyBorder="1" applyAlignment="1" applyProtection="1">
      <alignment horizontal="center" vertical="center" wrapText="1"/>
      <protection hidden="1"/>
    </xf>
    <xf numFmtId="0" fontId="4" fillId="0" borderId="81" xfId="0" applyFont="1" applyBorder="1" applyAlignment="1" applyProtection="1">
      <alignment horizontal="center" vertical="center" wrapText="1"/>
      <protection hidden="1"/>
    </xf>
    <xf numFmtId="0" fontId="4" fillId="0" borderId="156" xfId="0" applyFont="1" applyBorder="1" applyAlignment="1" applyProtection="1">
      <alignment horizontal="center" vertical="center" wrapText="1"/>
      <protection hidden="1"/>
    </xf>
    <xf numFmtId="0" fontId="4" fillId="0" borderId="82" xfId="0" applyFont="1" applyBorder="1" applyAlignment="1" applyProtection="1">
      <alignment horizontal="center" vertical="center" wrapText="1"/>
      <protection hidden="1"/>
    </xf>
    <xf numFmtId="0" fontId="4" fillId="0" borderId="83" xfId="0" applyFont="1" applyBorder="1" applyAlignment="1" applyProtection="1">
      <alignment horizontal="center" vertical="center" wrapText="1"/>
      <protection hidden="1"/>
    </xf>
    <xf numFmtId="0" fontId="4" fillId="0" borderId="158" xfId="0" applyFont="1" applyBorder="1" applyAlignment="1" applyProtection="1">
      <alignment horizontal="center" vertical="center" wrapText="1"/>
      <protection hidden="1"/>
    </xf>
    <xf numFmtId="38" fontId="63" fillId="0" borderId="81" xfId="1" applyFont="1" applyBorder="1" applyAlignment="1" applyProtection="1">
      <alignment horizontal="right" vertical="center"/>
      <protection hidden="1"/>
    </xf>
    <xf numFmtId="38" fontId="63" fillId="0" borderId="157" xfId="1" applyFont="1" applyBorder="1" applyAlignment="1" applyProtection="1">
      <alignment horizontal="right" vertical="center"/>
      <protection hidden="1"/>
    </xf>
    <xf numFmtId="38" fontId="63" fillId="0" borderId="83" xfId="1" applyFont="1" applyBorder="1" applyAlignment="1" applyProtection="1">
      <alignment horizontal="right" vertical="center"/>
      <protection hidden="1"/>
    </xf>
    <xf numFmtId="38" fontId="63" fillId="0" borderId="159" xfId="1" applyFont="1" applyBorder="1" applyAlignment="1" applyProtection="1">
      <alignment horizontal="right" vertical="center"/>
      <protection hidden="1"/>
    </xf>
    <xf numFmtId="0" fontId="7" fillId="3" borderId="0" xfId="0" applyFont="1" applyFill="1" applyAlignment="1" applyProtection="1">
      <alignment horizontal="center" vertical="center" wrapText="1"/>
      <protection hidden="1"/>
    </xf>
    <xf numFmtId="0" fontId="5" fillId="3" borderId="0" xfId="0" applyFont="1" applyFill="1" applyAlignment="1" applyProtection="1">
      <alignment horizontal="center" vertical="center" wrapText="1"/>
      <protection hidden="1"/>
    </xf>
    <xf numFmtId="0" fontId="61" fillId="0" borderId="0" xfId="0" applyFont="1" applyAlignment="1" applyProtection="1">
      <alignment horizontal="center" vertical="center"/>
      <protection hidden="1"/>
    </xf>
    <xf numFmtId="38" fontId="23" fillId="0" borderId="2" xfId="1" applyFont="1" applyBorder="1" applyAlignment="1" applyProtection="1">
      <alignment horizontal="center" vertical="center" wrapText="1"/>
      <protection hidden="1"/>
    </xf>
    <xf numFmtId="38" fontId="4" fillId="0" borderId="3" xfId="1" applyFont="1" applyBorder="1" applyAlignment="1" applyProtection="1">
      <alignment horizontal="center" vertical="center" wrapText="1"/>
      <protection hidden="1"/>
    </xf>
    <xf numFmtId="38" fontId="4" fillId="0" borderId="6" xfId="1" applyFont="1" applyBorder="1" applyAlignment="1" applyProtection="1">
      <alignment horizontal="center" vertical="center" wrapText="1"/>
      <protection hidden="1"/>
    </xf>
    <xf numFmtId="38" fontId="4" fillId="0" borderId="7" xfId="1" applyFont="1" applyBorder="1" applyAlignment="1" applyProtection="1">
      <alignment horizontal="center" vertical="center" wrapText="1"/>
      <protection hidden="1"/>
    </xf>
    <xf numFmtId="38" fontId="0" fillId="0" borderId="66" xfId="1" applyFont="1" applyFill="1" applyBorder="1" applyAlignment="1" applyProtection="1">
      <alignment horizontal="right" vertical="center"/>
      <protection hidden="1"/>
    </xf>
    <xf numFmtId="38" fontId="0" fillId="0" borderId="131" xfId="1" applyFont="1" applyFill="1" applyBorder="1" applyAlignment="1" applyProtection="1">
      <alignment horizontal="right" vertical="center"/>
      <protection hidden="1"/>
    </xf>
    <xf numFmtId="38" fontId="0" fillId="0" borderId="67" xfId="1" applyFont="1" applyFill="1" applyBorder="1" applyAlignment="1" applyProtection="1">
      <alignment horizontal="right" vertical="center"/>
      <protection hidden="1"/>
    </xf>
    <xf numFmtId="38" fontId="0" fillId="0" borderId="68" xfId="1" applyFont="1" applyFill="1" applyBorder="1" applyAlignment="1" applyProtection="1">
      <alignment horizontal="right" vertical="center"/>
      <protection hidden="1"/>
    </xf>
    <xf numFmtId="38" fontId="0" fillId="0" borderId="132" xfId="1" applyFont="1" applyFill="1" applyBorder="1" applyAlignment="1" applyProtection="1">
      <alignment horizontal="right" vertical="center"/>
      <protection hidden="1"/>
    </xf>
    <xf numFmtId="38" fontId="0" fillId="0" borderId="69" xfId="1" applyFont="1" applyFill="1" applyBorder="1" applyAlignment="1" applyProtection="1">
      <alignment horizontal="right" vertical="center"/>
      <protection hidden="1"/>
    </xf>
    <xf numFmtId="0" fontId="0" fillId="0" borderId="56" xfId="0" applyBorder="1" applyAlignment="1" applyProtection="1">
      <alignment horizontal="center" vertical="center" textRotation="255"/>
      <protection hidden="1"/>
    </xf>
    <xf numFmtId="0" fontId="0" fillId="0" borderId="152" xfId="0" applyBorder="1" applyAlignment="1" applyProtection="1">
      <alignment horizontal="center" vertical="center" textRotation="255"/>
      <protection hidden="1"/>
    </xf>
    <xf numFmtId="0" fontId="0" fillId="0" borderId="59" xfId="0" applyBorder="1" applyAlignment="1" applyProtection="1">
      <alignment horizontal="center" vertical="center" textRotation="255"/>
      <protection hidden="1"/>
    </xf>
    <xf numFmtId="0" fontId="49" fillId="0" borderId="6" xfId="0" applyFont="1" applyBorder="1" applyAlignment="1" applyProtection="1">
      <alignment horizontal="center" vertical="center" shrinkToFit="1"/>
      <protection hidden="1"/>
    </xf>
    <xf numFmtId="0" fontId="49" fillId="0" borderId="7" xfId="0" applyFont="1" applyBorder="1" applyAlignment="1" applyProtection="1">
      <alignment horizontal="center" vertical="center" shrinkToFit="1"/>
      <protection hidden="1"/>
    </xf>
    <xf numFmtId="0" fontId="49" fillId="0" borderId="8" xfId="0" applyFont="1" applyBorder="1" applyAlignment="1" applyProtection="1">
      <alignment horizontal="center" vertical="center" shrinkToFit="1"/>
      <protection hidden="1"/>
    </xf>
    <xf numFmtId="0" fontId="5" fillId="0" borderId="2"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12"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9" fillId="0" borderId="0" xfId="0" applyFont="1" applyAlignment="1" applyProtection="1">
      <alignment horizontal="center" vertical="center"/>
      <protection hidden="1"/>
    </xf>
    <xf numFmtId="0" fontId="12" fillId="0" borderId="3" xfId="0" applyFont="1" applyBorder="1" applyAlignment="1" applyProtection="1">
      <alignment horizontal="center" vertical="center"/>
      <protection hidden="1"/>
    </xf>
    <xf numFmtId="0" fontId="109" fillId="0" borderId="3" xfId="0" applyFont="1" applyBorder="1" applyAlignment="1" applyProtection="1">
      <alignment horizontal="center"/>
      <protection hidden="1"/>
    </xf>
    <xf numFmtId="0" fontId="109" fillId="0" borderId="0" xfId="0" applyFont="1" applyAlignment="1" applyProtection="1">
      <alignment horizontal="center"/>
      <protection hidden="1"/>
    </xf>
    <xf numFmtId="0" fontId="0" fillId="0" borderId="33" xfId="0" applyBorder="1" applyAlignment="1" applyProtection="1">
      <alignment horizontal="center" vertical="center" shrinkToFit="1"/>
      <protection hidden="1"/>
    </xf>
    <xf numFmtId="0" fontId="49" fillId="0" borderId="101" xfId="0" applyFont="1" applyBorder="1" applyAlignment="1" applyProtection="1">
      <alignment horizontal="center" vertical="center" shrinkToFit="1"/>
      <protection hidden="1"/>
    </xf>
    <xf numFmtId="0" fontId="49" fillId="0" borderId="103" xfId="0" applyFont="1" applyBorder="1" applyAlignment="1" applyProtection="1">
      <alignment horizontal="center" vertical="center" shrinkToFit="1"/>
      <protection hidden="1"/>
    </xf>
    <xf numFmtId="0" fontId="0" fillId="0" borderId="132" xfId="0" applyBorder="1" applyAlignment="1" applyProtection="1">
      <alignment horizontal="center" vertical="center" shrinkToFit="1"/>
      <protection hidden="1"/>
    </xf>
    <xf numFmtId="0" fontId="32" fillId="0" borderId="0" xfId="0" quotePrefix="1" applyFont="1" applyAlignment="1" applyProtection="1">
      <alignment horizontal="right" vertical="center"/>
      <protection hidden="1"/>
    </xf>
    <xf numFmtId="0" fontId="5" fillId="22" borderId="115" xfId="0" applyFont="1" applyFill="1" applyBorder="1" applyAlignment="1" applyProtection="1">
      <alignment horizontal="left" vertical="center" wrapText="1"/>
      <protection locked="0"/>
    </xf>
    <xf numFmtId="0" fontId="5" fillId="22" borderId="116" xfId="0" applyFont="1" applyFill="1" applyBorder="1" applyAlignment="1" applyProtection="1">
      <alignment horizontal="left" vertical="center" wrapText="1"/>
      <protection locked="0"/>
    </xf>
    <xf numFmtId="0" fontId="5" fillId="22" borderId="117" xfId="0" applyFont="1" applyFill="1" applyBorder="1" applyAlignment="1" applyProtection="1">
      <alignment horizontal="left" vertical="center" wrapText="1"/>
      <protection locked="0"/>
    </xf>
    <xf numFmtId="0" fontId="5" fillId="22" borderId="52" xfId="0" applyFont="1" applyFill="1" applyBorder="1" applyAlignment="1" applyProtection="1">
      <alignment horizontal="left" vertical="center" wrapText="1"/>
      <protection locked="0"/>
    </xf>
    <xf numFmtId="0" fontId="5" fillId="22" borderId="33" xfId="0" applyFont="1" applyFill="1" applyBorder="1" applyAlignment="1" applyProtection="1">
      <alignment horizontal="left" vertical="center" wrapText="1"/>
      <protection locked="0"/>
    </xf>
    <xf numFmtId="0" fontId="5" fillId="22" borderId="35" xfId="0" applyFont="1" applyFill="1" applyBorder="1" applyAlignment="1" applyProtection="1">
      <alignment horizontal="left" vertical="center" wrapText="1"/>
      <protection locked="0"/>
    </xf>
    <xf numFmtId="0" fontId="0" fillId="0" borderId="0" xfId="0" applyAlignment="1" applyProtection="1">
      <alignment horizontal="center" vertical="center"/>
      <protection locked="0"/>
    </xf>
    <xf numFmtId="0" fontId="55" fillId="0" borderId="0" xfId="0" applyFont="1" applyAlignment="1" applyProtection="1">
      <alignment horizontal="left" vertical="center" shrinkToFit="1"/>
      <protection hidden="1"/>
    </xf>
    <xf numFmtId="0" fontId="23" fillId="0" borderId="0" xfId="0" applyFont="1" applyAlignment="1" applyProtection="1">
      <alignment horizontal="center" vertical="center" shrinkToFit="1"/>
      <protection hidden="1"/>
    </xf>
    <xf numFmtId="0" fontId="0" fillId="0" borderId="0" xfId="0" applyAlignment="1" applyProtection="1">
      <alignment horizontal="center" vertical="center" wrapText="1"/>
      <protection locked="0"/>
    </xf>
    <xf numFmtId="0" fontId="5" fillId="0" borderId="0" xfId="0" applyFont="1" applyAlignment="1" applyProtection="1">
      <alignment horizontal="left" vertical="center" wrapText="1"/>
      <protection hidden="1"/>
    </xf>
    <xf numFmtId="0" fontId="5" fillId="0" borderId="31" xfId="0" applyFont="1" applyBorder="1" applyAlignment="1" applyProtection="1">
      <alignment horizontal="left" vertical="center" wrapText="1"/>
      <protection hidden="1"/>
    </xf>
    <xf numFmtId="0" fontId="5" fillId="0" borderId="33" xfId="0" applyFont="1" applyBorder="1" applyAlignment="1" applyProtection="1">
      <alignment horizontal="left" vertical="center" wrapText="1"/>
      <protection hidden="1"/>
    </xf>
    <xf numFmtId="0" fontId="5" fillId="0" borderId="35" xfId="0" applyFont="1" applyBorder="1" applyAlignment="1" applyProtection="1">
      <alignment horizontal="left" vertical="center" wrapText="1"/>
      <protection hidden="1"/>
    </xf>
    <xf numFmtId="0" fontId="6" fillId="0" borderId="122" xfId="0" applyFont="1" applyBorder="1" applyAlignment="1" applyProtection="1">
      <alignment horizontal="center" vertical="center"/>
      <protection hidden="1"/>
    </xf>
    <xf numFmtId="179" fontId="6" fillId="0" borderId="2" xfId="0" applyNumberFormat="1" applyFont="1" applyBorder="1" applyAlignment="1" applyProtection="1">
      <alignment horizontal="center" vertical="center"/>
      <protection hidden="1"/>
    </xf>
    <xf numFmtId="179" fontId="6" fillId="0" borderId="3" xfId="0" applyNumberFormat="1" applyFont="1" applyBorder="1" applyAlignment="1" applyProtection="1">
      <alignment horizontal="center" vertical="center"/>
      <protection hidden="1"/>
    </xf>
    <xf numFmtId="179" fontId="6" fillId="0" borderId="112" xfId="0" applyNumberFormat="1" applyFont="1" applyBorder="1" applyAlignment="1" applyProtection="1">
      <alignment horizontal="center" vertical="center"/>
      <protection hidden="1"/>
    </xf>
    <xf numFmtId="179" fontId="6" fillId="0" borderId="6" xfId="0" applyNumberFormat="1" applyFont="1" applyBorder="1" applyAlignment="1" applyProtection="1">
      <alignment horizontal="center" vertical="center"/>
      <protection hidden="1"/>
    </xf>
    <xf numFmtId="179" fontId="6" fillId="0" borderId="7" xfId="0" applyNumberFormat="1" applyFont="1" applyBorder="1" applyAlignment="1" applyProtection="1">
      <alignment horizontal="center" vertical="center"/>
      <protection hidden="1"/>
    </xf>
    <xf numFmtId="179" fontId="6" fillId="0" borderId="8" xfId="0" applyNumberFormat="1" applyFont="1" applyBorder="1" applyAlignment="1" applyProtection="1">
      <alignment horizontal="center" vertical="center"/>
      <protection hidden="1"/>
    </xf>
    <xf numFmtId="178" fontId="6" fillId="0" borderId="2" xfId="0" applyNumberFormat="1" applyFont="1" applyBorder="1" applyAlignment="1" applyProtection="1">
      <alignment horizontal="center" vertical="center"/>
      <protection hidden="1"/>
    </xf>
    <xf numFmtId="178" fontId="6" fillId="0" borderId="3" xfId="0" applyNumberFormat="1" applyFont="1" applyBorder="1" applyAlignment="1" applyProtection="1">
      <alignment horizontal="center" vertical="center"/>
      <protection hidden="1"/>
    </xf>
    <xf numFmtId="178" fontId="6" fillId="0" borderId="112" xfId="0" applyNumberFormat="1" applyFont="1" applyBorder="1" applyAlignment="1" applyProtection="1">
      <alignment horizontal="center" vertical="center"/>
      <protection hidden="1"/>
    </xf>
    <xf numFmtId="178" fontId="6" fillId="0" borderId="6" xfId="0" applyNumberFormat="1" applyFont="1" applyBorder="1" applyAlignment="1" applyProtection="1">
      <alignment horizontal="center" vertical="center"/>
      <protection hidden="1"/>
    </xf>
    <xf numFmtId="178" fontId="6" fillId="0" borderId="7" xfId="0" applyNumberFormat="1" applyFont="1" applyBorder="1" applyAlignment="1" applyProtection="1">
      <alignment horizontal="center" vertical="center"/>
      <protection hidden="1"/>
    </xf>
    <xf numFmtId="178" fontId="6" fillId="0" borderId="8" xfId="0" applyNumberFormat="1" applyFont="1" applyBorder="1" applyAlignment="1" applyProtection="1">
      <alignment horizontal="center" vertical="center"/>
      <protection hidden="1"/>
    </xf>
    <xf numFmtId="0" fontId="110" fillId="0" borderId="0" xfId="0" applyFont="1" applyAlignment="1" applyProtection="1">
      <alignment horizontal="center"/>
      <protection hidden="1"/>
    </xf>
    <xf numFmtId="38" fontId="50" fillId="2" borderId="2" xfId="1" applyFont="1" applyFill="1" applyBorder="1" applyAlignment="1" applyProtection="1">
      <alignment horizontal="right" vertical="center"/>
      <protection locked="0"/>
    </xf>
    <xf numFmtId="38" fontId="50" fillId="2" borderId="3" xfId="1" applyFont="1" applyFill="1" applyBorder="1" applyAlignment="1" applyProtection="1">
      <alignment horizontal="right" vertical="center"/>
      <protection locked="0"/>
    </xf>
    <xf numFmtId="38" fontId="50" fillId="2" borderId="112" xfId="1" applyFont="1" applyFill="1" applyBorder="1" applyAlignment="1" applyProtection="1">
      <alignment horizontal="right" vertical="center"/>
      <protection locked="0"/>
    </xf>
    <xf numFmtId="38" fontId="50" fillId="2" borderId="6" xfId="1" applyFont="1" applyFill="1" applyBorder="1" applyAlignment="1" applyProtection="1">
      <alignment horizontal="right" vertical="center"/>
      <protection locked="0"/>
    </xf>
    <xf numFmtId="38" fontId="50" fillId="2" borderId="7" xfId="1" applyFont="1" applyFill="1" applyBorder="1" applyAlignment="1" applyProtection="1">
      <alignment horizontal="right" vertical="center"/>
      <protection locked="0"/>
    </xf>
    <xf numFmtId="38" fontId="50" fillId="2" borderId="8" xfId="1" applyFont="1" applyFill="1" applyBorder="1" applyAlignment="1" applyProtection="1">
      <alignment horizontal="right" vertical="center"/>
      <protection locked="0"/>
    </xf>
    <xf numFmtId="0" fontId="23" fillId="0" borderId="81" xfId="0" applyFont="1" applyBorder="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38" fontId="63" fillId="0" borderId="0" xfId="1" applyFont="1" applyBorder="1" applyAlignment="1" applyProtection="1">
      <alignment horizontal="right" vertical="center"/>
      <protection hidden="1"/>
    </xf>
    <xf numFmtId="0" fontId="0" fillId="0" borderId="0" xfId="0" applyAlignment="1" applyProtection="1">
      <alignment horizontal="center" vertical="center" textRotation="255"/>
      <protection hidden="1"/>
    </xf>
    <xf numFmtId="0" fontId="7" fillId="0" borderId="0" xfId="0" applyFont="1" applyAlignment="1" applyProtection="1">
      <alignment horizontal="center" vertical="center" wrapText="1"/>
      <protection locked="0" hidden="1"/>
    </xf>
    <xf numFmtId="0" fontId="5" fillId="0" borderId="0" xfId="0" applyFont="1" applyAlignment="1" applyProtection="1">
      <alignment horizontal="center" vertical="center" wrapText="1"/>
      <protection locked="0" hidden="1"/>
    </xf>
    <xf numFmtId="38" fontId="23" fillId="0" borderId="0" xfId="1" applyFont="1" applyBorder="1" applyAlignment="1" applyProtection="1">
      <alignment horizontal="center" vertical="center" wrapText="1"/>
      <protection hidden="1"/>
    </xf>
    <xf numFmtId="38" fontId="4" fillId="0" borderId="0" xfId="1" applyFont="1" applyBorder="1" applyAlignment="1" applyProtection="1">
      <alignment horizontal="center" vertical="center" wrapText="1"/>
      <protection hidden="1"/>
    </xf>
    <xf numFmtId="38" fontId="0" fillId="0" borderId="0" xfId="1" applyFont="1" applyFill="1" applyBorder="1" applyAlignment="1" applyProtection="1">
      <alignment horizontal="right" vertical="center"/>
      <protection locked="0" hidden="1"/>
    </xf>
    <xf numFmtId="0" fontId="5" fillId="2" borderId="110" xfId="0" applyFont="1" applyFill="1" applyBorder="1" applyAlignment="1" applyProtection="1">
      <alignment horizontal="center" vertical="center"/>
      <protection hidden="1"/>
    </xf>
    <xf numFmtId="0" fontId="5" fillId="2" borderId="28" xfId="0" applyFont="1" applyFill="1" applyBorder="1" applyAlignment="1" applyProtection="1">
      <alignment horizontal="center" vertical="center"/>
      <protection hidden="1"/>
    </xf>
    <xf numFmtId="0" fontId="5" fillId="2" borderId="29" xfId="0" applyFont="1" applyFill="1" applyBorder="1" applyAlignment="1" applyProtection="1">
      <alignment horizontal="center" vertical="center"/>
      <protection hidden="1"/>
    </xf>
    <xf numFmtId="0" fontId="4" fillId="2" borderId="136" xfId="0" applyFont="1" applyFill="1" applyBorder="1" applyAlignment="1" applyProtection="1">
      <alignment horizontal="center" shrinkToFit="1"/>
      <protection hidden="1"/>
    </xf>
    <xf numFmtId="38" fontId="50" fillId="2" borderId="1" xfId="1" applyFont="1" applyFill="1" applyBorder="1" applyAlignment="1" applyProtection="1">
      <alignment horizontal="right" vertical="center"/>
      <protection hidden="1"/>
    </xf>
    <xf numFmtId="0" fontId="0" fillId="2" borderId="163" xfId="0" applyFill="1" applyBorder="1" applyAlignment="1" applyProtection="1">
      <alignment horizontal="center" vertical="center" shrinkToFit="1"/>
      <protection hidden="1"/>
    </xf>
    <xf numFmtId="0" fontId="0" fillId="2" borderId="164" xfId="0" applyFill="1" applyBorder="1" applyAlignment="1" applyProtection="1">
      <alignment horizontal="center" vertical="center" shrinkToFit="1"/>
      <protection hidden="1"/>
    </xf>
    <xf numFmtId="0" fontId="0" fillId="2" borderId="165" xfId="0" applyFill="1" applyBorder="1" applyAlignment="1" applyProtection="1">
      <alignment horizontal="center" vertical="center" shrinkToFit="1"/>
      <protection hidden="1"/>
    </xf>
    <xf numFmtId="0" fontId="5" fillId="2" borderId="28" xfId="0" applyFont="1" applyFill="1" applyBorder="1" applyAlignment="1" applyProtection="1">
      <alignment horizontal="center" vertical="center" shrinkToFit="1"/>
      <protection hidden="1"/>
    </xf>
    <xf numFmtId="0" fontId="5" fillId="2" borderId="110" xfId="0" applyFont="1" applyFill="1" applyBorder="1" applyAlignment="1" applyProtection="1">
      <alignment horizontal="center" vertical="center" shrinkToFit="1"/>
      <protection hidden="1"/>
    </xf>
    <xf numFmtId="184" fontId="5" fillId="2" borderId="36" xfId="0" applyNumberFormat="1" applyFont="1" applyFill="1" applyBorder="1" applyAlignment="1" applyProtection="1">
      <alignment horizontal="right" vertical="center"/>
      <protection hidden="1"/>
    </xf>
    <xf numFmtId="184" fontId="5" fillId="2" borderId="37" xfId="0" applyNumberFormat="1" applyFont="1" applyFill="1" applyBorder="1" applyAlignment="1" applyProtection="1">
      <alignment horizontal="right" vertical="center"/>
      <protection hidden="1"/>
    </xf>
    <xf numFmtId="176" fontId="5" fillId="3" borderId="37" xfId="0" applyNumberFormat="1" applyFont="1" applyFill="1" applyBorder="1" applyAlignment="1" applyProtection="1">
      <alignment horizontal="left" vertical="center"/>
      <protection hidden="1"/>
    </xf>
    <xf numFmtId="176" fontId="5" fillId="3" borderId="38" xfId="0" applyNumberFormat="1" applyFont="1" applyFill="1" applyBorder="1" applyAlignment="1" applyProtection="1">
      <alignment horizontal="left" vertical="center"/>
      <protection hidden="1"/>
    </xf>
    <xf numFmtId="0" fontId="5" fillId="2" borderId="133" xfId="0" applyFont="1" applyFill="1" applyBorder="1" applyAlignment="1" applyProtection="1">
      <alignment horizontal="center" shrinkToFit="1"/>
      <protection hidden="1"/>
    </xf>
    <xf numFmtId="0" fontId="5" fillId="2" borderId="134" xfId="0" applyFont="1" applyFill="1" applyBorder="1" applyAlignment="1" applyProtection="1">
      <alignment horizontal="center" shrinkToFit="1"/>
      <protection hidden="1"/>
    </xf>
    <xf numFmtId="0" fontId="5" fillId="2" borderId="135" xfId="0" applyFont="1" applyFill="1" applyBorder="1" applyAlignment="1" applyProtection="1">
      <alignment horizontal="center" shrinkToFit="1"/>
      <protection hidden="1"/>
    </xf>
    <xf numFmtId="0" fontId="41" fillId="2" borderId="133" xfId="0" applyFont="1" applyFill="1" applyBorder="1" applyAlignment="1" applyProtection="1">
      <alignment horizontal="center" shrinkToFit="1"/>
      <protection hidden="1"/>
    </xf>
    <xf numFmtId="0" fontId="41" fillId="2" borderId="134" xfId="0" applyFont="1" applyFill="1" applyBorder="1" applyAlignment="1" applyProtection="1">
      <alignment horizontal="center" shrinkToFit="1"/>
      <protection hidden="1"/>
    </xf>
    <xf numFmtId="0" fontId="41" fillId="2" borderId="135" xfId="0" applyFont="1" applyFill="1" applyBorder="1" applyAlignment="1" applyProtection="1">
      <alignment horizontal="center" shrinkToFit="1"/>
      <protection hidden="1"/>
    </xf>
    <xf numFmtId="0" fontId="6" fillId="2" borderId="44" xfId="0" applyFont="1" applyFill="1" applyBorder="1" applyAlignment="1" applyProtection="1">
      <alignment horizontal="center" vertical="center"/>
      <protection hidden="1"/>
    </xf>
    <xf numFmtId="0" fontId="6" fillId="2" borderId="46" xfId="0" applyFont="1" applyFill="1" applyBorder="1" applyAlignment="1" applyProtection="1">
      <alignment horizontal="center" vertical="center"/>
      <protection hidden="1"/>
    </xf>
    <xf numFmtId="0" fontId="6" fillId="2" borderId="47" xfId="0" applyFont="1" applyFill="1" applyBorder="1" applyAlignment="1" applyProtection="1">
      <alignment horizontal="center" vertical="center"/>
      <protection hidden="1"/>
    </xf>
    <xf numFmtId="0" fontId="6" fillId="2" borderId="49" xfId="0" applyFont="1" applyFill="1" applyBorder="1" applyAlignment="1" applyProtection="1">
      <alignment horizontal="center" vertical="center"/>
      <protection hidden="1"/>
    </xf>
    <xf numFmtId="178" fontId="6" fillId="2" borderId="44" xfId="0" applyNumberFormat="1" applyFont="1" applyFill="1" applyBorder="1" applyAlignment="1" applyProtection="1">
      <alignment horizontal="center" vertical="center"/>
      <protection hidden="1"/>
    </xf>
    <xf numFmtId="178" fontId="6" fillId="2" borderId="45" xfId="0" applyNumberFormat="1" applyFont="1" applyFill="1" applyBorder="1" applyAlignment="1" applyProtection="1">
      <alignment horizontal="center" vertical="center"/>
      <protection hidden="1"/>
    </xf>
    <xf numFmtId="178" fontId="6" fillId="2" borderId="46" xfId="0" applyNumberFormat="1" applyFont="1" applyFill="1" applyBorder="1" applyAlignment="1" applyProtection="1">
      <alignment horizontal="center" vertical="center"/>
      <protection hidden="1"/>
    </xf>
    <xf numFmtId="178" fontId="6" fillId="2" borderId="47" xfId="0" applyNumberFormat="1" applyFont="1" applyFill="1" applyBorder="1" applyAlignment="1" applyProtection="1">
      <alignment horizontal="center" vertical="center"/>
      <protection hidden="1"/>
    </xf>
    <xf numFmtId="178" fontId="6" fillId="2" borderId="48" xfId="0" applyNumberFormat="1" applyFont="1" applyFill="1" applyBorder="1" applyAlignment="1" applyProtection="1">
      <alignment horizontal="center" vertical="center"/>
      <protection hidden="1"/>
    </xf>
    <xf numFmtId="178" fontId="6" fillId="2" borderId="49" xfId="0" applyNumberFormat="1" applyFont="1" applyFill="1" applyBorder="1" applyAlignment="1" applyProtection="1">
      <alignment horizontal="center" vertical="center"/>
      <protection hidden="1"/>
    </xf>
    <xf numFmtId="0" fontId="0" fillId="2" borderId="56" xfId="0" applyFill="1" applyBorder="1" applyAlignment="1" applyProtection="1">
      <alignment horizontal="center" vertical="center" wrapText="1"/>
      <protection hidden="1"/>
    </xf>
    <xf numFmtId="0" fontId="0" fillId="2" borderId="57" xfId="0" applyFill="1" applyBorder="1" applyAlignment="1" applyProtection="1">
      <alignment horizontal="center" vertical="center" wrapText="1"/>
      <protection hidden="1"/>
    </xf>
    <xf numFmtId="0" fontId="0" fillId="2" borderId="58" xfId="0" applyFill="1" applyBorder="1" applyAlignment="1" applyProtection="1">
      <alignment horizontal="center" vertical="center" wrapText="1"/>
      <protection hidden="1"/>
    </xf>
    <xf numFmtId="0" fontId="0" fillId="2" borderId="59" xfId="0" applyFill="1" applyBorder="1" applyAlignment="1" applyProtection="1">
      <alignment horizontal="center" vertical="center" wrapText="1"/>
      <protection hidden="1"/>
    </xf>
    <xf numFmtId="0" fontId="0" fillId="2" borderId="60" xfId="0" applyFill="1" applyBorder="1" applyAlignment="1" applyProtection="1">
      <alignment horizontal="center" vertical="center" wrapText="1"/>
      <protection hidden="1"/>
    </xf>
    <xf numFmtId="0" fontId="0" fillId="2" borderId="61" xfId="0" applyFill="1" applyBorder="1" applyAlignment="1" applyProtection="1">
      <alignment horizontal="center" vertical="center" wrapText="1"/>
      <protection hidden="1"/>
    </xf>
    <xf numFmtId="0" fontId="5" fillId="2" borderId="52" xfId="0" applyFont="1" applyFill="1" applyBorder="1" applyAlignment="1" applyProtection="1">
      <alignment horizontal="center" shrinkToFit="1"/>
      <protection hidden="1"/>
    </xf>
    <xf numFmtId="0" fontId="5" fillId="2" borderId="33" xfId="0" applyFont="1" applyFill="1" applyBorder="1" applyAlignment="1" applyProtection="1">
      <alignment horizontal="center" shrinkToFit="1"/>
      <protection hidden="1"/>
    </xf>
    <xf numFmtId="0" fontId="5" fillId="2" borderId="35" xfId="0" applyFont="1" applyFill="1" applyBorder="1" applyAlignment="1" applyProtection="1">
      <alignment horizontal="center" shrinkToFit="1"/>
      <protection hidden="1"/>
    </xf>
    <xf numFmtId="179" fontId="6" fillId="2" borderId="44" xfId="0" applyNumberFormat="1" applyFont="1" applyFill="1" applyBorder="1" applyAlignment="1" applyProtection="1">
      <alignment horizontal="center" vertical="center"/>
      <protection hidden="1"/>
    </xf>
    <xf numFmtId="179" fontId="6" fillId="2" borderId="54" xfId="0" applyNumberFormat="1" applyFont="1" applyFill="1" applyBorder="1" applyAlignment="1" applyProtection="1">
      <alignment horizontal="center" vertical="center"/>
      <protection hidden="1"/>
    </xf>
    <xf numFmtId="179" fontId="6" fillId="2" borderId="46" xfId="0" applyNumberFormat="1" applyFont="1" applyFill="1" applyBorder="1" applyAlignment="1" applyProtection="1">
      <alignment horizontal="center" vertical="center"/>
      <protection hidden="1"/>
    </xf>
    <xf numFmtId="179" fontId="6" fillId="2" borderId="47" xfId="0" applyNumberFormat="1" applyFont="1" applyFill="1" applyBorder="1" applyAlignment="1" applyProtection="1">
      <alignment horizontal="center" vertical="center"/>
      <protection hidden="1"/>
    </xf>
    <xf numFmtId="179" fontId="6" fillId="2" borderId="55" xfId="0" applyNumberFormat="1" applyFont="1" applyFill="1" applyBorder="1" applyAlignment="1" applyProtection="1">
      <alignment horizontal="center" vertical="center"/>
      <protection hidden="1"/>
    </xf>
    <xf numFmtId="179" fontId="6" fillId="2" borderId="49" xfId="0" applyNumberFormat="1" applyFont="1" applyFill="1" applyBorder="1" applyAlignment="1" applyProtection="1">
      <alignment horizontal="center" vertical="center"/>
      <protection hidden="1"/>
    </xf>
    <xf numFmtId="0" fontId="6" fillId="2" borderId="137" xfId="0" applyFont="1" applyFill="1" applyBorder="1" applyAlignment="1" applyProtection="1">
      <alignment horizontal="center" shrinkToFit="1"/>
      <protection hidden="1"/>
    </xf>
    <xf numFmtId="0" fontId="6" fillId="2" borderId="138" xfId="0" applyFont="1" applyFill="1" applyBorder="1" applyAlignment="1" applyProtection="1">
      <alignment horizontal="center" shrinkToFit="1"/>
      <protection hidden="1"/>
    </xf>
    <xf numFmtId="0" fontId="6" fillId="2" borderId="139" xfId="0" applyFont="1" applyFill="1" applyBorder="1" applyAlignment="1" applyProtection="1">
      <alignment horizontal="center" shrinkToFit="1"/>
      <protection hidden="1"/>
    </xf>
    <xf numFmtId="0" fontId="9" fillId="2" borderId="70" xfId="0" applyFont="1" applyFill="1" applyBorder="1" applyAlignment="1" applyProtection="1">
      <alignment horizontal="left" vertical="center" shrinkToFit="1"/>
      <protection hidden="1"/>
    </xf>
    <xf numFmtId="0" fontId="9" fillId="2" borderId="26" xfId="0" applyFont="1" applyFill="1" applyBorder="1" applyAlignment="1" applyProtection="1">
      <alignment horizontal="left" vertical="center" shrinkToFit="1"/>
      <protection hidden="1"/>
    </xf>
    <xf numFmtId="0" fontId="9" fillId="2" borderId="73" xfId="0" applyFont="1" applyFill="1" applyBorder="1" applyAlignment="1" applyProtection="1">
      <alignment horizontal="left" vertical="center" shrinkToFit="1"/>
      <protection hidden="1"/>
    </xf>
    <xf numFmtId="0" fontId="9" fillId="2" borderId="71" xfId="0" applyFont="1" applyFill="1" applyBorder="1" applyAlignment="1" applyProtection="1">
      <alignment horizontal="left" vertical="center" shrinkToFit="1"/>
      <protection hidden="1"/>
    </xf>
    <xf numFmtId="0" fontId="9" fillId="2" borderId="33" xfId="0" applyFont="1" applyFill="1" applyBorder="1" applyAlignment="1" applyProtection="1">
      <alignment horizontal="left" vertical="center" shrinkToFit="1"/>
      <protection hidden="1"/>
    </xf>
    <xf numFmtId="0" fontId="9" fillId="2" borderId="75" xfId="0" applyFont="1" applyFill="1" applyBorder="1" applyAlignment="1" applyProtection="1">
      <alignment horizontal="left" vertical="center" shrinkToFit="1"/>
      <protection hidden="1"/>
    </xf>
    <xf numFmtId="177" fontId="5" fillId="2" borderId="70" xfId="0" applyNumberFormat="1" applyFont="1" applyFill="1" applyBorder="1" applyAlignment="1" applyProtection="1">
      <alignment horizontal="center" vertical="center" shrinkToFit="1"/>
      <protection hidden="1"/>
    </xf>
    <xf numFmtId="177" fontId="5" fillId="2" borderId="26" xfId="0" applyNumberFormat="1" applyFont="1" applyFill="1" applyBorder="1" applyAlignment="1" applyProtection="1">
      <alignment horizontal="center" vertical="center" shrinkToFit="1"/>
      <protection hidden="1"/>
    </xf>
    <xf numFmtId="177" fontId="5" fillId="2" borderId="53" xfId="0" applyNumberFormat="1" applyFont="1" applyFill="1" applyBorder="1" applyAlignment="1" applyProtection="1">
      <alignment horizontal="center" vertical="center" shrinkToFit="1"/>
      <protection hidden="1"/>
    </xf>
    <xf numFmtId="177" fontId="5" fillId="2" borderId="71" xfId="0" applyNumberFormat="1" applyFont="1" applyFill="1" applyBorder="1" applyAlignment="1" applyProtection="1">
      <alignment horizontal="center" vertical="center" shrinkToFit="1"/>
      <protection hidden="1"/>
    </xf>
    <xf numFmtId="177" fontId="5" fillId="2" borderId="33" xfId="0" applyNumberFormat="1" applyFont="1" applyFill="1" applyBorder="1" applyAlignment="1" applyProtection="1">
      <alignment horizontal="center" vertical="center" shrinkToFit="1"/>
      <protection hidden="1"/>
    </xf>
    <xf numFmtId="177" fontId="5" fillId="2" borderId="35" xfId="0" applyNumberFormat="1" applyFont="1" applyFill="1" applyBorder="1" applyAlignment="1" applyProtection="1">
      <alignment horizontal="center" vertical="center" shrinkToFit="1"/>
      <protection hidden="1"/>
    </xf>
    <xf numFmtId="0" fontId="0" fillId="3" borderId="80" xfId="0" applyFill="1" applyBorder="1" applyAlignment="1" applyProtection="1">
      <alignment horizontal="center" vertical="center"/>
      <protection hidden="1"/>
    </xf>
    <xf numFmtId="0" fontId="0" fillId="3" borderId="81" xfId="0" applyFill="1" applyBorder="1" applyAlignment="1" applyProtection="1">
      <alignment horizontal="center" vertical="center"/>
      <protection hidden="1"/>
    </xf>
    <xf numFmtId="0" fontId="0" fillId="3" borderId="98" xfId="0" applyFill="1" applyBorder="1" applyAlignment="1" applyProtection="1">
      <alignment horizontal="center" vertical="center"/>
      <protection hidden="1"/>
    </xf>
    <xf numFmtId="0" fontId="0" fillId="3" borderId="82" xfId="0" applyFill="1" applyBorder="1" applyAlignment="1" applyProtection="1">
      <alignment horizontal="center" vertical="center"/>
      <protection hidden="1"/>
    </xf>
    <xf numFmtId="0" fontId="0" fillId="3" borderId="83" xfId="0" applyFill="1" applyBorder="1" applyAlignment="1" applyProtection="1">
      <alignment horizontal="center" vertical="center"/>
      <protection hidden="1"/>
    </xf>
    <xf numFmtId="0" fontId="0" fillId="3" borderId="99" xfId="0" applyFill="1" applyBorder="1" applyAlignment="1" applyProtection="1">
      <alignment horizontal="center" vertical="center"/>
      <protection hidden="1"/>
    </xf>
    <xf numFmtId="0" fontId="0" fillId="2" borderId="66" xfId="0" applyFill="1" applyBorder="1" applyAlignment="1" applyProtection="1">
      <alignment horizontal="center" vertical="center"/>
      <protection hidden="1"/>
    </xf>
    <xf numFmtId="0" fontId="0" fillId="2" borderId="131" xfId="0" applyFill="1" applyBorder="1" applyAlignment="1" applyProtection="1">
      <alignment horizontal="center" vertical="center"/>
      <protection hidden="1"/>
    </xf>
    <xf numFmtId="0" fontId="0" fillId="2" borderId="67" xfId="0" applyFill="1" applyBorder="1" applyAlignment="1" applyProtection="1">
      <alignment horizontal="center" vertical="center"/>
      <protection hidden="1"/>
    </xf>
    <xf numFmtId="0" fontId="0" fillId="2" borderId="68" xfId="0" applyFill="1" applyBorder="1" applyAlignment="1" applyProtection="1">
      <alignment horizontal="center" vertical="center"/>
      <protection hidden="1"/>
    </xf>
    <xf numFmtId="0" fontId="0" fillId="2" borderId="132"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153" xfId="0" applyFill="1" applyBorder="1" applyAlignment="1" applyProtection="1">
      <alignment horizontal="center" vertical="center"/>
      <protection hidden="1"/>
    </xf>
    <xf numFmtId="0" fontId="0" fillId="2" borderId="154" xfId="0" applyFill="1" applyBorder="1" applyAlignment="1" applyProtection="1">
      <alignment horizontal="center" vertical="center"/>
      <protection hidden="1"/>
    </xf>
    <xf numFmtId="185" fontId="0" fillId="2" borderId="86" xfId="0" applyNumberFormat="1" applyFill="1" applyBorder="1" applyAlignment="1" applyProtection="1">
      <alignment horizontal="center" vertical="center" shrinkToFit="1"/>
      <protection hidden="1"/>
    </xf>
    <xf numFmtId="185" fontId="0" fillId="2" borderId="85" xfId="0" applyNumberFormat="1" applyFill="1" applyBorder="1" applyAlignment="1" applyProtection="1">
      <alignment horizontal="center" vertical="center" shrinkToFit="1"/>
      <protection hidden="1"/>
    </xf>
    <xf numFmtId="185" fontId="0" fillId="2" borderId="87" xfId="0" applyNumberFormat="1" applyFill="1" applyBorder="1" applyAlignment="1" applyProtection="1">
      <alignment horizontal="center" vertical="center" shrinkToFit="1"/>
      <protection hidden="1"/>
    </xf>
    <xf numFmtId="0" fontId="5" fillId="22" borderId="115" xfId="0" applyFont="1" applyFill="1" applyBorder="1" applyAlignment="1" applyProtection="1">
      <alignment horizontal="center" vertical="center" wrapText="1"/>
      <protection hidden="1"/>
    </xf>
    <xf numFmtId="0" fontId="5" fillId="22" borderId="116" xfId="0" applyFont="1" applyFill="1" applyBorder="1" applyAlignment="1" applyProtection="1">
      <alignment horizontal="center" vertical="center" wrapText="1"/>
      <protection hidden="1"/>
    </xf>
    <xf numFmtId="0" fontId="5" fillId="22" borderId="117" xfId="0" applyFont="1" applyFill="1" applyBorder="1" applyAlignment="1" applyProtection="1">
      <alignment horizontal="center" vertical="center" wrapText="1"/>
      <protection hidden="1"/>
    </xf>
    <xf numFmtId="0" fontId="5" fillId="22" borderId="52" xfId="0" applyFont="1" applyFill="1" applyBorder="1" applyAlignment="1" applyProtection="1">
      <alignment horizontal="center" vertical="center" wrapText="1"/>
      <protection hidden="1"/>
    </xf>
    <xf numFmtId="0" fontId="5" fillId="22" borderId="33" xfId="0" applyFont="1" applyFill="1" applyBorder="1" applyAlignment="1" applyProtection="1">
      <alignment horizontal="center" vertical="center" wrapText="1"/>
      <protection hidden="1"/>
    </xf>
    <xf numFmtId="0" fontId="5" fillId="22" borderId="35" xfId="0" applyFont="1" applyFill="1" applyBorder="1" applyAlignment="1" applyProtection="1">
      <alignment horizontal="center" vertical="center" wrapText="1"/>
      <protection hidden="1"/>
    </xf>
    <xf numFmtId="38" fontId="17" fillId="0" borderId="3" xfId="2" applyNumberFormat="1" applyBorder="1" applyAlignment="1" applyProtection="1">
      <alignment horizontal="right"/>
      <protection locked="0"/>
    </xf>
    <xf numFmtId="0" fontId="17" fillId="0" borderId="3" xfId="2" applyBorder="1" applyAlignment="1" applyProtection="1">
      <alignment horizontal="right"/>
      <protection locked="0"/>
    </xf>
    <xf numFmtId="0" fontId="17" fillId="0" borderId="10" xfId="2" applyBorder="1" applyAlignment="1" applyProtection="1">
      <alignment horizontal="center"/>
      <protection locked="0"/>
    </xf>
    <xf numFmtId="0" fontId="17" fillId="0" borderId="11" xfId="2" applyBorder="1" applyAlignment="1" applyProtection="1">
      <alignment horizontal="center"/>
      <protection locked="0"/>
    </xf>
    <xf numFmtId="38" fontId="17" fillId="0" borderId="9" xfId="2" applyNumberFormat="1" applyBorder="1" applyAlignment="1" applyProtection="1">
      <alignment horizontal="right"/>
      <protection locked="0"/>
    </xf>
    <xf numFmtId="0" fontId="17" fillId="0" borderId="10" xfId="2" applyBorder="1" applyAlignment="1" applyProtection="1">
      <alignment horizontal="right"/>
      <protection locked="0"/>
    </xf>
    <xf numFmtId="0" fontId="17" fillId="0" borderId="11" xfId="2" applyBorder="1" applyAlignment="1" applyProtection="1">
      <alignment horizontal="right"/>
      <protection locked="0"/>
    </xf>
    <xf numFmtId="38" fontId="17" fillId="0" borderId="62" xfId="3" applyFont="1" applyBorder="1"/>
    <xf numFmtId="38" fontId="17" fillId="0" borderId="10" xfId="3" applyFont="1" applyBorder="1"/>
    <xf numFmtId="38" fontId="17" fillId="0" borderId="63" xfId="3" applyFont="1" applyBorder="1"/>
    <xf numFmtId="9" fontId="17" fillId="30" borderId="62" xfId="3" applyNumberFormat="1" applyFont="1" applyFill="1" applyBorder="1" applyProtection="1">
      <protection locked="0"/>
    </xf>
    <xf numFmtId="9" fontId="17" fillId="30" borderId="63" xfId="3" applyNumberFormat="1" applyFont="1" applyFill="1" applyBorder="1" applyProtection="1">
      <protection locked="0"/>
    </xf>
    <xf numFmtId="38" fontId="17" fillId="0" borderId="0" xfId="2" applyNumberFormat="1" applyAlignment="1" applyProtection="1">
      <alignment horizontal="center"/>
      <protection locked="0"/>
    </xf>
    <xf numFmtId="0" fontId="17" fillId="0" borderId="0" xfId="2" applyAlignment="1" applyProtection="1">
      <alignment horizontal="center"/>
      <protection locked="0"/>
    </xf>
    <xf numFmtId="38" fontId="17" fillId="0" borderId="64" xfId="3" applyFont="1" applyBorder="1"/>
    <xf numFmtId="38" fontId="17" fillId="0" borderId="51" xfId="3" applyFont="1" applyBorder="1"/>
    <xf numFmtId="38" fontId="17" fillId="0" borderId="65" xfId="3" applyFont="1" applyBorder="1"/>
    <xf numFmtId="0" fontId="20" fillId="0" borderId="64" xfId="3" applyNumberFormat="1" applyFont="1" applyBorder="1" applyAlignment="1">
      <alignment shrinkToFit="1"/>
    </xf>
    <xf numFmtId="0" fontId="20" fillId="0" borderId="51" xfId="3" applyNumberFormat="1" applyFont="1" applyBorder="1" applyAlignment="1">
      <alignment shrinkToFit="1"/>
    </xf>
    <xf numFmtId="0" fontId="20" fillId="0" borderId="65" xfId="3" applyNumberFormat="1" applyFont="1" applyBorder="1" applyAlignment="1">
      <alignment shrinkToFit="1"/>
    </xf>
    <xf numFmtId="0" fontId="17" fillId="0" borderId="56" xfId="2" applyBorder="1" applyAlignment="1">
      <alignment horizontal="center" vertical="center"/>
    </xf>
    <xf numFmtId="0" fontId="17" fillId="0" borderId="57" xfId="2" applyBorder="1" applyAlignment="1">
      <alignment horizontal="center" vertical="center"/>
    </xf>
    <xf numFmtId="0" fontId="17" fillId="0" borderId="58" xfId="2" applyBorder="1" applyAlignment="1">
      <alignment horizontal="center" vertical="center"/>
    </xf>
    <xf numFmtId="0" fontId="17" fillId="0" borderId="59" xfId="2" applyBorder="1" applyAlignment="1">
      <alignment horizontal="center" vertical="center"/>
    </xf>
    <xf numFmtId="0" fontId="17" fillId="0" borderId="60" xfId="2" applyBorder="1" applyAlignment="1">
      <alignment horizontal="center" vertical="center"/>
    </xf>
    <xf numFmtId="0" fontId="17" fillId="0" borderId="61" xfId="2" applyBorder="1" applyAlignment="1">
      <alignment horizontal="center" vertical="center"/>
    </xf>
    <xf numFmtId="0" fontId="19" fillId="0" borderId="0" xfId="2" applyFont="1" applyAlignment="1">
      <alignment horizontal="center" vertical="top"/>
    </xf>
    <xf numFmtId="38" fontId="20" fillId="0" borderId="51" xfId="3" applyFont="1" applyBorder="1" applyAlignment="1">
      <alignment horizontal="right"/>
    </xf>
    <xf numFmtId="38" fontId="20" fillId="0" borderId="65" xfId="3" applyFont="1" applyBorder="1" applyAlignment="1">
      <alignment horizontal="right"/>
    </xf>
    <xf numFmtId="0" fontId="17" fillId="0" borderId="51" xfId="2" applyBorder="1" applyAlignment="1">
      <alignment horizontal="center"/>
    </xf>
    <xf numFmtId="0" fontId="17" fillId="0" borderId="65" xfId="2" applyBorder="1" applyAlignment="1">
      <alignment horizontal="center"/>
    </xf>
    <xf numFmtId="0" fontId="20" fillId="0" borderId="64" xfId="2" applyFont="1" applyBorder="1"/>
    <xf numFmtId="0" fontId="20" fillId="0" borderId="51" xfId="2" applyFont="1" applyBorder="1"/>
    <xf numFmtId="0" fontId="20" fillId="0" borderId="65" xfId="2" applyFont="1" applyBorder="1"/>
    <xf numFmtId="0" fontId="20" fillId="0" borderId="64" xfId="2" applyFont="1" applyBorder="1" applyAlignment="1">
      <alignment horizontal="center"/>
    </xf>
    <xf numFmtId="0" fontId="20" fillId="0" borderId="65" xfId="2" applyFont="1" applyBorder="1" applyAlignment="1">
      <alignment horizontal="center"/>
    </xf>
    <xf numFmtId="38" fontId="20" fillId="0" borderId="64" xfId="3" applyFont="1" applyBorder="1"/>
    <xf numFmtId="38" fontId="20" fillId="0" borderId="51" xfId="3" applyFont="1" applyBorder="1"/>
    <xf numFmtId="38" fontId="20" fillId="0" borderId="65" xfId="3" applyFont="1" applyBorder="1"/>
    <xf numFmtId="0" fontId="20" fillId="31" borderId="10" xfId="3" applyNumberFormat="1" applyFont="1" applyFill="1" applyBorder="1" applyAlignment="1" applyProtection="1">
      <alignment horizontal="left" shrinkToFit="1"/>
      <protection locked="0"/>
    </xf>
    <xf numFmtId="0" fontId="20" fillId="31" borderId="63" xfId="3" applyNumberFormat="1" applyFont="1" applyFill="1" applyBorder="1" applyAlignment="1" applyProtection="1">
      <alignment horizontal="left" shrinkToFit="1"/>
      <protection locked="0"/>
    </xf>
    <xf numFmtId="0" fontId="17" fillId="0" borderId="64" xfId="2" applyBorder="1"/>
    <xf numFmtId="0" fontId="17" fillId="0" borderId="51" xfId="2" applyBorder="1"/>
    <xf numFmtId="0" fontId="17" fillId="0" borderId="65" xfId="2" applyBorder="1"/>
    <xf numFmtId="0" fontId="17" fillId="0" borderId="64" xfId="2" applyBorder="1" applyAlignment="1">
      <alignment horizontal="center"/>
    </xf>
    <xf numFmtId="0" fontId="20" fillId="0" borderId="62" xfId="2" applyFont="1" applyBorder="1"/>
    <xf numFmtId="0" fontId="20" fillId="0" borderId="10" xfId="2" applyFont="1" applyBorder="1"/>
    <xf numFmtId="0" fontId="20" fillId="0" borderId="63" xfId="2" applyFont="1" applyBorder="1"/>
    <xf numFmtId="0" fontId="20" fillId="31" borderId="62" xfId="2" applyFont="1" applyFill="1" applyBorder="1" applyProtection="1">
      <protection locked="0"/>
    </xf>
    <xf numFmtId="0" fontId="20" fillId="31" borderId="10" xfId="2" applyFont="1" applyFill="1" applyBorder="1" applyProtection="1">
      <protection locked="0"/>
    </xf>
    <xf numFmtId="0" fontId="20" fillId="31" borderId="63" xfId="2" applyFont="1" applyFill="1" applyBorder="1" applyProtection="1">
      <protection locked="0"/>
    </xf>
    <xf numFmtId="0" fontId="20" fillId="31" borderId="62" xfId="2" applyFont="1" applyFill="1" applyBorder="1" applyAlignment="1" applyProtection="1">
      <alignment horizontal="center"/>
      <protection locked="0"/>
    </xf>
    <xf numFmtId="0" fontId="20" fillId="31" borderId="63" xfId="2" applyFont="1" applyFill="1" applyBorder="1" applyAlignment="1" applyProtection="1">
      <alignment horizontal="center"/>
      <protection locked="0"/>
    </xf>
    <xf numFmtId="38" fontId="20" fillId="0" borderId="62" xfId="3" applyFont="1" applyBorder="1"/>
    <xf numFmtId="38" fontId="20" fillId="0" borderId="10" xfId="3" applyFont="1" applyBorder="1"/>
    <xf numFmtId="38" fontId="20" fillId="0" borderId="63" xfId="3" applyFont="1" applyBorder="1"/>
    <xf numFmtId="0" fontId="20" fillId="0" borderId="62" xfId="3" applyNumberFormat="1" applyFont="1" applyBorder="1" applyAlignment="1">
      <alignment horizontal="center" shrinkToFit="1"/>
    </xf>
    <xf numFmtId="0" fontId="20" fillId="0" borderId="63" xfId="3" applyNumberFormat="1" applyFont="1" applyBorder="1" applyAlignment="1">
      <alignment horizontal="center" shrinkToFit="1"/>
    </xf>
    <xf numFmtId="0" fontId="53" fillId="30" borderId="10" xfId="2" applyFont="1" applyFill="1" applyBorder="1" applyAlignment="1" applyProtection="1">
      <alignment horizontal="left" shrinkToFit="1"/>
      <protection locked="0"/>
    </xf>
    <xf numFmtId="0" fontId="53" fillId="30" borderId="63" xfId="2" applyFont="1" applyFill="1" applyBorder="1" applyAlignment="1" applyProtection="1">
      <alignment horizontal="left" shrinkToFit="1"/>
      <protection locked="0"/>
    </xf>
    <xf numFmtId="0" fontId="20" fillId="30" borderId="62" xfId="2" applyFont="1" applyFill="1" applyBorder="1" applyAlignment="1" applyProtection="1">
      <alignment shrinkToFit="1"/>
      <protection locked="0"/>
    </xf>
    <xf numFmtId="0" fontId="20" fillId="30" borderId="10" xfId="2" applyFont="1" applyFill="1" applyBorder="1" applyAlignment="1" applyProtection="1">
      <alignment shrinkToFit="1"/>
      <protection locked="0"/>
    </xf>
    <xf numFmtId="0" fontId="20" fillId="30" borderId="63" xfId="2" applyFont="1" applyFill="1" applyBorder="1" applyAlignment="1" applyProtection="1">
      <alignment shrinkToFit="1"/>
      <protection locked="0"/>
    </xf>
    <xf numFmtId="0" fontId="17" fillId="30" borderId="62" xfId="2" applyFill="1" applyBorder="1" applyProtection="1">
      <protection locked="0"/>
    </xf>
    <xf numFmtId="0" fontId="17" fillId="30" borderId="10" xfId="2" applyFill="1" applyBorder="1" applyProtection="1">
      <protection locked="0"/>
    </xf>
    <xf numFmtId="0" fontId="17" fillId="30" borderId="63" xfId="2" applyFill="1" applyBorder="1" applyProtection="1">
      <protection locked="0"/>
    </xf>
    <xf numFmtId="0" fontId="17" fillId="30" borderId="62" xfId="2" applyFill="1" applyBorder="1" applyAlignment="1" applyProtection="1">
      <alignment horizontal="center"/>
      <protection locked="0"/>
    </xf>
    <xf numFmtId="0" fontId="17" fillId="30" borderId="63" xfId="2" applyFill="1" applyBorder="1" applyAlignment="1" applyProtection="1">
      <alignment horizontal="center"/>
      <protection locked="0"/>
    </xf>
    <xf numFmtId="38" fontId="17" fillId="30" borderId="62" xfId="3" applyFont="1" applyFill="1" applyBorder="1" applyProtection="1">
      <protection locked="0"/>
    </xf>
    <xf numFmtId="38" fontId="17" fillId="30" borderId="10" xfId="3" applyFont="1" applyFill="1" applyBorder="1" applyProtection="1">
      <protection locked="0"/>
    </xf>
    <xf numFmtId="38" fontId="17" fillId="30" borderId="63" xfId="3" applyFont="1" applyFill="1" applyBorder="1" applyProtection="1">
      <protection locked="0"/>
    </xf>
    <xf numFmtId="9" fontId="17" fillId="30" borderId="192" xfId="3" applyNumberFormat="1" applyFont="1" applyFill="1" applyBorder="1" applyAlignment="1" applyProtection="1">
      <alignment horizontal="center"/>
      <protection locked="0"/>
    </xf>
    <xf numFmtId="9" fontId="17" fillId="30" borderId="173" xfId="3" applyNumberFormat="1" applyFont="1" applyFill="1" applyBorder="1" applyAlignment="1" applyProtection="1">
      <alignment horizontal="center"/>
      <protection locked="0"/>
    </xf>
    <xf numFmtId="38" fontId="17" fillId="0" borderId="192" xfId="3" applyFont="1" applyBorder="1" applyAlignment="1">
      <alignment horizontal="right"/>
    </xf>
    <xf numFmtId="38" fontId="17" fillId="0" borderId="7" xfId="3" applyFont="1" applyBorder="1" applyAlignment="1">
      <alignment horizontal="right"/>
    </xf>
    <xf numFmtId="38" fontId="17" fillId="0" borderId="173" xfId="3" applyFont="1" applyBorder="1" applyAlignment="1">
      <alignment horizontal="right"/>
    </xf>
    <xf numFmtId="0" fontId="17" fillId="0" borderId="36" xfId="2" applyBorder="1" applyAlignment="1">
      <alignment horizontal="center" vertical="center" wrapText="1"/>
    </xf>
    <xf numFmtId="0" fontId="17" fillId="0" borderId="38" xfId="2" applyBorder="1" applyAlignment="1">
      <alignment wrapText="1"/>
    </xf>
    <xf numFmtId="0" fontId="17" fillId="0" borderId="37" xfId="2" applyBorder="1" applyAlignment="1">
      <alignment wrapText="1"/>
    </xf>
    <xf numFmtId="0" fontId="17" fillId="0" borderId="38" xfId="2" applyBorder="1" applyAlignment="1">
      <alignment horizontal="center" vertical="center" wrapText="1"/>
    </xf>
    <xf numFmtId="0" fontId="17" fillId="0" borderId="37" xfId="2" applyBorder="1" applyAlignment="1">
      <alignment horizontal="center" vertical="center"/>
    </xf>
    <xf numFmtId="0" fontId="17" fillId="0" borderId="38" xfId="2" applyBorder="1" applyAlignment="1">
      <alignment horizontal="center" vertical="center"/>
    </xf>
    <xf numFmtId="0" fontId="20" fillId="30" borderId="109" xfId="2" applyFont="1" applyFill="1" applyBorder="1" applyAlignment="1" applyProtection="1">
      <alignment shrinkToFit="1"/>
      <protection locked="0"/>
    </xf>
    <xf numFmtId="0" fontId="20" fillId="30" borderId="28" xfId="2" applyFont="1" applyFill="1" applyBorder="1" applyAlignment="1" applyProtection="1">
      <alignment shrinkToFit="1"/>
      <protection locked="0"/>
    </xf>
    <xf numFmtId="0" fontId="20" fillId="30" borderId="29" xfId="2" applyFont="1" applyFill="1" applyBorder="1" applyAlignment="1" applyProtection="1">
      <alignment shrinkToFit="1"/>
      <protection locked="0"/>
    </xf>
    <xf numFmtId="0" fontId="17" fillId="30" borderId="192" xfId="2" applyFill="1" applyBorder="1" applyAlignment="1" applyProtection="1">
      <alignment horizontal="right"/>
      <protection locked="0"/>
    </xf>
    <xf numFmtId="0" fontId="17" fillId="30" borderId="7" xfId="2" applyFill="1" applyBorder="1" applyAlignment="1" applyProtection="1">
      <alignment horizontal="right"/>
      <protection locked="0"/>
    </xf>
    <xf numFmtId="0" fontId="17" fillId="30" borderId="173" xfId="2" applyFill="1" applyBorder="1" applyAlignment="1" applyProtection="1">
      <alignment horizontal="right"/>
      <protection locked="0"/>
    </xf>
    <xf numFmtId="0" fontId="17" fillId="30" borderId="192" xfId="2" applyFill="1" applyBorder="1" applyAlignment="1" applyProtection="1">
      <alignment horizontal="center"/>
      <protection locked="0"/>
    </xf>
    <xf numFmtId="0" fontId="17" fillId="30" borderId="173" xfId="2" applyFill="1" applyBorder="1" applyAlignment="1" applyProtection="1">
      <alignment horizontal="center"/>
      <protection locked="0"/>
    </xf>
    <xf numFmtId="38" fontId="17" fillId="30" borderId="192" xfId="3" applyFont="1" applyFill="1" applyBorder="1" applyAlignment="1" applyProtection="1">
      <alignment horizontal="right"/>
      <protection locked="0"/>
    </xf>
    <xf numFmtId="38" fontId="17" fillId="30" borderId="7" xfId="3" applyFont="1" applyFill="1" applyBorder="1" applyAlignment="1" applyProtection="1">
      <alignment horizontal="right"/>
      <protection locked="0"/>
    </xf>
    <xf numFmtId="38" fontId="17" fillId="30" borderId="173" xfId="3" applyFont="1" applyFill="1" applyBorder="1" applyAlignment="1" applyProtection="1">
      <alignment horizontal="right"/>
      <protection locked="0"/>
    </xf>
    <xf numFmtId="0" fontId="20" fillId="0" borderId="36" xfId="2" applyFont="1" applyBorder="1" applyAlignment="1">
      <alignment horizontal="center" vertical="center" wrapText="1" shrinkToFit="1"/>
    </xf>
    <xf numFmtId="0" fontId="20" fillId="0" borderId="37" xfId="2" applyFont="1" applyBorder="1" applyAlignment="1">
      <alignment wrapText="1" shrinkToFit="1"/>
    </xf>
    <xf numFmtId="0" fontId="20" fillId="0" borderId="38" xfId="2" applyFont="1" applyBorder="1" applyAlignment="1">
      <alignment wrapText="1" shrinkToFit="1"/>
    </xf>
    <xf numFmtId="0" fontId="83" fillId="0" borderId="36" xfId="2" applyFont="1" applyBorder="1" applyAlignment="1">
      <alignment horizontal="center" vertical="center" wrapText="1"/>
    </xf>
    <xf numFmtId="0" fontId="83" fillId="0" borderId="37" xfId="2" applyFont="1" applyBorder="1" applyAlignment="1">
      <alignment wrapText="1"/>
    </xf>
    <xf numFmtId="0" fontId="83" fillId="0" borderId="38" xfId="2" applyFont="1" applyBorder="1" applyAlignment="1">
      <alignment wrapText="1"/>
    </xf>
    <xf numFmtId="0" fontId="83" fillId="0" borderId="37" xfId="2" applyFont="1" applyBorder="1" applyAlignment="1">
      <alignment horizontal="center" vertical="center" wrapText="1"/>
    </xf>
    <xf numFmtId="0" fontId="17" fillId="0" borderId="36" xfId="2" applyBorder="1" applyAlignment="1">
      <alignment horizontal="center" vertical="center"/>
    </xf>
    <xf numFmtId="0" fontId="78" fillId="0" borderId="0" xfId="2" applyFont="1" applyAlignment="1">
      <alignment horizontal="left"/>
    </xf>
    <xf numFmtId="0" fontId="17" fillId="0" borderId="38" xfId="2" applyBorder="1"/>
    <xf numFmtId="0" fontId="20" fillId="31" borderId="28" xfId="3" applyNumberFormat="1" applyFont="1" applyFill="1" applyBorder="1" applyAlignment="1" applyProtection="1">
      <alignment horizontal="left" shrinkToFit="1"/>
      <protection locked="0"/>
    </xf>
    <xf numFmtId="0" fontId="20" fillId="31" borderId="29" xfId="3" applyNumberFormat="1" applyFont="1" applyFill="1" applyBorder="1" applyAlignment="1" applyProtection="1">
      <alignment horizontal="left" shrinkToFit="1"/>
      <protection locked="0"/>
    </xf>
    <xf numFmtId="0" fontId="83" fillId="0" borderId="33" xfId="2" applyFont="1" applyBorder="1" applyAlignment="1">
      <alignment horizontal="right"/>
    </xf>
    <xf numFmtId="0" fontId="17" fillId="0" borderId="3" xfId="2" applyBorder="1" applyAlignment="1">
      <alignment horizontal="center"/>
    </xf>
    <xf numFmtId="0" fontId="17" fillId="0" borderId="0" xfId="2" applyAlignment="1">
      <alignment horizontal="center"/>
    </xf>
    <xf numFmtId="0" fontId="20" fillId="0" borderId="3" xfId="2" applyFont="1" applyBorder="1" applyAlignment="1">
      <alignment horizontal="left"/>
    </xf>
    <xf numFmtId="0" fontId="20" fillId="0" borderId="0" xfId="2" applyFont="1" applyAlignment="1">
      <alignment horizontal="left"/>
    </xf>
    <xf numFmtId="0" fontId="83" fillId="0" borderId="86" xfId="2" applyFont="1" applyBorder="1" applyAlignment="1">
      <alignment horizontal="center" shrinkToFit="1"/>
    </xf>
    <xf numFmtId="0" fontId="83" fillId="0" borderId="85" xfId="2" applyFont="1" applyBorder="1" applyAlignment="1">
      <alignment horizontal="center" shrinkToFit="1"/>
    </xf>
    <xf numFmtId="0" fontId="83" fillId="0" borderId="87" xfId="2" applyFont="1" applyBorder="1" applyAlignment="1">
      <alignment horizontal="center" shrinkToFit="1"/>
    </xf>
    <xf numFmtId="0" fontId="17" fillId="0" borderId="181" xfId="2" applyBorder="1" applyAlignment="1">
      <alignment horizontal="center"/>
    </xf>
    <xf numFmtId="0" fontId="17" fillId="0" borderId="84" xfId="2" applyBorder="1" applyAlignment="1">
      <alignment horizontal="center"/>
    </xf>
    <xf numFmtId="0" fontId="17" fillId="0" borderId="183" xfId="2" applyBorder="1" applyAlignment="1">
      <alignment horizontal="center"/>
    </xf>
    <xf numFmtId="0" fontId="20" fillId="0" borderId="2" xfId="2" applyFont="1" applyBorder="1" applyAlignment="1">
      <alignment horizontal="left" vertical="center" wrapText="1"/>
    </xf>
    <xf numFmtId="0" fontId="20" fillId="0" borderId="3" xfId="2" applyFont="1" applyBorder="1" applyAlignment="1">
      <alignment horizontal="left" vertical="center" wrapText="1"/>
    </xf>
    <xf numFmtId="0" fontId="20" fillId="0" borderId="112" xfId="2" applyFont="1" applyBorder="1" applyAlignment="1">
      <alignment horizontal="left" vertical="center" wrapText="1"/>
    </xf>
    <xf numFmtId="0" fontId="20" fillId="0" borderId="4" xfId="2" applyFont="1" applyBorder="1" applyAlignment="1">
      <alignment horizontal="left" vertical="center" wrapText="1"/>
    </xf>
    <xf numFmtId="0" fontId="20" fillId="0" borderId="0" xfId="2" applyFont="1" applyAlignment="1">
      <alignment horizontal="left" vertical="center" wrapText="1"/>
    </xf>
    <xf numFmtId="0" fontId="20" fillId="0" borderId="5" xfId="2" applyFont="1" applyBorder="1" applyAlignment="1">
      <alignment horizontal="left" vertical="center" wrapText="1"/>
    </xf>
    <xf numFmtId="0" fontId="20" fillId="0" borderId="6" xfId="2" applyFont="1" applyBorder="1" applyAlignment="1">
      <alignment horizontal="left" vertical="center" wrapText="1"/>
    </xf>
    <xf numFmtId="0" fontId="20" fillId="0" borderId="7" xfId="2" applyFont="1" applyBorder="1" applyAlignment="1">
      <alignment horizontal="left" vertical="center" wrapText="1"/>
    </xf>
    <xf numFmtId="0" fontId="20" fillId="0" borderId="8" xfId="2" applyFont="1" applyBorder="1" applyAlignment="1">
      <alignment horizontal="left" vertical="center" wrapText="1"/>
    </xf>
    <xf numFmtId="0" fontId="83" fillId="0" borderId="26" xfId="2" applyFont="1" applyBorder="1" applyAlignment="1">
      <alignment horizontal="center" vertical="center" wrapText="1"/>
    </xf>
    <xf numFmtId="0" fontId="20" fillId="0" borderId="26" xfId="2" applyFont="1" applyBorder="1" applyAlignment="1">
      <alignment horizontal="center" vertical="center" wrapText="1" shrinkToFit="1"/>
    </xf>
    <xf numFmtId="0" fontId="53" fillId="0" borderId="26" xfId="2" applyFont="1" applyBorder="1" applyAlignment="1">
      <alignment horizontal="center" vertical="center" wrapText="1" shrinkToFit="1"/>
    </xf>
    <xf numFmtId="0" fontId="53" fillId="0" borderId="26" xfId="2" applyFont="1" applyBorder="1" applyAlignment="1">
      <alignment horizontal="center" vertical="center" wrapText="1"/>
    </xf>
    <xf numFmtId="0" fontId="83" fillId="0" borderId="26" xfId="2" applyFont="1" applyBorder="1" applyAlignment="1">
      <alignment horizontal="right"/>
    </xf>
    <xf numFmtId="0" fontId="17" fillId="0" borderId="16" xfId="2" applyBorder="1" applyAlignment="1">
      <alignment horizontal="right" vertical="center"/>
    </xf>
    <xf numFmtId="0" fontId="17" fillId="0" borderId="28" xfId="2" applyBorder="1" applyAlignment="1">
      <alignment horizontal="right" vertical="center"/>
    </xf>
    <xf numFmtId="0" fontId="17" fillId="0" borderId="15" xfId="2" applyBorder="1" applyAlignment="1">
      <alignment horizontal="right" vertical="center"/>
    </xf>
    <xf numFmtId="0" fontId="53" fillId="0" borderId="26" xfId="2" applyFont="1" applyBorder="1" applyAlignment="1">
      <alignment horizontal="center" vertical="center"/>
    </xf>
    <xf numFmtId="0" fontId="17" fillId="0" borderId="26" xfId="2" applyBorder="1" applyAlignment="1">
      <alignment horizontal="center" vertical="center" wrapText="1"/>
    </xf>
    <xf numFmtId="0" fontId="53" fillId="0" borderId="13" xfId="2" applyFont="1" applyBorder="1" applyAlignment="1">
      <alignment horizontal="center" vertical="center"/>
    </xf>
    <xf numFmtId="0" fontId="17" fillId="0" borderId="50" xfId="2" applyBorder="1" applyAlignment="1">
      <alignment horizontal="center" vertical="center" wrapText="1"/>
    </xf>
    <xf numFmtId="0" fontId="20" fillId="0" borderId="16" xfId="2" applyFont="1" applyBorder="1" applyAlignment="1">
      <alignment horizontal="right" vertical="center"/>
    </xf>
    <xf numFmtId="0" fontId="20" fillId="0" borderId="28" xfId="2" applyFont="1" applyBorder="1" applyAlignment="1">
      <alignment horizontal="right" vertical="center"/>
    </xf>
    <xf numFmtId="0" fontId="20" fillId="0" borderId="15" xfId="2" applyFont="1" applyBorder="1" applyAlignment="1">
      <alignment horizontal="right" vertical="center"/>
    </xf>
    <xf numFmtId="0" fontId="83" fillId="0" borderId="50" xfId="2" applyFont="1" applyBorder="1" applyAlignment="1">
      <alignment horizontal="center" vertical="center" wrapText="1"/>
    </xf>
    <xf numFmtId="0" fontId="20" fillId="0" borderId="50" xfId="2" applyFont="1" applyBorder="1" applyAlignment="1">
      <alignment horizontal="center" vertical="center" wrapText="1" shrinkToFit="1"/>
    </xf>
    <xf numFmtId="0" fontId="17" fillId="0" borderId="50" xfId="2" applyBorder="1" applyAlignment="1">
      <alignment horizontal="center" vertical="center" shrinkToFit="1"/>
    </xf>
    <xf numFmtId="38" fontId="17" fillId="0" borderId="51" xfId="2" applyNumberFormat="1" applyBorder="1" applyAlignment="1">
      <alignment horizontal="right" vertical="center" shrinkToFit="1"/>
    </xf>
    <xf numFmtId="0" fontId="17" fillId="0" borderId="51" xfId="2" applyBorder="1" applyAlignment="1">
      <alignment horizontal="right" vertical="center" shrinkToFit="1"/>
    </xf>
    <xf numFmtId="0" fontId="17" fillId="0" borderId="65" xfId="2" applyBorder="1" applyAlignment="1">
      <alignment horizontal="right" vertical="center" shrinkToFit="1"/>
    </xf>
    <xf numFmtId="38" fontId="17" fillId="0" borderId="64" xfId="3" applyFont="1" applyBorder="1" applyAlignment="1">
      <alignment shrinkToFit="1"/>
    </xf>
    <xf numFmtId="38" fontId="17" fillId="0" borderId="65" xfId="3" applyFont="1" applyBorder="1" applyAlignment="1">
      <alignment shrinkToFit="1"/>
    </xf>
    <xf numFmtId="38" fontId="17" fillId="0" borderId="195" xfId="3" applyFont="1" applyBorder="1" applyAlignment="1">
      <alignment shrinkToFit="1"/>
    </xf>
    <xf numFmtId="38" fontId="17" fillId="0" borderId="194" xfId="3" applyFont="1" applyBorder="1" applyAlignment="1">
      <alignment shrinkToFit="1"/>
    </xf>
    <xf numFmtId="38" fontId="17" fillId="0" borderId="193" xfId="3" applyFont="1" applyBorder="1" applyAlignment="1">
      <alignment shrinkToFit="1"/>
    </xf>
    <xf numFmtId="38" fontId="17" fillId="0" borderId="51" xfId="3" applyFont="1" applyBorder="1" applyAlignment="1">
      <alignment shrinkToFit="1"/>
    </xf>
    <xf numFmtId="3" fontId="78" fillId="0" borderId="32" xfId="3" applyNumberFormat="1" applyFont="1" applyBorder="1" applyAlignment="1">
      <alignment shrinkToFit="1"/>
    </xf>
    <xf numFmtId="3" fontId="78" fillId="0" borderId="33" xfId="3" applyNumberFormat="1" applyFont="1" applyBorder="1" applyAlignment="1">
      <alignment shrinkToFit="1"/>
    </xf>
    <xf numFmtId="0" fontId="53" fillId="0" borderId="64" xfId="2" applyFont="1" applyBorder="1" applyAlignment="1">
      <alignment horizontal="right" vertical="center" shrinkToFit="1"/>
    </xf>
    <xf numFmtId="0" fontId="53" fillId="0" borderId="51" xfId="2" applyFont="1" applyBorder="1" applyAlignment="1">
      <alignment horizontal="right" vertical="center" shrinkToFit="1"/>
    </xf>
    <xf numFmtId="3" fontId="17" fillId="0" borderId="62" xfId="3" applyNumberFormat="1" applyFont="1" applyBorder="1" applyAlignment="1">
      <alignment shrinkToFit="1"/>
    </xf>
    <xf numFmtId="3" fontId="17" fillId="0" borderId="10" xfId="3" applyNumberFormat="1" applyFont="1" applyBorder="1" applyAlignment="1">
      <alignment shrinkToFit="1"/>
    </xf>
    <xf numFmtId="3" fontId="17" fillId="0" borderId="63" xfId="3" applyNumberFormat="1" applyFont="1" applyBorder="1" applyAlignment="1">
      <alignment shrinkToFit="1"/>
    </xf>
    <xf numFmtId="0" fontId="53" fillId="0" borderId="10" xfId="2" applyFont="1" applyBorder="1" applyAlignment="1">
      <alignment horizontal="right"/>
    </xf>
    <xf numFmtId="0" fontId="20" fillId="0" borderId="62" xfId="2" applyFont="1" applyBorder="1" applyAlignment="1">
      <alignment horizontal="center"/>
    </xf>
    <xf numFmtId="0" fontId="20" fillId="0" borderId="63" xfId="2" applyFont="1" applyBorder="1" applyAlignment="1">
      <alignment horizontal="center"/>
    </xf>
    <xf numFmtId="0" fontId="20" fillId="0" borderId="72" xfId="3" applyNumberFormat="1" applyFont="1" applyBorder="1" applyAlignment="1">
      <alignment shrinkToFit="1"/>
    </xf>
    <xf numFmtId="0" fontId="20" fillId="0" borderId="3" xfId="3" applyNumberFormat="1" applyFont="1" applyBorder="1" applyAlignment="1">
      <alignment shrinkToFit="1"/>
    </xf>
    <xf numFmtId="0" fontId="20" fillId="0" borderId="174" xfId="3" applyNumberFormat="1" applyFont="1" applyBorder="1" applyAlignment="1">
      <alignment shrinkToFit="1"/>
    </xf>
    <xf numFmtId="0" fontId="17" fillId="0" borderId="62" xfId="2" applyBorder="1" applyProtection="1">
      <protection locked="0"/>
    </xf>
    <xf numFmtId="0" fontId="17" fillId="0" borderId="10" xfId="2" applyBorder="1" applyProtection="1">
      <protection locked="0"/>
    </xf>
    <xf numFmtId="0" fontId="17" fillId="0" borderId="63" xfId="2" applyBorder="1" applyProtection="1">
      <protection locked="0"/>
    </xf>
    <xf numFmtId="0" fontId="17" fillId="0" borderId="62" xfId="2" applyBorder="1" applyAlignment="1">
      <alignment horizontal="center"/>
    </xf>
    <xf numFmtId="0" fontId="17" fillId="0" borderId="63" xfId="2" applyBorder="1" applyAlignment="1">
      <alignment horizontal="center"/>
    </xf>
    <xf numFmtId="38" fontId="17" fillId="0" borderId="62" xfId="3" applyFont="1" applyBorder="1" applyAlignment="1">
      <alignment shrinkToFit="1"/>
    </xf>
    <xf numFmtId="38" fontId="17" fillId="0" borderId="10" xfId="3" applyFont="1" applyBorder="1" applyAlignment="1">
      <alignment shrinkToFit="1"/>
    </xf>
    <xf numFmtId="38" fontId="17" fillId="0" borderId="63" xfId="3" applyFont="1" applyBorder="1" applyAlignment="1">
      <alignment shrinkToFit="1"/>
    </xf>
    <xf numFmtId="38" fontId="17" fillId="0" borderId="198" xfId="3" applyFont="1" applyBorder="1" applyAlignment="1">
      <alignment shrinkToFit="1"/>
    </xf>
    <xf numFmtId="38" fontId="17" fillId="0" borderId="197" xfId="3" applyFont="1" applyBorder="1" applyAlignment="1">
      <alignment shrinkToFit="1"/>
    </xf>
    <xf numFmtId="38" fontId="17" fillId="0" borderId="196" xfId="3" applyFont="1" applyBorder="1" applyAlignment="1">
      <alignment shrinkToFit="1"/>
    </xf>
    <xf numFmtId="0" fontId="78" fillId="30" borderId="10" xfId="2" applyFont="1" applyFill="1" applyBorder="1" applyAlignment="1" applyProtection="1">
      <alignment horizontal="center"/>
      <protection locked="0"/>
    </xf>
    <xf numFmtId="0" fontId="53" fillId="0" borderId="10" xfId="2" applyFont="1" applyBorder="1" applyAlignment="1">
      <alignment horizontal="center" shrinkToFit="1"/>
    </xf>
    <xf numFmtId="0" fontId="85" fillId="0" borderId="10" xfId="2" applyFont="1" applyBorder="1" applyAlignment="1">
      <alignment horizontal="right" shrinkToFit="1"/>
    </xf>
    <xf numFmtId="0" fontId="85" fillId="0" borderId="63" xfId="2" applyFont="1" applyBorder="1" applyAlignment="1">
      <alignment horizontal="right" shrinkToFit="1"/>
    </xf>
    <xf numFmtId="0" fontId="84" fillId="0" borderId="62" xfId="2" applyFont="1" applyBorder="1" applyAlignment="1">
      <alignment horizontal="center" shrinkToFit="1"/>
    </xf>
    <xf numFmtId="0" fontId="84" fillId="0" borderId="10" xfId="2" applyFont="1" applyBorder="1" applyAlignment="1">
      <alignment horizontal="center" shrinkToFit="1"/>
    </xf>
    <xf numFmtId="0" fontId="20" fillId="0" borderId="62" xfId="3" applyNumberFormat="1" applyFont="1" applyBorder="1" applyAlignment="1">
      <alignment shrinkToFit="1"/>
    </xf>
    <xf numFmtId="0" fontId="20" fillId="0" borderId="10" xfId="3" applyNumberFormat="1" applyFont="1" applyBorder="1" applyAlignment="1">
      <alignment shrinkToFit="1"/>
    </xf>
    <xf numFmtId="0" fontId="20" fillId="0" borderId="63" xfId="3" applyNumberFormat="1" applyFont="1" applyBorder="1" applyAlignment="1">
      <alignment shrinkToFit="1"/>
    </xf>
    <xf numFmtId="3" fontId="78" fillId="0" borderId="10" xfId="3" applyNumberFormat="1" applyFont="1" applyBorder="1" applyAlignment="1">
      <alignment shrinkToFit="1"/>
    </xf>
    <xf numFmtId="0" fontId="53" fillId="0" borderId="62" xfId="2" applyFont="1" applyBorder="1" applyAlignment="1">
      <alignment horizontal="right" vertical="center" shrinkToFit="1"/>
    </xf>
    <xf numFmtId="0" fontId="53" fillId="0" borderId="10" xfId="2" applyFont="1" applyBorder="1" applyAlignment="1">
      <alignment horizontal="right" vertical="center" shrinkToFit="1"/>
    </xf>
    <xf numFmtId="0" fontId="53" fillId="0" borderId="7" xfId="2" applyFont="1" applyBorder="1" applyAlignment="1">
      <alignment horizontal="right" vertical="center" shrinkToFit="1"/>
    </xf>
    <xf numFmtId="38" fontId="85" fillId="0" borderId="10" xfId="3" applyFont="1" applyBorder="1" applyAlignment="1">
      <alignment horizontal="right" vertical="center" shrinkToFit="1"/>
    </xf>
    <xf numFmtId="38" fontId="85" fillId="0" borderId="63" xfId="3" applyFont="1" applyBorder="1" applyAlignment="1">
      <alignment horizontal="right" vertical="center" shrinkToFit="1"/>
    </xf>
    <xf numFmtId="0" fontId="17" fillId="0" borderId="10" xfId="2" applyBorder="1" applyAlignment="1">
      <alignment horizontal="center"/>
    </xf>
    <xf numFmtId="3" fontId="97" fillId="0" borderId="10" xfId="3" applyNumberFormat="1" applyFont="1" applyFill="1" applyBorder="1" applyAlignment="1" applyProtection="1">
      <alignment horizontal="right"/>
    </xf>
    <xf numFmtId="188" fontId="97" fillId="0" borderId="10" xfId="2" applyNumberFormat="1" applyFont="1" applyBorder="1" applyAlignment="1">
      <alignment horizontal="right" shrinkToFit="1"/>
    </xf>
    <xf numFmtId="188" fontId="97" fillId="0" borderId="63" xfId="2" applyNumberFormat="1" applyFont="1" applyBorder="1" applyAlignment="1">
      <alignment horizontal="right" shrinkToFit="1"/>
    </xf>
    <xf numFmtId="0" fontId="17" fillId="0" borderId="62" xfId="2" applyBorder="1"/>
    <xf numFmtId="0" fontId="17" fillId="0" borderId="10" xfId="2" applyBorder="1"/>
    <xf numFmtId="0" fontId="17" fillId="0" borderId="63" xfId="2" applyBorder="1"/>
    <xf numFmtId="38" fontId="17" fillId="0" borderId="62" xfId="3" applyFont="1" applyBorder="1" applyAlignment="1">
      <alignment horizontal="right" shrinkToFit="1"/>
    </xf>
    <xf numFmtId="38" fontId="17" fillId="0" borderId="10" xfId="3" applyFont="1" applyBorder="1" applyAlignment="1">
      <alignment horizontal="right" shrinkToFit="1"/>
    </xf>
    <xf numFmtId="38" fontId="17" fillId="0" borderId="63" xfId="3" applyFont="1" applyBorder="1" applyAlignment="1">
      <alignment horizontal="right" shrinkToFit="1"/>
    </xf>
    <xf numFmtId="38" fontId="17" fillId="0" borderId="198" xfId="3" applyFont="1" applyBorder="1" applyAlignment="1">
      <alignment horizontal="center" shrinkToFit="1"/>
    </xf>
    <xf numFmtId="38" fontId="17" fillId="0" borderId="197" xfId="3" applyFont="1" applyBorder="1" applyAlignment="1">
      <alignment horizontal="center" shrinkToFit="1"/>
    </xf>
    <xf numFmtId="38" fontId="17" fillId="0" borderId="196" xfId="3" applyFont="1" applyBorder="1" applyAlignment="1">
      <alignment horizontal="center" shrinkToFit="1"/>
    </xf>
    <xf numFmtId="38" fontId="17" fillId="15" borderId="62" xfId="3" applyFont="1" applyFill="1" applyBorder="1" applyAlignment="1" applyProtection="1">
      <alignment horizontal="right" shrinkToFit="1"/>
      <protection locked="0"/>
    </xf>
    <xf numFmtId="38" fontId="17" fillId="15" borderId="10" xfId="3" applyFont="1" applyFill="1" applyBorder="1" applyAlignment="1" applyProtection="1">
      <alignment horizontal="right" shrinkToFit="1"/>
      <protection locked="0"/>
    </xf>
    <xf numFmtId="38" fontId="17" fillId="15" borderId="11" xfId="3" applyFont="1" applyFill="1" applyBorder="1" applyAlignment="1" applyProtection="1">
      <alignment horizontal="right" shrinkToFit="1"/>
      <protection locked="0"/>
    </xf>
    <xf numFmtId="3" fontId="17" fillId="15" borderId="62" xfId="3" applyNumberFormat="1" applyFont="1" applyFill="1" applyBorder="1" applyAlignment="1" applyProtection="1">
      <alignment horizontal="right" shrinkToFit="1"/>
      <protection locked="0"/>
    </xf>
    <xf numFmtId="3" fontId="17" fillId="15" borderId="10" xfId="3" applyNumberFormat="1" applyFont="1" applyFill="1" applyBorder="1" applyAlignment="1" applyProtection="1">
      <alignment horizontal="right" shrinkToFit="1"/>
      <protection locked="0"/>
    </xf>
    <xf numFmtId="3" fontId="17" fillId="15" borderId="11" xfId="3" applyNumberFormat="1" applyFont="1" applyFill="1" applyBorder="1" applyAlignment="1" applyProtection="1">
      <alignment horizontal="right" shrinkToFit="1"/>
      <protection locked="0"/>
    </xf>
    <xf numFmtId="0" fontId="17" fillId="0" borderId="10" xfId="2" applyBorder="1" applyAlignment="1">
      <alignment horizontal="center" vertical="center" shrinkToFit="1"/>
    </xf>
    <xf numFmtId="38" fontId="17" fillId="0" borderId="198" xfId="3" applyFont="1" applyBorder="1"/>
    <xf numFmtId="38" fontId="17" fillId="0" borderId="197" xfId="3" applyFont="1" applyBorder="1"/>
    <xf numFmtId="38" fontId="17" fillId="0" borderId="196" xfId="3" applyFont="1" applyBorder="1"/>
    <xf numFmtId="38" fontId="17" fillId="0" borderId="62" xfId="3" applyFont="1" applyFill="1" applyBorder="1" applyAlignment="1" applyProtection="1">
      <alignment horizontal="right" shrinkToFit="1"/>
    </xf>
    <xf numFmtId="38" fontId="17" fillId="0" borderId="10" xfId="3" applyFont="1" applyFill="1" applyBorder="1" applyAlignment="1" applyProtection="1">
      <alignment horizontal="right" shrinkToFit="1"/>
    </xf>
    <xf numFmtId="38" fontId="17" fillId="0" borderId="63" xfId="3" applyFont="1" applyFill="1" applyBorder="1" applyAlignment="1" applyProtection="1">
      <alignment horizontal="right" shrinkToFit="1"/>
    </xf>
    <xf numFmtId="3" fontId="17" fillId="0" borderId="62" xfId="3" applyNumberFormat="1" applyFont="1" applyFill="1" applyBorder="1" applyAlignment="1" applyProtection="1">
      <alignment horizontal="right" shrinkToFit="1"/>
    </xf>
    <xf numFmtId="3" fontId="17" fillId="0" borderId="10" xfId="3" applyNumberFormat="1" applyFont="1" applyFill="1" applyBorder="1" applyAlignment="1" applyProtection="1">
      <alignment horizontal="right" shrinkToFit="1"/>
    </xf>
    <xf numFmtId="3" fontId="17" fillId="0" borderId="63" xfId="3" applyNumberFormat="1" applyFont="1" applyFill="1" applyBorder="1" applyAlignment="1" applyProtection="1">
      <alignment horizontal="right" shrinkToFit="1"/>
    </xf>
    <xf numFmtId="190" fontId="20" fillId="0" borderId="62" xfId="3" applyNumberFormat="1" applyFont="1" applyBorder="1" applyAlignment="1" applyProtection="1">
      <alignment horizontal="center" vertical="center" shrinkToFit="1"/>
    </xf>
    <xf numFmtId="190" fontId="20" fillId="0" borderId="10" xfId="3" applyNumberFormat="1" applyFont="1" applyBorder="1" applyAlignment="1" applyProtection="1">
      <alignment horizontal="center" vertical="center" shrinkToFit="1"/>
    </xf>
    <xf numFmtId="3" fontId="17" fillId="30" borderId="62" xfId="3" applyNumberFormat="1" applyFont="1" applyFill="1" applyBorder="1" applyAlignment="1" applyProtection="1">
      <alignment shrinkToFit="1"/>
      <protection locked="0"/>
    </xf>
    <xf numFmtId="3" fontId="17" fillId="30" borderId="10" xfId="3" applyNumberFormat="1" applyFont="1" applyFill="1" applyBorder="1" applyAlignment="1" applyProtection="1">
      <alignment shrinkToFit="1"/>
      <protection locked="0"/>
    </xf>
    <xf numFmtId="0" fontId="20" fillId="0" borderId="10" xfId="2" applyFont="1" applyBorder="1" applyAlignment="1">
      <alignment horizontal="center"/>
    </xf>
    <xf numFmtId="0" fontId="98" fillId="0" borderId="32" xfId="2" applyFont="1" applyBorder="1" applyAlignment="1">
      <alignment horizontal="center" vertical="center" shrinkToFit="1"/>
    </xf>
    <xf numFmtId="0" fontId="98" fillId="0" borderId="37" xfId="2" applyFont="1" applyBorder="1" applyAlignment="1">
      <alignment horizontal="center" vertical="center" shrinkToFit="1"/>
    </xf>
    <xf numFmtId="0" fontId="98" fillId="0" borderId="38" xfId="2" applyFont="1" applyBorder="1" applyAlignment="1">
      <alignment horizontal="center" vertical="center" shrinkToFit="1"/>
    </xf>
    <xf numFmtId="0" fontId="53" fillId="0" borderId="10" xfId="2" applyFont="1" applyBorder="1" applyAlignment="1">
      <alignment horizontal="center" vertical="center" shrinkToFit="1"/>
    </xf>
    <xf numFmtId="38" fontId="17" fillId="0" borderId="10" xfId="2" applyNumberFormat="1" applyBorder="1" applyAlignment="1">
      <alignment horizontal="right" vertical="center" shrinkToFit="1"/>
    </xf>
    <xf numFmtId="0" fontId="17" fillId="0" borderId="10" xfId="2" applyBorder="1" applyAlignment="1">
      <alignment horizontal="right" vertical="center" shrinkToFit="1"/>
    </xf>
    <xf numFmtId="0" fontId="17" fillId="0" borderId="63" xfId="2" applyBorder="1" applyAlignment="1">
      <alignment horizontal="right" vertical="center" shrinkToFit="1"/>
    </xf>
    <xf numFmtId="191" fontId="17" fillId="0" borderId="62" xfId="3" applyNumberFormat="1" applyFont="1" applyBorder="1" applyAlignment="1">
      <alignment shrinkToFit="1"/>
    </xf>
    <xf numFmtId="191" fontId="17" fillId="0" borderId="63" xfId="3" applyNumberFormat="1" applyFont="1" applyBorder="1" applyAlignment="1">
      <alignment shrinkToFit="1"/>
    </xf>
    <xf numFmtId="38" fontId="0" fillId="31" borderId="62" xfId="3" applyFont="1" applyFill="1" applyBorder="1" applyAlignment="1" applyProtection="1">
      <alignment horizontal="right" shrinkToFit="1"/>
      <protection locked="0"/>
    </xf>
    <xf numFmtId="38" fontId="0" fillId="31" borderId="10" xfId="3" applyFont="1" applyFill="1" applyBorder="1" applyAlignment="1" applyProtection="1">
      <alignment horizontal="right" shrinkToFit="1"/>
      <protection locked="0"/>
    </xf>
    <xf numFmtId="38" fontId="0" fillId="31" borderId="63" xfId="3" applyFont="1" applyFill="1" applyBorder="1" applyAlignment="1" applyProtection="1">
      <alignment horizontal="right" shrinkToFit="1"/>
      <protection locked="0"/>
    </xf>
    <xf numFmtId="9" fontId="17" fillId="30" borderId="62" xfId="3" applyNumberFormat="1" applyFont="1" applyFill="1" applyBorder="1" applyAlignment="1" applyProtection="1">
      <alignment shrinkToFit="1"/>
      <protection locked="0"/>
    </xf>
    <xf numFmtId="9" fontId="17" fillId="30" borderId="63" xfId="3" applyNumberFormat="1" applyFont="1" applyFill="1" applyBorder="1" applyAlignment="1" applyProtection="1">
      <alignment shrinkToFit="1"/>
      <protection locked="0"/>
    </xf>
    <xf numFmtId="0" fontId="53" fillId="30" borderId="72" xfId="2" applyFont="1" applyFill="1" applyBorder="1" applyAlignment="1" applyProtection="1">
      <alignment horizontal="left" shrinkToFit="1"/>
      <protection locked="0"/>
    </xf>
    <xf numFmtId="0" fontId="53" fillId="30" borderId="3" xfId="2" applyFont="1" applyFill="1" applyBorder="1" applyAlignment="1" applyProtection="1">
      <alignment horizontal="left" shrinkToFit="1"/>
      <protection locked="0"/>
    </xf>
    <xf numFmtId="0" fontId="20" fillId="30" borderId="10" xfId="2" quotePrefix="1" applyFont="1" applyFill="1" applyBorder="1" applyAlignment="1" applyProtection="1">
      <alignment shrinkToFit="1"/>
      <protection locked="0"/>
    </xf>
    <xf numFmtId="0" fontId="20" fillId="30" borderId="63" xfId="2" quotePrefix="1" applyFont="1" applyFill="1" applyBorder="1" applyAlignment="1" applyProtection="1">
      <alignment shrinkToFit="1"/>
      <protection locked="0"/>
    </xf>
    <xf numFmtId="0" fontId="20" fillId="30" borderId="62" xfId="2" quotePrefix="1" applyFont="1" applyFill="1" applyBorder="1" applyAlignment="1" applyProtection="1">
      <alignment shrinkToFit="1"/>
      <protection locked="0"/>
    </xf>
    <xf numFmtId="0" fontId="20" fillId="0" borderId="192" xfId="2" applyFont="1" applyBorder="1"/>
    <xf numFmtId="0" fontId="20" fillId="0" borderId="173" xfId="2" applyFont="1" applyBorder="1"/>
    <xf numFmtId="38" fontId="20" fillId="0" borderId="192" xfId="3" applyFont="1" applyBorder="1"/>
    <xf numFmtId="38" fontId="20" fillId="0" borderId="7" xfId="3" applyFont="1" applyBorder="1"/>
    <xf numFmtId="38" fontId="20" fillId="0" borderId="173" xfId="3" applyFont="1" applyBorder="1"/>
    <xf numFmtId="38" fontId="85" fillId="0" borderId="192" xfId="3" applyFont="1" applyBorder="1"/>
    <xf numFmtId="38" fontId="85" fillId="0" borderId="7" xfId="3" applyFont="1" applyBorder="1"/>
    <xf numFmtId="38" fontId="85" fillId="0" borderId="173" xfId="3" applyFont="1" applyBorder="1"/>
    <xf numFmtId="0" fontId="20" fillId="0" borderId="25" xfId="3" applyNumberFormat="1" applyFont="1" applyBorder="1" applyAlignment="1">
      <alignment horizontal="center" shrinkToFit="1"/>
    </xf>
    <xf numFmtId="0" fontId="20" fillId="0" borderId="53" xfId="3" applyNumberFormat="1" applyFont="1" applyBorder="1" applyAlignment="1">
      <alignment horizontal="center" shrinkToFit="1"/>
    </xf>
    <xf numFmtId="0" fontId="20" fillId="0" borderId="28" xfId="3" applyNumberFormat="1" applyFont="1" applyBorder="1" applyAlignment="1">
      <alignment horizontal="left" shrinkToFit="1"/>
    </xf>
    <xf numFmtId="0" fontId="20" fillId="0" borderId="29" xfId="3" applyNumberFormat="1" applyFont="1" applyBorder="1" applyAlignment="1">
      <alignment horizontal="left" shrinkToFit="1"/>
    </xf>
    <xf numFmtId="38" fontId="20" fillId="0" borderId="192" xfId="3" applyFont="1" applyBorder="1" applyAlignment="1">
      <alignment horizontal="right"/>
    </xf>
    <xf numFmtId="38" fontId="20" fillId="0" borderId="7" xfId="3" applyFont="1" applyBorder="1" applyAlignment="1">
      <alignment horizontal="right"/>
    </xf>
    <xf numFmtId="38" fontId="20" fillId="0" borderId="173" xfId="3" applyFont="1" applyBorder="1" applyAlignment="1">
      <alignment horizontal="right"/>
    </xf>
    <xf numFmtId="0" fontId="53" fillId="30" borderId="26" xfId="2" applyFont="1" applyFill="1" applyBorder="1" applyAlignment="1" applyProtection="1">
      <alignment horizontal="left" shrinkToFit="1"/>
      <protection locked="0"/>
    </xf>
    <xf numFmtId="0" fontId="53" fillId="30" borderId="53" xfId="2" applyFont="1" applyFill="1" applyBorder="1" applyAlignment="1" applyProtection="1">
      <alignment horizontal="left" shrinkToFit="1"/>
      <protection locked="0"/>
    </xf>
    <xf numFmtId="0" fontId="20" fillId="0" borderId="7" xfId="2" applyFont="1" applyBorder="1"/>
    <xf numFmtId="0" fontId="17" fillId="30" borderId="109" xfId="2" applyFill="1" applyBorder="1" applyProtection="1">
      <protection locked="0"/>
    </xf>
    <xf numFmtId="0" fontId="17" fillId="30" borderId="28" xfId="2" applyFill="1" applyBorder="1" applyProtection="1">
      <protection locked="0"/>
    </xf>
    <xf numFmtId="0" fontId="17" fillId="30" borderId="29" xfId="2" applyFill="1" applyBorder="1" applyProtection="1">
      <protection locked="0"/>
    </xf>
    <xf numFmtId="0" fontId="17" fillId="0" borderId="192" xfId="2" applyBorder="1" applyAlignment="1">
      <alignment horizontal="right"/>
    </xf>
    <xf numFmtId="0" fontId="17" fillId="0" borderId="7" xfId="2" applyBorder="1" applyAlignment="1">
      <alignment horizontal="right"/>
    </xf>
    <xf numFmtId="0" fontId="17" fillId="0" borderId="173" xfId="2" applyBorder="1" applyAlignment="1">
      <alignment horizontal="right"/>
    </xf>
    <xf numFmtId="0" fontId="17" fillId="0" borderId="192" xfId="2" applyBorder="1" applyAlignment="1">
      <alignment horizontal="center"/>
    </xf>
    <xf numFmtId="0" fontId="17" fillId="0" borderId="173" xfId="2" applyBorder="1" applyAlignment="1">
      <alignment horizontal="center"/>
    </xf>
    <xf numFmtId="38" fontId="99" fillId="0" borderId="192" xfId="3" applyFont="1" applyBorder="1" applyAlignment="1">
      <alignment horizontal="right"/>
    </xf>
    <xf numFmtId="38" fontId="99" fillId="0" borderId="7" xfId="3" applyFont="1" applyBorder="1" applyAlignment="1">
      <alignment horizontal="right"/>
    </xf>
    <xf numFmtId="38" fontId="99" fillId="0" borderId="173" xfId="3" applyFont="1" applyBorder="1" applyAlignment="1">
      <alignment horizontal="right"/>
    </xf>
    <xf numFmtId="9" fontId="20" fillId="0" borderId="192" xfId="3" applyNumberFormat="1" applyFont="1" applyBorder="1" applyAlignment="1">
      <alignment horizontal="center"/>
    </xf>
    <xf numFmtId="9" fontId="20" fillId="0" borderId="173" xfId="3" applyNumberFormat="1" applyFont="1" applyBorder="1" applyAlignment="1">
      <alignment horizontal="center"/>
    </xf>
    <xf numFmtId="0" fontId="53" fillId="0" borderId="32" xfId="2" applyFont="1" applyBorder="1" applyAlignment="1">
      <alignment horizontal="center" vertical="center"/>
    </xf>
    <xf numFmtId="0" fontId="53" fillId="0" borderId="33" xfId="2" applyFont="1" applyBorder="1" applyAlignment="1">
      <alignment horizontal="center" vertical="center"/>
    </xf>
    <xf numFmtId="0" fontId="53" fillId="0" borderId="34" xfId="2" applyFont="1" applyBorder="1" applyAlignment="1">
      <alignment horizontal="center" vertical="center"/>
    </xf>
    <xf numFmtId="0" fontId="17" fillId="0" borderId="0" xfId="2" applyAlignment="1">
      <alignment horizontal="center" vertical="center" shrinkToFit="1"/>
    </xf>
    <xf numFmtId="0" fontId="17" fillId="0" borderId="5" xfId="2" applyBorder="1" applyAlignment="1">
      <alignment horizontal="center" vertical="center" shrinkToFit="1"/>
    </xf>
    <xf numFmtId="0" fontId="17" fillId="0" borderId="25" xfId="2" applyBorder="1" applyAlignment="1">
      <alignment horizontal="center" vertical="center"/>
    </xf>
    <xf numFmtId="0" fontId="17" fillId="0" borderId="26" xfId="2" applyBorder="1" applyAlignment="1">
      <alignment horizontal="center" vertical="center"/>
    </xf>
    <xf numFmtId="0" fontId="17" fillId="0" borderId="53" xfId="2" applyBorder="1" applyAlignment="1">
      <alignment horizontal="center" vertical="center"/>
    </xf>
    <xf numFmtId="0" fontId="17" fillId="0" borderId="37" xfId="2" applyBorder="1" applyAlignment="1">
      <alignment horizontal="center" wrapText="1"/>
    </xf>
    <xf numFmtId="0" fontId="17" fillId="0" borderId="38" xfId="2" applyBorder="1" applyAlignment="1">
      <alignment horizontal="center" wrapText="1"/>
    </xf>
    <xf numFmtId="58" fontId="17" fillId="30" borderId="0" xfId="2" applyNumberFormat="1" applyFill="1" applyAlignment="1" applyProtection="1">
      <alignment horizontal="center" shrinkToFit="1"/>
      <protection locked="0"/>
    </xf>
    <xf numFmtId="188" fontId="100" fillId="0" borderId="33" xfId="2" applyNumberFormat="1" applyFont="1" applyBorder="1" applyAlignment="1">
      <alignment horizontal="left" vertical="center" shrinkToFit="1"/>
    </xf>
    <xf numFmtId="0" fontId="82" fillId="0" borderId="0" xfId="2" applyFont="1" applyAlignment="1">
      <alignment horizontal="center"/>
    </xf>
    <xf numFmtId="0" fontId="82" fillId="0" borderId="0" xfId="2" applyFont="1"/>
    <xf numFmtId="0" fontId="95" fillId="0" borderId="26" xfId="2" applyFont="1" applyBorder="1" applyAlignment="1">
      <alignment shrinkToFit="1"/>
    </xf>
    <xf numFmtId="3" fontId="17" fillId="32" borderId="204" xfId="2" applyNumberFormat="1" applyFill="1" applyBorder="1" applyProtection="1">
      <protection locked="0"/>
    </xf>
    <xf numFmtId="0" fontId="95" fillId="0" borderId="0" xfId="2" applyFont="1" applyAlignment="1">
      <alignment shrinkToFit="1"/>
    </xf>
    <xf numFmtId="192" fontId="17" fillId="32" borderId="203" xfId="2" applyNumberFormat="1" applyFill="1" applyBorder="1" applyAlignment="1" applyProtection="1">
      <alignment shrinkToFit="1"/>
      <protection locked="0"/>
    </xf>
    <xf numFmtId="0" fontId="20" fillId="0" borderId="0" xfId="2" applyFont="1" applyAlignment="1">
      <alignment horizontal="center"/>
    </xf>
    <xf numFmtId="0" fontId="83" fillId="0" borderId="26" xfId="2" applyFont="1" applyBorder="1" applyAlignment="1">
      <alignment horizontal="right" vertical="top"/>
    </xf>
    <xf numFmtId="0" fontId="53" fillId="0" borderId="30" xfId="2" applyFont="1" applyBorder="1" applyAlignment="1">
      <alignment horizontal="center" vertical="center"/>
    </xf>
    <xf numFmtId="0" fontId="53" fillId="0" borderId="0" xfId="2" applyFont="1" applyAlignment="1">
      <alignment horizontal="center" vertical="center"/>
    </xf>
    <xf numFmtId="0" fontId="53" fillId="0" borderId="5" xfId="2" applyFont="1" applyBorder="1" applyAlignment="1">
      <alignment horizontal="center" vertical="center"/>
    </xf>
    <xf numFmtId="0" fontId="20" fillId="0" borderId="33" xfId="2" applyFont="1" applyBorder="1" applyAlignment="1">
      <alignment horizontal="right"/>
    </xf>
    <xf numFmtId="0" fontId="83" fillId="0" borderId="0" xfId="2" applyFont="1" applyAlignment="1">
      <alignment horizontal="right"/>
    </xf>
    <xf numFmtId="0" fontId="17" fillId="0" borderId="0" xfId="2" applyAlignment="1">
      <alignment shrinkToFit="1"/>
    </xf>
    <xf numFmtId="3" fontId="17" fillId="0" borderId="203" xfId="2" applyNumberFormat="1" applyBorder="1"/>
    <xf numFmtId="192" fontId="17" fillId="0" borderId="203" xfId="2" applyNumberFormat="1" applyBorder="1" applyAlignment="1">
      <alignment shrinkToFit="1"/>
    </xf>
    <xf numFmtId="0" fontId="100" fillId="0" borderId="0" xfId="2" applyFont="1" applyAlignment="1">
      <alignment vertical="center" shrinkToFit="1"/>
    </xf>
    <xf numFmtId="58" fontId="17" fillId="30" borderId="7" xfId="2" applyNumberFormat="1" applyFill="1" applyBorder="1" applyAlignment="1" applyProtection="1">
      <alignment horizontal="center" vertical="center" shrinkToFit="1"/>
      <protection locked="0"/>
    </xf>
    <xf numFmtId="0" fontId="53" fillId="0" borderId="0" xfId="2" applyFont="1" applyAlignment="1">
      <alignment horizontal="left"/>
    </xf>
    <xf numFmtId="0" fontId="83" fillId="0" borderId="33" xfId="2" applyFont="1" applyBorder="1" applyAlignment="1">
      <alignment horizontal="left" shrinkToFit="1"/>
    </xf>
    <xf numFmtId="0" fontId="100" fillId="30" borderId="3" xfId="2" applyFont="1" applyFill="1" applyBorder="1" applyAlignment="1" applyProtection="1">
      <alignment shrinkToFit="1"/>
      <protection locked="0"/>
    </xf>
    <xf numFmtId="0" fontId="103" fillId="0" borderId="0" xfId="2" applyFont="1" applyAlignment="1">
      <alignment horizontal="center"/>
    </xf>
    <xf numFmtId="0" fontId="77" fillId="0" borderId="25" xfId="2" applyFont="1" applyBorder="1" applyAlignment="1">
      <alignment horizontal="center"/>
    </xf>
    <xf numFmtId="0" fontId="77" fillId="0" borderId="26" xfId="2" applyFont="1" applyBorder="1" applyAlignment="1">
      <alignment horizontal="center"/>
    </xf>
    <xf numFmtId="0" fontId="77" fillId="0" borderId="27" xfId="2" applyFont="1" applyBorder="1" applyAlignment="1">
      <alignment horizontal="center"/>
    </xf>
    <xf numFmtId="0" fontId="98" fillId="0" borderId="32" xfId="2" applyFont="1" applyBorder="1" applyAlignment="1">
      <alignment horizontal="center" vertical="center"/>
    </xf>
    <xf numFmtId="0" fontId="98" fillId="0" borderId="33" xfId="2" applyFont="1" applyBorder="1" applyAlignment="1">
      <alignment horizontal="center" vertical="center"/>
    </xf>
    <xf numFmtId="0" fontId="98" fillId="0" borderId="34" xfId="2" applyFont="1" applyBorder="1" applyAlignment="1">
      <alignment horizontal="center" vertical="center"/>
    </xf>
    <xf numFmtId="188" fontId="100" fillId="16" borderId="207" xfId="2" quotePrefix="1" applyNumberFormat="1" applyFont="1" applyFill="1" applyBorder="1" applyAlignment="1" applyProtection="1">
      <alignment horizontal="left" vertical="center" shrinkToFit="1"/>
      <protection locked="0"/>
    </xf>
    <xf numFmtId="188" fontId="100" fillId="16" borderId="206" xfId="2" applyNumberFormat="1" applyFont="1" applyFill="1" applyBorder="1" applyAlignment="1" applyProtection="1">
      <alignment horizontal="left" vertical="center" shrinkToFit="1"/>
      <protection locked="0"/>
    </xf>
    <xf numFmtId="188" fontId="100" fillId="16" borderId="205" xfId="2" applyNumberFormat="1" applyFont="1" applyFill="1" applyBorder="1" applyAlignment="1" applyProtection="1">
      <alignment horizontal="left" vertical="center" shrinkToFit="1"/>
      <protection locked="0"/>
    </xf>
    <xf numFmtId="0" fontId="19" fillId="0" borderId="33" xfId="2" applyFont="1" applyBorder="1" applyAlignment="1" applyProtection="1">
      <alignment horizontal="center" shrinkToFit="1"/>
      <protection locked="0"/>
    </xf>
    <xf numFmtId="0" fontId="17" fillId="30" borderId="33" xfId="2" applyFill="1" applyBorder="1" applyAlignment="1" applyProtection="1">
      <alignment vertical="center" shrinkToFit="1"/>
      <protection locked="0"/>
    </xf>
    <xf numFmtId="0" fontId="81" fillId="0" borderId="175" xfId="2" applyFont="1" applyBorder="1" applyAlignment="1">
      <alignment horizontal="center" vertical="center"/>
    </xf>
    <xf numFmtId="0" fontId="81" fillId="0" borderId="176" xfId="2" applyFont="1" applyBorder="1" applyAlignment="1">
      <alignment horizontal="center" vertical="center"/>
    </xf>
    <xf numFmtId="0" fontId="81" fillId="0" borderId="177" xfId="2" applyFont="1" applyBorder="1" applyAlignment="1">
      <alignment horizontal="center" vertical="center"/>
    </xf>
    <xf numFmtId="0" fontId="100" fillId="30" borderId="0" xfId="2" applyFont="1" applyFill="1" applyAlignment="1" applyProtection="1">
      <alignment shrinkToFit="1"/>
      <protection locked="0"/>
    </xf>
    <xf numFmtId="0" fontId="17" fillId="0" borderId="37" xfId="2" applyBorder="1" applyAlignment="1">
      <alignment shrinkToFit="1"/>
    </xf>
    <xf numFmtId="0" fontId="17" fillId="0" borderId="33" xfId="2" applyBorder="1" applyAlignment="1">
      <alignment shrinkToFit="1"/>
    </xf>
    <xf numFmtId="0" fontId="19" fillId="0" borderId="0" xfId="2" applyFont="1" applyAlignment="1">
      <alignment horizontal="center"/>
    </xf>
    <xf numFmtId="0" fontId="81" fillId="0" borderId="175" xfId="2" applyFont="1" applyBorder="1" applyAlignment="1">
      <alignment horizontal="distributed" vertical="center"/>
    </xf>
    <xf numFmtId="0" fontId="81" fillId="0" borderId="176" xfId="2" applyFont="1" applyBorder="1" applyAlignment="1">
      <alignment horizontal="distributed" vertical="center"/>
    </xf>
    <xf numFmtId="0" fontId="81" fillId="0" borderId="177" xfId="2" applyFont="1" applyBorder="1" applyAlignment="1">
      <alignment horizontal="distributed" vertical="center"/>
    </xf>
    <xf numFmtId="58" fontId="82" fillId="0" borderId="33" xfId="2" applyNumberFormat="1" applyFont="1" applyBorder="1" applyAlignment="1">
      <alignment horizontal="center" shrinkToFit="1"/>
    </xf>
    <xf numFmtId="0" fontId="102" fillId="0" borderId="0" xfId="2" applyFont="1" applyAlignment="1">
      <alignment horizontal="left"/>
    </xf>
    <xf numFmtId="193" fontId="85" fillId="30" borderId="36" xfId="2" applyNumberFormat="1" applyFont="1" applyFill="1" applyBorder="1" applyAlignment="1" applyProtection="1">
      <alignment horizontal="center" vertical="center" shrinkToFit="1"/>
      <protection locked="0"/>
    </xf>
    <xf numFmtId="193" fontId="85" fillId="30" borderId="37" xfId="2" applyNumberFormat="1" applyFont="1" applyFill="1" applyBorder="1" applyAlignment="1" applyProtection="1">
      <alignment horizontal="center" vertical="center" shrinkToFit="1"/>
      <protection locked="0"/>
    </xf>
    <xf numFmtId="193" fontId="85" fillId="30" borderId="38" xfId="2" applyNumberFormat="1" applyFont="1" applyFill="1" applyBorder="1" applyAlignment="1" applyProtection="1">
      <alignment horizontal="center" vertical="center" shrinkToFit="1"/>
      <protection locked="0"/>
    </xf>
    <xf numFmtId="3" fontId="101" fillId="0" borderId="33" xfId="2" applyNumberFormat="1" applyFont="1" applyBorder="1" applyAlignment="1">
      <alignment shrinkToFit="1"/>
    </xf>
    <xf numFmtId="0" fontId="100" fillId="0" borderId="3" xfId="2" applyFont="1" applyBorder="1" applyAlignment="1">
      <alignment vertical="center" shrinkToFit="1"/>
    </xf>
    <xf numFmtId="0" fontId="18" fillId="0" borderId="0" xfId="2" applyFont="1" applyAlignment="1">
      <alignment horizontal="center"/>
    </xf>
    <xf numFmtId="0" fontId="20" fillId="0" borderId="0" xfId="2" applyFont="1" applyAlignment="1">
      <alignment horizontal="center" vertical="center" wrapText="1" shrinkToFit="1"/>
    </xf>
    <xf numFmtId="0" fontId="53" fillId="0" borderId="0" xfId="2" applyFont="1" applyAlignment="1">
      <alignment horizontal="center" vertical="center" wrapText="1" shrinkToFit="1"/>
    </xf>
    <xf numFmtId="0" fontId="83" fillId="0" borderId="0" xfId="2" applyFont="1" applyAlignment="1">
      <alignment horizontal="center" vertical="center" wrapText="1"/>
    </xf>
    <xf numFmtId="0" fontId="53" fillId="0" borderId="0" xfId="2" applyFont="1" applyAlignment="1">
      <alignment horizontal="center" vertical="center" wrapText="1"/>
    </xf>
    <xf numFmtId="0" fontId="17" fillId="0" borderId="0" xfId="2" applyAlignment="1">
      <alignment horizontal="center" vertical="center" wrapText="1"/>
    </xf>
    <xf numFmtId="0" fontId="53" fillId="0" borderId="50" xfId="2" applyFont="1" applyBorder="1" applyAlignment="1">
      <alignment horizontal="center" vertical="center" wrapText="1" shrinkToFit="1"/>
    </xf>
    <xf numFmtId="0" fontId="53" fillId="0" borderId="50" xfId="2" applyFont="1" applyBorder="1" applyAlignment="1">
      <alignment horizontal="center" vertical="center" wrapText="1"/>
    </xf>
    <xf numFmtId="0" fontId="83" fillId="0" borderId="28" xfId="2" applyFont="1" applyBorder="1" applyAlignment="1">
      <alignment horizontal="right"/>
    </xf>
    <xf numFmtId="0" fontId="83" fillId="0" borderId="15" xfId="2" applyFont="1" applyBorder="1" applyAlignment="1">
      <alignment horizontal="right"/>
    </xf>
    <xf numFmtId="0" fontId="20" fillId="0" borderId="0" xfId="2" applyFont="1"/>
    <xf numFmtId="38" fontId="20" fillId="0" borderId="0" xfId="3" applyFont="1"/>
    <xf numFmtId="0" fontId="20" fillId="0" borderId="0" xfId="3" applyNumberFormat="1" applyFont="1" applyAlignment="1">
      <alignment shrinkToFit="1"/>
    </xf>
    <xf numFmtId="0" fontId="53" fillId="0" borderId="50" xfId="2" applyFont="1" applyBorder="1" applyAlignment="1">
      <alignment horizontal="center" vertical="center"/>
    </xf>
    <xf numFmtId="38" fontId="17" fillId="0" borderId="195" xfId="3" applyFont="1" applyBorder="1"/>
    <xf numFmtId="38" fontId="17" fillId="0" borderId="194" xfId="3" applyFont="1" applyBorder="1"/>
    <xf numFmtId="38" fontId="17" fillId="0" borderId="193" xfId="3" applyFont="1" applyBorder="1"/>
    <xf numFmtId="38" fontId="78" fillId="0" borderId="36" xfId="3" applyFont="1" applyBorder="1" applyAlignment="1">
      <alignment shrinkToFit="1"/>
    </xf>
    <xf numFmtId="38" fontId="78" fillId="0" borderId="37" xfId="3" applyFont="1" applyBorder="1" applyAlignment="1">
      <alignment shrinkToFit="1"/>
    </xf>
    <xf numFmtId="38" fontId="78" fillId="0" borderId="38" xfId="3" applyFont="1" applyBorder="1" applyAlignment="1">
      <alignment shrinkToFit="1"/>
    </xf>
    <xf numFmtId="0" fontId="78" fillId="30" borderId="10" xfId="2" applyFont="1" applyFill="1" applyBorder="1" applyAlignment="1">
      <alignment horizontal="center"/>
    </xf>
    <xf numFmtId="0" fontId="85" fillId="0" borderId="10" xfId="2" applyFont="1" applyBorder="1" applyAlignment="1">
      <alignment horizontal="right"/>
    </xf>
    <xf numFmtId="0" fontId="85" fillId="0" borderId="63" xfId="2" applyFont="1" applyBorder="1" applyAlignment="1">
      <alignment horizontal="right"/>
    </xf>
    <xf numFmtId="38" fontId="17" fillId="15" borderId="62" xfId="3" applyFont="1" applyFill="1" applyBorder="1" applyAlignment="1" applyProtection="1">
      <alignment horizontal="right" shrinkToFit="1"/>
    </xf>
    <xf numFmtId="38" fontId="17" fillId="15" borderId="10" xfId="3" applyFont="1" applyFill="1" applyBorder="1" applyAlignment="1" applyProtection="1">
      <alignment horizontal="right" shrinkToFit="1"/>
    </xf>
    <xf numFmtId="38" fontId="17" fillId="15" borderId="11" xfId="3" applyFont="1" applyFill="1" applyBorder="1" applyAlignment="1" applyProtection="1">
      <alignment horizontal="right" shrinkToFit="1"/>
    </xf>
    <xf numFmtId="3" fontId="17" fillId="15" borderId="62" xfId="3" applyNumberFormat="1" applyFont="1" applyFill="1" applyBorder="1" applyAlignment="1" applyProtection="1">
      <alignment horizontal="right" shrinkToFit="1"/>
    </xf>
    <xf numFmtId="3" fontId="17" fillId="15" borderId="10" xfId="3" applyNumberFormat="1" applyFont="1" applyFill="1" applyBorder="1" applyAlignment="1" applyProtection="1">
      <alignment horizontal="right" shrinkToFit="1"/>
    </xf>
    <xf numFmtId="3" fontId="17" fillId="15" borderId="11" xfId="3" applyNumberFormat="1" applyFont="1" applyFill="1" applyBorder="1" applyAlignment="1" applyProtection="1">
      <alignment horizontal="right" shrinkToFit="1"/>
    </xf>
    <xf numFmtId="38" fontId="17" fillId="30" borderId="62" xfId="3" applyFont="1" applyFill="1" applyBorder="1" applyProtection="1"/>
    <xf numFmtId="38" fontId="17" fillId="30" borderId="10" xfId="3" applyFont="1" applyFill="1" applyBorder="1" applyProtection="1"/>
    <xf numFmtId="38" fontId="17" fillId="30" borderId="63" xfId="3" applyFont="1" applyFill="1" applyBorder="1" applyProtection="1"/>
    <xf numFmtId="38" fontId="20" fillId="0" borderId="10" xfId="2" applyNumberFormat="1" applyFont="1" applyBorder="1" applyAlignment="1">
      <alignment horizontal="right" vertical="center"/>
    </xf>
    <xf numFmtId="0" fontId="20" fillId="0" borderId="10" xfId="2" applyFont="1" applyBorder="1" applyAlignment="1">
      <alignment horizontal="right" vertical="center"/>
    </xf>
    <xf numFmtId="0" fontId="20" fillId="0" borderId="63" xfId="2" applyFont="1" applyBorder="1" applyAlignment="1">
      <alignment horizontal="right" vertical="center"/>
    </xf>
    <xf numFmtId="0" fontId="53" fillId="30" borderId="10" xfId="2" applyFont="1" applyFill="1" applyBorder="1" applyAlignment="1">
      <alignment shrinkToFit="1"/>
    </xf>
    <xf numFmtId="0" fontId="53" fillId="30" borderId="63" xfId="2" applyFont="1" applyFill="1" applyBorder="1" applyAlignment="1">
      <alignment shrinkToFit="1"/>
    </xf>
    <xf numFmtId="0" fontId="20" fillId="30" borderId="62" xfId="2" applyFont="1" applyFill="1" applyBorder="1" applyAlignment="1">
      <alignment shrinkToFit="1"/>
    </xf>
    <xf numFmtId="0" fontId="20" fillId="30" borderId="10" xfId="2" quotePrefix="1" applyFont="1" applyFill="1" applyBorder="1" applyAlignment="1">
      <alignment shrinkToFit="1"/>
    </xf>
    <xf numFmtId="0" fontId="20" fillId="30" borderId="63" xfId="2" quotePrefix="1" applyFont="1" applyFill="1" applyBorder="1" applyAlignment="1">
      <alignment shrinkToFit="1"/>
    </xf>
    <xf numFmtId="0" fontId="17" fillId="30" borderId="62" xfId="2" applyFill="1" applyBorder="1"/>
    <xf numFmtId="0" fontId="17" fillId="30" borderId="10" xfId="2" applyFill="1" applyBorder="1"/>
    <xf numFmtId="0" fontId="17" fillId="30" borderId="63" xfId="2" applyFill="1" applyBorder="1"/>
    <xf numFmtId="0" fontId="17" fillId="30" borderId="62" xfId="2" applyFill="1" applyBorder="1" applyAlignment="1">
      <alignment horizontal="center"/>
    </xf>
    <xf numFmtId="0" fontId="17" fillId="30" borderId="63" xfId="2" applyFill="1" applyBorder="1" applyAlignment="1">
      <alignment horizontal="center"/>
    </xf>
    <xf numFmtId="9" fontId="17" fillId="30" borderId="62" xfId="3" applyNumberFormat="1" applyFont="1" applyFill="1" applyBorder="1" applyProtection="1"/>
    <xf numFmtId="9" fontId="17" fillId="30" borderId="63" xfId="3" applyNumberFormat="1" applyFont="1" applyFill="1" applyBorder="1" applyProtection="1"/>
    <xf numFmtId="0" fontId="53" fillId="30" borderId="28" xfId="2" applyFont="1" applyFill="1" applyBorder="1" applyAlignment="1">
      <alignment shrinkToFit="1"/>
    </xf>
    <xf numFmtId="0" fontId="53" fillId="30" borderId="29" xfId="2" applyFont="1" applyFill="1" applyBorder="1" applyAlignment="1">
      <alignment shrinkToFit="1"/>
    </xf>
    <xf numFmtId="0" fontId="17" fillId="0" borderId="0" xfId="2" applyAlignment="1">
      <alignment horizontal="center" wrapText="1"/>
    </xf>
    <xf numFmtId="0" fontId="17" fillId="0" borderId="0" xfId="2" applyAlignment="1">
      <alignment horizontal="center" vertical="center"/>
    </xf>
    <xf numFmtId="0" fontId="17" fillId="30" borderId="109" xfId="2" applyFill="1" applyBorder="1" applyAlignment="1">
      <alignment horizontal="center"/>
    </xf>
    <xf numFmtId="0" fontId="17" fillId="30" borderId="28" xfId="2" applyFill="1" applyBorder="1" applyAlignment="1">
      <alignment horizontal="center"/>
    </xf>
    <xf numFmtId="0" fontId="17" fillId="30" borderId="15" xfId="2" applyFill="1" applyBorder="1" applyAlignment="1">
      <alignment horizontal="center"/>
    </xf>
    <xf numFmtId="0" fontId="17" fillId="30" borderId="28" xfId="2" applyFill="1" applyBorder="1"/>
    <xf numFmtId="0" fontId="17" fillId="30" borderId="29" xfId="2" applyFill="1" applyBorder="1"/>
    <xf numFmtId="38" fontId="20" fillId="0" borderId="192" xfId="3" applyFont="1" applyBorder="1" applyAlignment="1" applyProtection="1">
      <alignment horizontal="right"/>
    </xf>
    <xf numFmtId="38" fontId="20" fillId="0" borderId="7" xfId="3" applyFont="1" applyBorder="1" applyAlignment="1" applyProtection="1">
      <alignment horizontal="right"/>
    </xf>
    <xf numFmtId="38" fontId="20" fillId="0" borderId="173" xfId="3" applyFont="1" applyBorder="1" applyAlignment="1" applyProtection="1">
      <alignment horizontal="right"/>
    </xf>
    <xf numFmtId="38" fontId="85" fillId="0" borderId="0" xfId="3" applyFont="1"/>
    <xf numFmtId="3" fontId="17" fillId="32" borderId="204" xfId="2" applyNumberFormat="1" applyFill="1" applyBorder="1"/>
    <xf numFmtId="192" fontId="17" fillId="32" borderId="203" xfId="2" applyNumberFormat="1" applyFill="1" applyBorder="1" applyAlignment="1">
      <alignment shrinkToFit="1"/>
    </xf>
    <xf numFmtId="0" fontId="17" fillId="30" borderId="33" xfId="2" applyFill="1" applyBorder="1" applyAlignment="1">
      <alignment vertical="center" shrinkToFit="1"/>
    </xf>
    <xf numFmtId="58" fontId="17" fillId="30" borderId="0" xfId="2" applyNumberFormat="1" applyFill="1" applyAlignment="1">
      <alignment horizontal="center" shrinkToFit="1"/>
    </xf>
    <xf numFmtId="0" fontId="53" fillId="0" borderId="0" xfId="2" applyFont="1" applyAlignment="1">
      <alignment vertical="center"/>
    </xf>
    <xf numFmtId="0" fontId="100" fillId="0" borderId="0" xfId="2" applyFont="1" applyAlignment="1">
      <alignment vertical="center"/>
    </xf>
    <xf numFmtId="0" fontId="100" fillId="30" borderId="0" xfId="2" applyFont="1" applyFill="1" applyAlignment="1">
      <alignment shrinkToFit="1"/>
    </xf>
    <xf numFmtId="188" fontId="100" fillId="16" borderId="209" xfId="2" quotePrefix="1" applyNumberFormat="1" applyFont="1" applyFill="1" applyBorder="1" applyAlignment="1">
      <alignment horizontal="left" vertical="center" shrinkToFit="1"/>
    </xf>
    <xf numFmtId="188" fontId="100" fillId="16" borderId="33" xfId="2" applyNumberFormat="1" applyFont="1" applyFill="1" applyBorder="1" applyAlignment="1">
      <alignment horizontal="left" vertical="center" shrinkToFit="1"/>
    </xf>
    <xf numFmtId="188" fontId="100" fillId="16" borderId="208" xfId="2" applyNumberFormat="1" applyFont="1" applyFill="1" applyBorder="1" applyAlignment="1">
      <alignment horizontal="left" vertical="center" shrinkToFit="1"/>
    </xf>
    <xf numFmtId="5" fontId="85" fillId="30" borderId="36" xfId="2" applyNumberFormat="1" applyFont="1" applyFill="1" applyBorder="1" applyAlignment="1">
      <alignment horizontal="center" vertical="center"/>
    </xf>
    <xf numFmtId="5" fontId="85" fillId="30" borderId="37" xfId="2" applyNumberFormat="1" applyFont="1" applyFill="1" applyBorder="1" applyAlignment="1">
      <alignment horizontal="center" vertical="center"/>
    </xf>
    <xf numFmtId="5" fontId="85" fillId="30" borderId="38" xfId="2" applyNumberFormat="1" applyFont="1" applyFill="1" applyBorder="1" applyAlignment="1">
      <alignment horizontal="center" vertical="center"/>
    </xf>
    <xf numFmtId="3" fontId="101" fillId="0" borderId="0" xfId="2" applyNumberFormat="1" applyFont="1" applyAlignment="1">
      <alignment shrinkToFit="1"/>
    </xf>
    <xf numFmtId="5" fontId="17" fillId="0" borderId="0" xfId="2" applyNumberFormat="1"/>
    <xf numFmtId="0" fontId="20" fillId="0" borderId="0" xfId="2" applyFont="1" applyAlignment="1">
      <alignment horizontal="right" vertical="center"/>
    </xf>
    <xf numFmtId="58" fontId="17" fillId="30" borderId="7" xfId="2" applyNumberFormat="1" applyFill="1" applyBorder="1" applyAlignment="1">
      <alignment horizontal="center" vertical="center" shrinkToFit="1"/>
    </xf>
    <xf numFmtId="0" fontId="100" fillId="30" borderId="3" xfId="2" applyFont="1" applyFill="1" applyBorder="1" applyAlignment="1">
      <alignment shrinkToFit="1"/>
    </xf>
    <xf numFmtId="0" fontId="77" fillId="0" borderId="0" xfId="2" applyFont="1" applyAlignment="1">
      <alignment horizontal="center"/>
    </xf>
    <xf numFmtId="0" fontId="81" fillId="0" borderId="0" xfId="2" applyFont="1" applyAlignment="1">
      <alignment horizontal="distributed" vertical="center"/>
    </xf>
    <xf numFmtId="0" fontId="111" fillId="0" borderId="0" xfId="2" applyFont="1" applyAlignment="1">
      <alignment horizontal="center" vertical="center" shrinkToFit="1"/>
    </xf>
    <xf numFmtId="0" fontId="20" fillId="0" borderId="0" xfId="2" applyFont="1" applyAlignment="1">
      <alignment horizontal="right"/>
    </xf>
    <xf numFmtId="0" fontId="20" fillId="0" borderId="62" xfId="3" applyNumberFormat="1" applyFont="1" applyBorder="1" applyAlignment="1">
      <alignment vertical="top" shrinkToFit="1"/>
    </xf>
    <xf numFmtId="0" fontId="20" fillId="0" borderId="10" xfId="3" applyNumberFormat="1" applyFont="1" applyBorder="1" applyAlignment="1">
      <alignment vertical="top" shrinkToFit="1"/>
    </xf>
    <xf numFmtId="0" fontId="20" fillId="0" borderId="63" xfId="3" applyNumberFormat="1" applyFont="1" applyBorder="1" applyAlignment="1">
      <alignment vertical="top" shrinkToFit="1"/>
    </xf>
    <xf numFmtId="0" fontId="20" fillId="31" borderId="62" xfId="2" applyFont="1" applyFill="1" applyBorder="1"/>
    <xf numFmtId="0" fontId="20" fillId="31" borderId="10" xfId="2" applyFont="1" applyFill="1" applyBorder="1"/>
    <xf numFmtId="0" fontId="20" fillId="31" borderId="63" xfId="2" applyFont="1" applyFill="1" applyBorder="1"/>
    <xf numFmtId="0" fontId="20" fillId="31" borderId="62" xfId="2" applyFont="1" applyFill="1" applyBorder="1" applyAlignment="1">
      <alignment horizontal="center"/>
    </xf>
    <xf numFmtId="0" fontId="20" fillId="31" borderId="63" xfId="2" applyFont="1" applyFill="1" applyBorder="1" applyAlignment="1">
      <alignment horizontal="center"/>
    </xf>
    <xf numFmtId="0" fontId="20" fillId="0" borderId="11" xfId="3" applyNumberFormat="1" applyFont="1" applyBorder="1" applyAlignment="1">
      <alignment horizontal="center" shrinkToFit="1"/>
    </xf>
    <xf numFmtId="0" fontId="20" fillId="31" borderId="10" xfId="3" applyNumberFormat="1" applyFont="1" applyFill="1" applyBorder="1" applyAlignment="1" applyProtection="1">
      <alignment horizontal="left" shrinkToFit="1"/>
    </xf>
    <xf numFmtId="0" fontId="20" fillId="31" borderId="63" xfId="3" applyNumberFormat="1" applyFont="1" applyFill="1" applyBorder="1" applyAlignment="1" applyProtection="1">
      <alignment horizontal="left" shrinkToFit="1"/>
    </xf>
    <xf numFmtId="0" fontId="53" fillId="30" borderId="62" xfId="2" applyFont="1" applyFill="1" applyBorder="1" applyAlignment="1">
      <alignment shrinkToFit="1"/>
    </xf>
    <xf numFmtId="0" fontId="20" fillId="0" borderId="27" xfId="3" applyNumberFormat="1" applyFont="1" applyBorder="1" applyAlignment="1">
      <alignment horizontal="center" shrinkToFit="1"/>
    </xf>
    <xf numFmtId="9" fontId="20" fillId="0" borderId="192" xfId="3" applyNumberFormat="1" applyFont="1" applyBorder="1" applyAlignment="1" applyProtection="1">
      <alignment horizontal="center"/>
    </xf>
    <xf numFmtId="9" fontId="20" fillId="0" borderId="173" xfId="3" applyNumberFormat="1" applyFont="1" applyBorder="1" applyAlignment="1" applyProtection="1">
      <alignment horizontal="center"/>
    </xf>
    <xf numFmtId="0" fontId="17" fillId="0" borderId="210" xfId="2" applyBorder="1" applyAlignment="1">
      <alignment horizontal="center" vertical="center" wrapText="1"/>
    </xf>
    <xf numFmtId="0" fontId="111" fillId="0" borderId="0" xfId="2" applyFont="1" applyAlignment="1">
      <alignment horizontal="center" shrinkToFit="1"/>
    </xf>
    <xf numFmtId="0" fontId="20" fillId="0" borderId="0" xfId="2" applyFont="1" applyAlignment="1">
      <alignment horizontal="right" shrinkToFit="1"/>
    </xf>
    <xf numFmtId="0" fontId="20" fillId="0" borderId="33" xfId="2" applyFont="1" applyBorder="1" applyAlignment="1">
      <alignment horizontal="right" shrinkToFit="1"/>
    </xf>
  </cellXfs>
  <cellStyles count="5">
    <cellStyle name="桁区切り" xfId="1" builtinId="6"/>
    <cellStyle name="桁区切り 2" xfId="3"/>
    <cellStyle name="標準" xfId="0" builtinId="0"/>
    <cellStyle name="標準 2" xfId="2"/>
    <cellStyle name="標準_科目マスタ設定シート" xfId="4"/>
  </cellStyles>
  <dxfs count="142">
    <dxf>
      <font>
        <condense val="0"/>
        <extend val="0"/>
        <color indexed="9"/>
      </font>
    </dxf>
    <dxf>
      <font>
        <condense val="0"/>
        <extend val="0"/>
        <color indexed="9"/>
      </font>
    </dxf>
    <dxf>
      <font>
        <condense val="0"/>
        <extend val="0"/>
        <color indexed="9"/>
      </font>
    </dxf>
    <dxf>
      <font>
        <color theme="0"/>
      </font>
      <fill>
        <patternFill>
          <bgColor theme="0"/>
        </patternFill>
      </fill>
    </dxf>
    <dxf>
      <font>
        <color theme="5"/>
      </font>
    </dxf>
    <dxf>
      <font>
        <condense val="0"/>
        <extend val="0"/>
        <color auto="1"/>
      </font>
    </dxf>
    <dxf>
      <font>
        <color theme="5"/>
      </font>
    </dxf>
    <dxf>
      <font>
        <condense val="0"/>
        <extend val="0"/>
        <color auto="1"/>
      </font>
    </dxf>
    <dxf>
      <font>
        <condense val="0"/>
        <extend val="0"/>
        <color indexed="9"/>
      </font>
    </dxf>
    <dxf>
      <font>
        <condense val="0"/>
        <extend val="0"/>
        <color auto="1"/>
      </font>
    </dxf>
    <dxf>
      <font>
        <condense val="0"/>
        <extend val="0"/>
        <color indexed="9"/>
      </font>
    </dxf>
    <dxf>
      <font>
        <condense val="0"/>
        <extend val="0"/>
        <color auto="1"/>
      </font>
    </dxf>
    <dxf>
      <font>
        <condense val="0"/>
        <extend val="0"/>
        <color indexed="9"/>
      </font>
    </dxf>
    <dxf>
      <font>
        <condense val="0"/>
        <extend val="0"/>
        <color indexed="9"/>
      </font>
    </dxf>
    <dxf>
      <font>
        <condense val="0"/>
        <extend val="0"/>
        <color indexed="9"/>
      </font>
    </dxf>
    <dxf>
      <font>
        <color theme="0"/>
      </font>
      <fill>
        <patternFill>
          <bgColor theme="0"/>
        </patternFill>
      </fill>
    </dxf>
    <dxf>
      <font>
        <color theme="5"/>
      </font>
    </dxf>
    <dxf>
      <font>
        <condense val="0"/>
        <extend val="0"/>
        <color auto="1"/>
      </font>
    </dxf>
    <dxf>
      <font>
        <color theme="5"/>
      </font>
    </dxf>
    <dxf>
      <font>
        <condense val="0"/>
        <extend val="0"/>
        <color auto="1"/>
      </font>
    </dxf>
    <dxf>
      <font>
        <condense val="0"/>
        <extend val="0"/>
        <color indexed="9"/>
      </font>
    </dxf>
    <dxf>
      <font>
        <condense val="0"/>
        <extend val="0"/>
        <color auto="1"/>
      </font>
    </dxf>
    <dxf>
      <font>
        <condense val="0"/>
        <extend val="0"/>
        <color auto="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fill>
        <patternFill>
          <bgColor theme="0"/>
        </patternFill>
      </fill>
    </dxf>
    <dxf>
      <font>
        <color rgb="FFFF0000"/>
      </font>
    </dxf>
    <dxf>
      <font>
        <condense val="0"/>
        <extend val="0"/>
        <color indexed="9"/>
      </font>
    </dxf>
    <dxf>
      <font>
        <color theme="5"/>
      </font>
    </dxf>
    <dxf>
      <font>
        <condense val="0"/>
        <extend val="0"/>
        <color auto="1"/>
      </font>
    </dxf>
    <dxf>
      <font>
        <color theme="5"/>
      </font>
    </dxf>
    <dxf>
      <font>
        <condense val="0"/>
        <extend val="0"/>
        <color indexed="9"/>
      </font>
    </dxf>
    <dxf>
      <font>
        <condense val="0"/>
        <extend val="0"/>
        <color auto="1"/>
      </font>
    </dxf>
    <dxf>
      <font>
        <condense val="0"/>
        <extend val="0"/>
        <color auto="1"/>
      </font>
    </dxf>
    <dxf>
      <font>
        <b/>
        <i val="0"/>
        <color auto="1"/>
      </font>
      <fill>
        <patternFill>
          <bgColor theme="9" tint="0.79998168889431442"/>
        </patternFill>
      </fill>
    </dxf>
    <dxf>
      <font>
        <color theme="0"/>
      </font>
    </dxf>
    <dxf>
      <font>
        <color theme="0"/>
      </font>
      <border>
        <left style="thin">
          <color theme="0"/>
        </left>
        <right style="thin">
          <color theme="0"/>
        </right>
        <top style="thin">
          <color theme="0"/>
        </top>
        <bottom style="thin">
          <color theme="0"/>
        </bottom>
        <vertical/>
        <horizontal/>
      </border>
    </dxf>
    <dxf>
      <font>
        <color theme="0"/>
      </font>
      <fill>
        <patternFill>
          <bgColor theme="0"/>
        </patternFill>
      </fill>
    </dxf>
    <dxf>
      <font>
        <b/>
        <i/>
        <color rgb="FFFF0000"/>
      </font>
      <fill>
        <patternFill patternType="lightUp">
          <fgColor theme="9" tint="0.79998168889431442"/>
        </patternFill>
      </fill>
    </dxf>
    <dxf>
      <font>
        <color theme="0"/>
      </font>
    </dxf>
    <dxf>
      <font>
        <color theme="0"/>
      </font>
    </dxf>
    <dxf>
      <font>
        <color theme="0"/>
      </font>
    </dxf>
    <dxf>
      <font>
        <color theme="0"/>
      </font>
    </dxf>
    <dxf>
      <font>
        <color theme="9" tint="0.79998168889431442"/>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auto="1"/>
      </font>
      <fill>
        <patternFill>
          <bgColor theme="9" tint="0.79998168889431442"/>
        </patternFill>
      </fill>
    </dxf>
    <dxf>
      <font>
        <color theme="0"/>
      </font>
    </dxf>
    <dxf>
      <font>
        <color theme="0"/>
      </font>
      <border>
        <left style="thin">
          <color theme="0"/>
        </left>
        <right style="thin">
          <color theme="0"/>
        </right>
        <top style="thin">
          <color theme="0"/>
        </top>
        <bottom style="thin">
          <color theme="0"/>
        </bottom>
        <vertical/>
        <horizontal/>
      </border>
    </dxf>
    <dxf>
      <font>
        <color theme="0"/>
      </font>
      <fill>
        <patternFill>
          <bgColor theme="0"/>
        </patternFill>
      </fill>
    </dxf>
    <dxf>
      <font>
        <b/>
        <i/>
        <color rgb="FFFF0000"/>
      </font>
      <fill>
        <patternFill patternType="lightUp">
          <fgColor theme="9" tint="0.79998168889431442"/>
        </patternFill>
      </fill>
    </dxf>
    <dxf>
      <font>
        <color theme="0"/>
      </font>
    </dxf>
    <dxf>
      <font>
        <color theme="0"/>
      </font>
    </dxf>
    <dxf>
      <font>
        <color theme="0"/>
      </font>
    </dxf>
    <dxf>
      <font>
        <color theme="0"/>
      </font>
    </dxf>
    <dxf>
      <font>
        <color theme="9" tint="0.79998168889431442"/>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auto="1"/>
      </font>
      <fill>
        <patternFill>
          <bgColor theme="9" tint="0.79998168889431442"/>
        </patternFill>
      </fill>
    </dxf>
    <dxf>
      <font>
        <color theme="0"/>
      </font>
    </dxf>
    <dxf>
      <font>
        <color theme="0"/>
      </font>
      <border>
        <left style="thin">
          <color theme="0"/>
        </left>
        <right style="thin">
          <color theme="0"/>
        </right>
        <top style="thin">
          <color theme="0"/>
        </top>
        <bottom style="thin">
          <color theme="0"/>
        </bottom>
        <vertical/>
        <horizontal/>
      </border>
    </dxf>
    <dxf>
      <font>
        <color theme="0"/>
      </font>
      <fill>
        <patternFill>
          <bgColor theme="0"/>
        </patternFill>
      </fill>
    </dxf>
    <dxf>
      <font>
        <b/>
        <i/>
        <color rgb="FFFF0000"/>
      </font>
      <fill>
        <patternFill patternType="lightUp">
          <fgColor theme="9" tint="0.79998168889431442"/>
        </patternFill>
      </fill>
    </dxf>
    <dxf>
      <font>
        <color theme="0"/>
      </font>
    </dxf>
    <dxf>
      <font>
        <color theme="0"/>
      </font>
    </dxf>
    <dxf>
      <font>
        <color theme="0"/>
      </font>
    </dxf>
    <dxf>
      <font>
        <color theme="0"/>
      </font>
    </dxf>
    <dxf>
      <font>
        <color theme="9" tint="0.79998168889431442"/>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auto="1"/>
      </font>
      <fill>
        <patternFill>
          <bgColor theme="9" tint="0.79998168889431442"/>
        </patternFill>
      </fill>
    </dxf>
    <dxf>
      <font>
        <color theme="0"/>
      </font>
    </dxf>
    <dxf>
      <font>
        <color theme="0"/>
      </font>
      <border>
        <left style="thin">
          <color theme="0"/>
        </left>
        <right style="thin">
          <color theme="0"/>
        </right>
        <top style="thin">
          <color theme="0"/>
        </top>
        <bottom style="thin">
          <color theme="0"/>
        </bottom>
        <vertical/>
        <horizontal/>
      </border>
    </dxf>
    <dxf>
      <font>
        <color theme="0"/>
      </font>
      <fill>
        <patternFill>
          <bgColor theme="0"/>
        </patternFill>
      </fill>
    </dxf>
    <dxf>
      <font>
        <b/>
        <i/>
        <color rgb="FFFF0000"/>
      </font>
      <fill>
        <patternFill patternType="lightUp">
          <fgColor theme="9" tint="0.79998168889431442"/>
        </patternFill>
      </fill>
    </dxf>
    <dxf>
      <font>
        <color theme="0"/>
      </font>
    </dxf>
    <dxf>
      <font>
        <color theme="0"/>
      </font>
    </dxf>
    <dxf>
      <font>
        <color theme="0"/>
      </font>
    </dxf>
    <dxf>
      <font>
        <color theme="0"/>
      </font>
    </dxf>
    <dxf>
      <font>
        <color theme="9" tint="0.79998168889431442"/>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auto="1"/>
      </font>
      <fill>
        <patternFill>
          <bgColor theme="9" tint="0.79998168889431442"/>
        </patternFill>
      </fill>
    </dxf>
    <dxf>
      <font>
        <color theme="0"/>
      </font>
    </dxf>
    <dxf>
      <font>
        <color theme="0"/>
      </font>
      <border>
        <left style="thin">
          <color theme="0"/>
        </left>
        <right style="thin">
          <color theme="0"/>
        </right>
        <top style="thin">
          <color theme="0"/>
        </top>
        <bottom style="thin">
          <color theme="0"/>
        </bottom>
        <vertical/>
        <horizontal/>
      </border>
    </dxf>
    <dxf>
      <font>
        <color theme="0"/>
      </font>
      <fill>
        <patternFill>
          <bgColor theme="0"/>
        </patternFill>
      </fill>
    </dxf>
    <dxf>
      <font>
        <b/>
        <i/>
        <color rgb="FFFF0000"/>
      </font>
      <fill>
        <patternFill patternType="lightUp">
          <fgColor theme="9" tint="0.79998168889431442"/>
        </patternFill>
      </fill>
    </dxf>
    <dxf>
      <font>
        <color theme="0"/>
      </font>
    </dxf>
    <dxf>
      <font>
        <color theme="0"/>
      </font>
    </dxf>
    <dxf>
      <font>
        <color theme="0"/>
      </font>
    </dxf>
    <dxf>
      <font>
        <color theme="0"/>
      </font>
    </dxf>
    <dxf>
      <font>
        <color theme="9" tint="0.79998168889431442"/>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0000FF"/>
      <color rgb="FFFFCCFF"/>
      <color rgb="FFFFFFCC"/>
      <color rgb="FF000000"/>
      <color rgb="FF13F5EA"/>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77</xdr:row>
      <xdr:rowOff>0</xdr:rowOff>
    </xdr:from>
    <xdr:to>
      <xdr:col>1</xdr:col>
      <xdr:colOff>0</xdr:colOff>
      <xdr:row>77</xdr:row>
      <xdr:rowOff>0</xdr:rowOff>
    </xdr:to>
    <xdr:sp macro="" textlink="">
      <xdr:nvSpPr>
        <xdr:cNvPr id="2" name="Text Box 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3" name="Text Box 2">
          <a:extLst>
            <a:ext uri="{FF2B5EF4-FFF2-40B4-BE49-F238E27FC236}">
              <a16:creationId xmlns:a16="http://schemas.microsoft.com/office/drawing/2014/main" xmlns="" id="{00000000-0008-0000-0000-000003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4" name="Text Box 3">
          <a:extLst>
            <a:ext uri="{FF2B5EF4-FFF2-40B4-BE49-F238E27FC236}">
              <a16:creationId xmlns:a16="http://schemas.microsoft.com/office/drawing/2014/main" xmlns="" id="{00000000-0008-0000-0000-000004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5" name="Text Box 4">
          <a:extLst>
            <a:ext uri="{FF2B5EF4-FFF2-40B4-BE49-F238E27FC236}">
              <a16:creationId xmlns:a16="http://schemas.microsoft.com/office/drawing/2014/main" xmlns="" id="{00000000-0008-0000-0000-000005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6" name="Text Box 5">
          <a:extLst>
            <a:ext uri="{FF2B5EF4-FFF2-40B4-BE49-F238E27FC236}">
              <a16:creationId xmlns:a16="http://schemas.microsoft.com/office/drawing/2014/main" xmlns="" id="{00000000-0008-0000-0000-000006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7" name="Text Box 6">
          <a:extLst>
            <a:ext uri="{FF2B5EF4-FFF2-40B4-BE49-F238E27FC236}">
              <a16:creationId xmlns:a16="http://schemas.microsoft.com/office/drawing/2014/main" xmlns="" id="{00000000-0008-0000-0000-000007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8" name="Text Box 7">
          <a:extLst>
            <a:ext uri="{FF2B5EF4-FFF2-40B4-BE49-F238E27FC236}">
              <a16:creationId xmlns:a16="http://schemas.microsoft.com/office/drawing/2014/main" xmlns="" id="{00000000-0008-0000-0000-000008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10608124009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9" name="Text Box 8">
          <a:extLst>
            <a:ext uri="{FF2B5EF4-FFF2-40B4-BE49-F238E27FC236}">
              <a16:creationId xmlns:a16="http://schemas.microsoft.com/office/drawing/2014/main" xmlns="" id="{00000000-0008-0000-0000-000009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10608124009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10" name="Text Box 9">
          <a:extLst>
            <a:ext uri="{FF2B5EF4-FFF2-40B4-BE49-F238E27FC236}">
              <a16:creationId xmlns:a16="http://schemas.microsoft.com/office/drawing/2014/main" xmlns="" id="{00000000-0008-0000-0000-00000A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10608124009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11" name="Text Box 10">
          <a:extLst>
            <a:ext uri="{FF2B5EF4-FFF2-40B4-BE49-F238E27FC236}">
              <a16:creationId xmlns:a16="http://schemas.microsoft.com/office/drawing/2014/main" xmlns="" id="{00000000-0008-0000-0000-00000B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10608124009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12" name="Text Box 11">
          <a:extLst>
            <a:ext uri="{FF2B5EF4-FFF2-40B4-BE49-F238E27FC236}">
              <a16:creationId xmlns:a16="http://schemas.microsoft.com/office/drawing/2014/main" xmlns="" id="{00000000-0008-0000-0000-00000C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13" name="Text Box 12">
          <a:extLst>
            <a:ext uri="{FF2B5EF4-FFF2-40B4-BE49-F238E27FC236}">
              <a16:creationId xmlns:a16="http://schemas.microsoft.com/office/drawing/2014/main" xmlns="" id="{00000000-0008-0000-0000-00000D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14" name="Text Box 13">
          <a:extLst>
            <a:ext uri="{FF2B5EF4-FFF2-40B4-BE49-F238E27FC236}">
              <a16:creationId xmlns:a16="http://schemas.microsoft.com/office/drawing/2014/main" xmlns="" id="{00000000-0008-0000-0000-00000E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15" name="Text Box 14">
          <a:extLst>
            <a:ext uri="{FF2B5EF4-FFF2-40B4-BE49-F238E27FC236}">
              <a16:creationId xmlns:a16="http://schemas.microsoft.com/office/drawing/2014/main" xmlns="" id="{00000000-0008-0000-0000-00000F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16" name="Text Box 15">
          <a:extLst>
            <a:ext uri="{FF2B5EF4-FFF2-40B4-BE49-F238E27FC236}">
              <a16:creationId xmlns:a16="http://schemas.microsoft.com/office/drawing/2014/main" xmlns="" id="{00000000-0008-0000-0000-000010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17" name="Text Box 16">
          <a:extLst>
            <a:ext uri="{FF2B5EF4-FFF2-40B4-BE49-F238E27FC236}">
              <a16:creationId xmlns:a16="http://schemas.microsoft.com/office/drawing/2014/main" xmlns="" id="{00000000-0008-0000-0000-000011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18" name="Text Box 17">
          <a:extLst>
            <a:ext uri="{FF2B5EF4-FFF2-40B4-BE49-F238E27FC236}">
              <a16:creationId xmlns:a16="http://schemas.microsoft.com/office/drawing/2014/main" xmlns="" id="{00000000-0008-0000-0000-000012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10608124009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19" name="Text Box 18">
          <a:extLst>
            <a:ext uri="{FF2B5EF4-FFF2-40B4-BE49-F238E27FC236}">
              <a16:creationId xmlns:a16="http://schemas.microsoft.com/office/drawing/2014/main" xmlns="" id="{00000000-0008-0000-0000-000013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10608124009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20" name="Text Box 19">
          <a:extLst>
            <a:ext uri="{FF2B5EF4-FFF2-40B4-BE49-F238E27FC236}">
              <a16:creationId xmlns:a16="http://schemas.microsoft.com/office/drawing/2014/main" xmlns="" id="{00000000-0008-0000-0000-000014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10608124009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21" name="Text Box 20">
          <a:extLst>
            <a:ext uri="{FF2B5EF4-FFF2-40B4-BE49-F238E27FC236}">
              <a16:creationId xmlns:a16="http://schemas.microsoft.com/office/drawing/2014/main" xmlns="" id="{00000000-0008-0000-0000-000015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10608124009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22" name="Text Box 21">
          <a:extLst>
            <a:ext uri="{FF2B5EF4-FFF2-40B4-BE49-F238E27FC236}">
              <a16:creationId xmlns:a16="http://schemas.microsoft.com/office/drawing/2014/main" xmlns="" id="{00000000-0008-0000-0000-000016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23" name="Text Box 22">
          <a:extLst>
            <a:ext uri="{FF2B5EF4-FFF2-40B4-BE49-F238E27FC236}">
              <a16:creationId xmlns:a16="http://schemas.microsoft.com/office/drawing/2014/main" xmlns="" id="{00000000-0008-0000-0000-000017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24" name="Text Box 23">
          <a:extLst>
            <a:ext uri="{FF2B5EF4-FFF2-40B4-BE49-F238E27FC236}">
              <a16:creationId xmlns:a16="http://schemas.microsoft.com/office/drawing/2014/main" xmlns="" id="{00000000-0008-0000-0000-000018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25" name="Text Box 24">
          <a:extLst>
            <a:ext uri="{FF2B5EF4-FFF2-40B4-BE49-F238E27FC236}">
              <a16:creationId xmlns:a16="http://schemas.microsoft.com/office/drawing/2014/main" xmlns="" id="{00000000-0008-0000-0000-000019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26" name="Text Box 25">
          <a:extLst>
            <a:ext uri="{FF2B5EF4-FFF2-40B4-BE49-F238E27FC236}">
              <a16:creationId xmlns:a16="http://schemas.microsoft.com/office/drawing/2014/main" xmlns="" id="{00000000-0008-0000-0000-00001A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27" name="Text Box 26">
          <a:extLst>
            <a:ext uri="{FF2B5EF4-FFF2-40B4-BE49-F238E27FC236}">
              <a16:creationId xmlns:a16="http://schemas.microsoft.com/office/drawing/2014/main" xmlns="" id="{00000000-0008-0000-0000-00001B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28" name="Text Box 27">
          <a:extLst>
            <a:ext uri="{FF2B5EF4-FFF2-40B4-BE49-F238E27FC236}">
              <a16:creationId xmlns:a16="http://schemas.microsoft.com/office/drawing/2014/main" xmlns="" id="{00000000-0008-0000-0000-00001C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10608124009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29" name="Text Box 28">
          <a:extLst>
            <a:ext uri="{FF2B5EF4-FFF2-40B4-BE49-F238E27FC236}">
              <a16:creationId xmlns:a16="http://schemas.microsoft.com/office/drawing/2014/main" xmlns="" id="{00000000-0008-0000-0000-00001D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10608124009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30" name="Text Box 29">
          <a:extLst>
            <a:ext uri="{FF2B5EF4-FFF2-40B4-BE49-F238E27FC236}">
              <a16:creationId xmlns:a16="http://schemas.microsoft.com/office/drawing/2014/main" xmlns="" id="{00000000-0008-0000-0000-00001E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10608124009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xdr:col>
      <xdr:colOff>0</xdr:colOff>
      <xdr:row>77</xdr:row>
      <xdr:rowOff>0</xdr:rowOff>
    </xdr:from>
    <xdr:to>
      <xdr:col>1</xdr:col>
      <xdr:colOff>0</xdr:colOff>
      <xdr:row>77</xdr:row>
      <xdr:rowOff>0</xdr:rowOff>
    </xdr:to>
    <xdr:sp macro="" textlink="">
      <xdr:nvSpPr>
        <xdr:cNvPr id="31" name="Text Box 30">
          <a:extLst>
            <a:ext uri="{FF2B5EF4-FFF2-40B4-BE49-F238E27FC236}">
              <a16:creationId xmlns:a16="http://schemas.microsoft.com/office/drawing/2014/main" xmlns="" id="{00000000-0008-0000-0000-00001F000000}"/>
            </a:ext>
          </a:extLst>
        </xdr:cNvPr>
        <xdr:cNvSpPr txBox="1">
          <a:spLocks noChangeArrowheads="1"/>
        </xdr:cNvSpPr>
      </xdr:nvSpPr>
      <xdr:spPr bwMode="auto">
        <a:xfrm>
          <a:off x="114300" y="10334625"/>
          <a:ext cx="0" cy="0"/>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r>
            <a:rPr lang="ja-JP" altLang="en-US" sz="1200" b="1" i="0" u="none" strike="noStrike" baseline="0">
              <a:solidFill>
                <a:srgbClr val="000000"/>
              </a:solidFill>
              <a:latin typeface="ＭＳ Ｐゴシック"/>
              <a:ea typeface="ＭＳ Ｐゴシック"/>
            </a:rPr>
            <a:t>丸藤シートパイル株式会社</a:t>
          </a:r>
        </a:p>
        <a:p>
          <a:pPr algn="ctr" rtl="0">
            <a:defRPr sz="1000"/>
          </a:pPr>
          <a:r>
            <a:rPr lang="ja-JP" altLang="en-US" sz="1600" b="1" i="0" u="none" strike="noStrike" baseline="0">
              <a:solidFill>
                <a:srgbClr val="000000"/>
              </a:solidFill>
              <a:latin typeface="ＭＳ Ｐゴシック"/>
              <a:ea typeface="ＭＳ Ｐゴシック"/>
            </a:rPr>
            <a:t>10608124009</a:t>
          </a: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a:p>
          <a:pPr algn="ctr" rtl="0">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17</xdr:col>
      <xdr:colOff>47625</xdr:colOff>
      <xdr:row>7</xdr:row>
      <xdr:rowOff>9525</xdr:rowOff>
    </xdr:from>
    <xdr:to>
      <xdr:col>21</xdr:col>
      <xdr:colOff>66675</xdr:colOff>
      <xdr:row>7</xdr:row>
      <xdr:rowOff>9525</xdr:rowOff>
    </xdr:to>
    <xdr:cxnSp macro="">
      <xdr:nvCxnSpPr>
        <xdr:cNvPr id="33" name="直線矢印コネクタ 32">
          <a:extLst>
            <a:ext uri="{FF2B5EF4-FFF2-40B4-BE49-F238E27FC236}">
              <a16:creationId xmlns:a16="http://schemas.microsoft.com/office/drawing/2014/main" xmlns="" id="{00000000-0008-0000-0000-000021000000}"/>
            </a:ext>
          </a:extLst>
        </xdr:cNvPr>
        <xdr:cNvCxnSpPr/>
      </xdr:nvCxnSpPr>
      <xdr:spPr>
        <a:xfrm>
          <a:off x="1990725" y="1362075"/>
          <a:ext cx="4762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85725</xdr:colOff>
      <xdr:row>6</xdr:row>
      <xdr:rowOff>180975</xdr:rowOff>
    </xdr:from>
    <xdr:to>
      <xdr:col>45</xdr:col>
      <xdr:colOff>57150</xdr:colOff>
      <xdr:row>6</xdr:row>
      <xdr:rowOff>180975</xdr:rowOff>
    </xdr:to>
    <xdr:cxnSp macro="">
      <xdr:nvCxnSpPr>
        <xdr:cNvPr id="34" name="直線矢印コネクタ 33">
          <a:extLst>
            <a:ext uri="{FF2B5EF4-FFF2-40B4-BE49-F238E27FC236}">
              <a16:creationId xmlns:a16="http://schemas.microsoft.com/office/drawing/2014/main" xmlns="" id="{00000000-0008-0000-0000-000022000000}"/>
            </a:ext>
          </a:extLst>
        </xdr:cNvPr>
        <xdr:cNvCxnSpPr/>
      </xdr:nvCxnSpPr>
      <xdr:spPr>
        <a:xfrm>
          <a:off x="4543425" y="1323975"/>
          <a:ext cx="657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xdr:colOff>
      <xdr:row>9</xdr:row>
      <xdr:rowOff>57150</xdr:rowOff>
    </xdr:from>
    <xdr:to>
      <xdr:col>9</xdr:col>
      <xdr:colOff>24230</xdr:colOff>
      <xdr:row>11</xdr:row>
      <xdr:rowOff>133350</xdr:rowOff>
    </xdr:to>
    <xdr:cxnSp macro="">
      <xdr:nvCxnSpPr>
        <xdr:cNvPr id="36" name="直線矢印コネクタ 35">
          <a:extLst>
            <a:ext uri="{FF2B5EF4-FFF2-40B4-BE49-F238E27FC236}">
              <a16:creationId xmlns:a16="http://schemas.microsoft.com/office/drawing/2014/main" xmlns="" id="{00000000-0008-0000-0000-000024000000}"/>
            </a:ext>
          </a:extLst>
        </xdr:cNvPr>
        <xdr:cNvCxnSpPr/>
      </xdr:nvCxnSpPr>
      <xdr:spPr>
        <a:xfrm flipH="1">
          <a:off x="1047750" y="1809750"/>
          <a:ext cx="5180" cy="476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19051</xdr:colOff>
      <xdr:row>8</xdr:row>
      <xdr:rowOff>123825</xdr:rowOff>
    </xdr:from>
    <xdr:to>
      <xdr:col>30</xdr:col>
      <xdr:colOff>19052</xdr:colOff>
      <xdr:row>11</xdr:row>
      <xdr:rowOff>104778</xdr:rowOff>
    </xdr:to>
    <xdr:cxnSp macro="">
      <xdr:nvCxnSpPr>
        <xdr:cNvPr id="65" name="コネクタ: カギ線 64">
          <a:extLst>
            <a:ext uri="{FF2B5EF4-FFF2-40B4-BE49-F238E27FC236}">
              <a16:creationId xmlns:a16="http://schemas.microsoft.com/office/drawing/2014/main" xmlns="" id="{00000000-0008-0000-0000-000041000000}"/>
            </a:ext>
          </a:extLst>
        </xdr:cNvPr>
        <xdr:cNvCxnSpPr/>
      </xdr:nvCxnSpPr>
      <xdr:spPr>
        <a:xfrm rot="16200000" flipH="1">
          <a:off x="3157538" y="1966913"/>
          <a:ext cx="581028" cy="1"/>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47630</xdr:colOff>
      <xdr:row>6</xdr:row>
      <xdr:rowOff>180978</xdr:rowOff>
    </xdr:from>
    <xdr:to>
      <xdr:col>45</xdr:col>
      <xdr:colOff>76202</xdr:colOff>
      <xdr:row>9</xdr:row>
      <xdr:rowOff>161926</xdr:rowOff>
    </xdr:to>
    <xdr:cxnSp macro="">
      <xdr:nvCxnSpPr>
        <xdr:cNvPr id="49" name="コネクタ: カギ線 48">
          <a:extLst>
            <a:ext uri="{FF2B5EF4-FFF2-40B4-BE49-F238E27FC236}">
              <a16:creationId xmlns:a16="http://schemas.microsoft.com/office/drawing/2014/main" xmlns="" id="{00000000-0008-0000-0000-000031000000}"/>
            </a:ext>
          </a:extLst>
        </xdr:cNvPr>
        <xdr:cNvCxnSpPr/>
      </xdr:nvCxnSpPr>
      <xdr:spPr>
        <a:xfrm rot="16200000" flipH="1">
          <a:off x="4800604" y="1495429"/>
          <a:ext cx="581023" cy="257172"/>
        </a:xfrm>
        <a:prstGeom prst="bentConnector3">
          <a:avLst>
            <a:gd name="adj1" fmla="val 10084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95250</xdr:colOff>
      <xdr:row>13</xdr:row>
      <xdr:rowOff>9525</xdr:rowOff>
    </xdr:from>
    <xdr:to>
      <xdr:col>45</xdr:col>
      <xdr:colOff>66675</xdr:colOff>
      <xdr:row>13</xdr:row>
      <xdr:rowOff>9525</xdr:rowOff>
    </xdr:to>
    <xdr:cxnSp macro="">
      <xdr:nvCxnSpPr>
        <xdr:cNvPr id="76" name="直線矢印コネクタ 75">
          <a:extLst>
            <a:ext uri="{FF2B5EF4-FFF2-40B4-BE49-F238E27FC236}">
              <a16:creationId xmlns:a16="http://schemas.microsoft.com/office/drawing/2014/main" xmlns="" id="{00000000-0008-0000-0000-00004C000000}"/>
            </a:ext>
          </a:extLst>
        </xdr:cNvPr>
        <xdr:cNvCxnSpPr/>
      </xdr:nvCxnSpPr>
      <xdr:spPr>
        <a:xfrm>
          <a:off x="4552950" y="2486025"/>
          <a:ext cx="657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57154</xdr:colOff>
      <xdr:row>13</xdr:row>
      <xdr:rowOff>19052</xdr:rowOff>
    </xdr:from>
    <xdr:to>
      <xdr:col>45</xdr:col>
      <xdr:colOff>85726</xdr:colOff>
      <xdr:row>16</xdr:row>
      <xdr:rowOff>9525</xdr:rowOff>
    </xdr:to>
    <xdr:cxnSp macro="">
      <xdr:nvCxnSpPr>
        <xdr:cNvPr id="77" name="コネクタ: カギ線 76">
          <a:extLst>
            <a:ext uri="{FF2B5EF4-FFF2-40B4-BE49-F238E27FC236}">
              <a16:creationId xmlns:a16="http://schemas.microsoft.com/office/drawing/2014/main" xmlns="" id="{00000000-0008-0000-0000-00004D000000}"/>
            </a:ext>
          </a:extLst>
        </xdr:cNvPr>
        <xdr:cNvCxnSpPr/>
      </xdr:nvCxnSpPr>
      <xdr:spPr>
        <a:xfrm rot="16200000" flipH="1">
          <a:off x="4819653" y="2647953"/>
          <a:ext cx="561973" cy="257172"/>
        </a:xfrm>
        <a:prstGeom prst="bentConnector3">
          <a:avLst>
            <a:gd name="adj1" fmla="val 10084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76205</xdr:colOff>
      <xdr:row>19</xdr:row>
      <xdr:rowOff>3</xdr:rowOff>
    </xdr:from>
    <xdr:to>
      <xdr:col>45</xdr:col>
      <xdr:colOff>104777</xdr:colOff>
      <xdr:row>21</xdr:row>
      <xdr:rowOff>180976</xdr:rowOff>
    </xdr:to>
    <xdr:cxnSp macro="">
      <xdr:nvCxnSpPr>
        <xdr:cNvPr id="80" name="コネクタ: カギ線 79">
          <a:extLst>
            <a:ext uri="{FF2B5EF4-FFF2-40B4-BE49-F238E27FC236}">
              <a16:creationId xmlns:a16="http://schemas.microsoft.com/office/drawing/2014/main" xmlns="" id="{00000000-0008-0000-0000-000050000000}"/>
            </a:ext>
          </a:extLst>
        </xdr:cNvPr>
        <xdr:cNvCxnSpPr/>
      </xdr:nvCxnSpPr>
      <xdr:spPr>
        <a:xfrm rot="16200000" flipH="1">
          <a:off x="4838704" y="3771904"/>
          <a:ext cx="561973" cy="257172"/>
        </a:xfrm>
        <a:prstGeom prst="bentConnector3">
          <a:avLst>
            <a:gd name="adj1" fmla="val 10084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xdr:colOff>
      <xdr:row>16</xdr:row>
      <xdr:rowOff>57150</xdr:rowOff>
    </xdr:from>
    <xdr:to>
      <xdr:col>45</xdr:col>
      <xdr:colOff>95250</xdr:colOff>
      <xdr:row>19</xdr:row>
      <xdr:rowOff>0</xdr:rowOff>
    </xdr:to>
    <xdr:cxnSp macro="">
      <xdr:nvCxnSpPr>
        <xdr:cNvPr id="83" name="コネクタ: カギ線 82">
          <a:extLst>
            <a:ext uri="{FF2B5EF4-FFF2-40B4-BE49-F238E27FC236}">
              <a16:creationId xmlns:a16="http://schemas.microsoft.com/office/drawing/2014/main" xmlns="" id="{00000000-0008-0000-0000-000053000000}"/>
            </a:ext>
          </a:extLst>
        </xdr:cNvPr>
        <xdr:cNvCxnSpPr/>
      </xdr:nvCxnSpPr>
      <xdr:spPr>
        <a:xfrm>
          <a:off x="1047750" y="3209925"/>
          <a:ext cx="4191000" cy="542925"/>
        </a:xfrm>
        <a:prstGeom prst="bentConnector3">
          <a:avLst>
            <a:gd name="adj1" fmla="val 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10584</xdr:colOff>
      <xdr:row>20</xdr:row>
      <xdr:rowOff>27516</xdr:rowOff>
    </xdr:from>
    <xdr:to>
      <xdr:col>14</xdr:col>
      <xdr:colOff>31750</xdr:colOff>
      <xdr:row>42</xdr:row>
      <xdr:rowOff>0</xdr:rowOff>
    </xdr:to>
    <xdr:cxnSp macro="">
      <xdr:nvCxnSpPr>
        <xdr:cNvPr id="2" name="直線コネクタ 1">
          <a:extLst>
            <a:ext uri="{FF2B5EF4-FFF2-40B4-BE49-F238E27FC236}">
              <a16:creationId xmlns:a16="http://schemas.microsoft.com/office/drawing/2014/main" xmlns="" id="{00000000-0008-0000-0300-000002000000}"/>
            </a:ext>
          </a:extLst>
        </xdr:cNvPr>
        <xdr:cNvCxnSpPr/>
      </xdr:nvCxnSpPr>
      <xdr:spPr>
        <a:xfrm>
          <a:off x="2624667" y="3075516"/>
          <a:ext cx="21166" cy="4163484"/>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56091</xdr:colOff>
      <xdr:row>20</xdr:row>
      <xdr:rowOff>19050</xdr:rowOff>
    </xdr:from>
    <xdr:to>
      <xdr:col>12</xdr:col>
      <xdr:colOff>74083</xdr:colOff>
      <xdr:row>42</xdr:row>
      <xdr:rowOff>0</xdr:rowOff>
    </xdr:to>
    <xdr:cxnSp macro="">
      <xdr:nvCxnSpPr>
        <xdr:cNvPr id="3" name="直線コネクタ 2">
          <a:extLst>
            <a:ext uri="{FF2B5EF4-FFF2-40B4-BE49-F238E27FC236}">
              <a16:creationId xmlns:a16="http://schemas.microsoft.com/office/drawing/2014/main" xmlns="" id="{00000000-0008-0000-0300-000003000000}"/>
            </a:ext>
          </a:extLst>
        </xdr:cNvPr>
        <xdr:cNvCxnSpPr/>
      </xdr:nvCxnSpPr>
      <xdr:spPr>
        <a:xfrm>
          <a:off x="2310341" y="2474383"/>
          <a:ext cx="17992" cy="3240617"/>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74083</xdr:colOff>
      <xdr:row>20</xdr:row>
      <xdr:rowOff>17992</xdr:rowOff>
    </xdr:from>
    <xdr:to>
      <xdr:col>10</xdr:col>
      <xdr:colOff>95250</xdr:colOff>
      <xdr:row>42</xdr:row>
      <xdr:rowOff>10583</xdr:rowOff>
    </xdr:to>
    <xdr:cxnSp macro="">
      <xdr:nvCxnSpPr>
        <xdr:cNvPr id="4" name="直線コネクタ 3">
          <a:extLst>
            <a:ext uri="{FF2B5EF4-FFF2-40B4-BE49-F238E27FC236}">
              <a16:creationId xmlns:a16="http://schemas.microsoft.com/office/drawing/2014/main" xmlns="" id="{00000000-0008-0000-0300-000004000000}"/>
            </a:ext>
          </a:extLst>
        </xdr:cNvPr>
        <xdr:cNvCxnSpPr/>
      </xdr:nvCxnSpPr>
      <xdr:spPr>
        <a:xfrm>
          <a:off x="1968500" y="2473325"/>
          <a:ext cx="21167" cy="3252258"/>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421481</xdr:colOff>
      <xdr:row>8</xdr:row>
      <xdr:rowOff>233363</xdr:rowOff>
    </xdr:from>
    <xdr:to>
      <xdr:col>5</xdr:col>
      <xdr:colOff>6018</xdr:colOff>
      <xdr:row>10</xdr:row>
      <xdr:rowOff>35718</xdr:rowOff>
    </xdr:to>
    <xdr:pic>
      <xdr:nvPicPr>
        <xdr:cNvPr id="8" name="図 7">
          <a:extLst>
            <a:ext uri="{FF2B5EF4-FFF2-40B4-BE49-F238E27FC236}">
              <a16:creationId xmlns:a16="http://schemas.microsoft.com/office/drawing/2014/main" xmlns="" id="{00000000-0008-0000-03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325" y="721519"/>
          <a:ext cx="548943" cy="302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23284</xdr:colOff>
      <xdr:row>77</xdr:row>
      <xdr:rowOff>28575</xdr:rowOff>
    </xdr:from>
    <xdr:to>
      <xdr:col>14</xdr:col>
      <xdr:colOff>42334</xdr:colOff>
      <xdr:row>105</xdr:row>
      <xdr:rowOff>0</xdr:rowOff>
    </xdr:to>
    <xdr:cxnSp macro="">
      <xdr:nvCxnSpPr>
        <xdr:cNvPr id="6" name="直線コネクタ 5">
          <a:extLst>
            <a:ext uri="{FF2B5EF4-FFF2-40B4-BE49-F238E27FC236}">
              <a16:creationId xmlns:a16="http://schemas.microsoft.com/office/drawing/2014/main" xmlns="" id="{00000000-0008-0000-0300-000006000000}"/>
            </a:ext>
          </a:extLst>
        </xdr:cNvPr>
        <xdr:cNvCxnSpPr/>
      </xdr:nvCxnSpPr>
      <xdr:spPr>
        <a:xfrm>
          <a:off x="2891367" y="14284325"/>
          <a:ext cx="19050" cy="5495925"/>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77</xdr:row>
      <xdr:rowOff>8466</xdr:rowOff>
    </xdr:from>
    <xdr:to>
      <xdr:col>12</xdr:col>
      <xdr:colOff>63500</xdr:colOff>
      <xdr:row>105</xdr:row>
      <xdr:rowOff>0</xdr:rowOff>
    </xdr:to>
    <xdr:cxnSp macro="">
      <xdr:nvCxnSpPr>
        <xdr:cNvPr id="7" name="直線コネクタ 6">
          <a:extLst>
            <a:ext uri="{FF2B5EF4-FFF2-40B4-BE49-F238E27FC236}">
              <a16:creationId xmlns:a16="http://schemas.microsoft.com/office/drawing/2014/main" xmlns="" id="{00000000-0008-0000-0300-000007000000}"/>
            </a:ext>
          </a:extLst>
        </xdr:cNvPr>
        <xdr:cNvCxnSpPr/>
      </xdr:nvCxnSpPr>
      <xdr:spPr>
        <a:xfrm>
          <a:off x="2310342" y="11406716"/>
          <a:ext cx="7408" cy="4182534"/>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77</xdr:row>
      <xdr:rowOff>28575</xdr:rowOff>
    </xdr:from>
    <xdr:to>
      <xdr:col>10</xdr:col>
      <xdr:colOff>116416</xdr:colOff>
      <xdr:row>105</xdr:row>
      <xdr:rowOff>0</xdr:rowOff>
    </xdr:to>
    <xdr:cxnSp macro="">
      <xdr:nvCxnSpPr>
        <xdr:cNvPr id="9" name="直線コネクタ 8">
          <a:extLst>
            <a:ext uri="{FF2B5EF4-FFF2-40B4-BE49-F238E27FC236}">
              <a16:creationId xmlns:a16="http://schemas.microsoft.com/office/drawing/2014/main" xmlns="" id="{00000000-0008-0000-0300-000009000000}"/>
            </a:ext>
          </a:extLst>
        </xdr:cNvPr>
        <xdr:cNvCxnSpPr/>
      </xdr:nvCxnSpPr>
      <xdr:spPr>
        <a:xfrm>
          <a:off x="1979083" y="11426825"/>
          <a:ext cx="31750" cy="4162425"/>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36635</xdr:colOff>
      <xdr:row>115</xdr:row>
      <xdr:rowOff>14653</xdr:rowOff>
    </xdr:from>
    <xdr:to>
      <xdr:col>35</xdr:col>
      <xdr:colOff>36635</xdr:colOff>
      <xdr:row>116</xdr:row>
      <xdr:rowOff>175846</xdr:rowOff>
    </xdr:to>
    <xdr:cxnSp macro="">
      <xdr:nvCxnSpPr>
        <xdr:cNvPr id="10" name="直線コネクタ 9">
          <a:extLst>
            <a:ext uri="{FF2B5EF4-FFF2-40B4-BE49-F238E27FC236}">
              <a16:creationId xmlns:a16="http://schemas.microsoft.com/office/drawing/2014/main" xmlns="" id="{00000000-0008-0000-0300-00000A000000}"/>
            </a:ext>
          </a:extLst>
        </xdr:cNvPr>
        <xdr:cNvCxnSpPr/>
      </xdr:nvCxnSpPr>
      <xdr:spPr>
        <a:xfrm>
          <a:off x="6411058" y="17584615"/>
          <a:ext cx="0" cy="351693"/>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56987</xdr:colOff>
      <xdr:row>114</xdr:row>
      <xdr:rowOff>189685</xdr:rowOff>
    </xdr:from>
    <xdr:to>
      <xdr:col>33</xdr:col>
      <xdr:colOff>65942</xdr:colOff>
      <xdr:row>117</xdr:row>
      <xdr:rowOff>7326</xdr:rowOff>
    </xdr:to>
    <xdr:cxnSp macro="">
      <xdr:nvCxnSpPr>
        <xdr:cNvPr id="11" name="直線コネクタ 10">
          <a:extLst>
            <a:ext uri="{FF2B5EF4-FFF2-40B4-BE49-F238E27FC236}">
              <a16:creationId xmlns:a16="http://schemas.microsoft.com/office/drawing/2014/main" xmlns="" id="{00000000-0008-0000-0300-00000B000000}"/>
            </a:ext>
          </a:extLst>
        </xdr:cNvPr>
        <xdr:cNvCxnSpPr/>
      </xdr:nvCxnSpPr>
      <xdr:spPr>
        <a:xfrm>
          <a:off x="6065064" y="17569147"/>
          <a:ext cx="8955" cy="389141"/>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102577</xdr:colOff>
      <xdr:row>115</xdr:row>
      <xdr:rowOff>21980</xdr:rowOff>
    </xdr:from>
    <xdr:to>
      <xdr:col>31</xdr:col>
      <xdr:colOff>102577</xdr:colOff>
      <xdr:row>117</xdr:row>
      <xdr:rowOff>813</xdr:rowOff>
    </xdr:to>
    <xdr:cxnSp macro="">
      <xdr:nvCxnSpPr>
        <xdr:cNvPr id="12" name="直線コネクタ 11">
          <a:extLst>
            <a:ext uri="{FF2B5EF4-FFF2-40B4-BE49-F238E27FC236}">
              <a16:creationId xmlns:a16="http://schemas.microsoft.com/office/drawing/2014/main" xmlns="" id="{00000000-0008-0000-0300-00000C000000}"/>
            </a:ext>
          </a:extLst>
        </xdr:cNvPr>
        <xdr:cNvCxnSpPr/>
      </xdr:nvCxnSpPr>
      <xdr:spPr>
        <a:xfrm>
          <a:off x="5744308" y="17591942"/>
          <a:ext cx="0" cy="359833"/>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35</xdr:col>
      <xdr:colOff>115359</xdr:colOff>
      <xdr:row>70</xdr:row>
      <xdr:rowOff>286810</xdr:rowOff>
    </xdr:from>
    <xdr:to>
      <xdr:col>36</xdr:col>
      <xdr:colOff>165425</xdr:colOff>
      <xdr:row>71</xdr:row>
      <xdr:rowOff>184152</xdr:rowOff>
    </xdr:to>
    <xdr:pic>
      <xdr:nvPicPr>
        <xdr:cNvPr id="13" name="図 12">
          <a:extLst>
            <a:ext uri="{FF2B5EF4-FFF2-40B4-BE49-F238E27FC236}">
              <a16:creationId xmlns:a16="http://schemas.microsoft.com/office/drawing/2014/main" xmlns="" id="{00000000-0008-0000-03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80692" y="10266893"/>
          <a:ext cx="229983" cy="2148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83345</xdr:colOff>
      <xdr:row>65</xdr:row>
      <xdr:rowOff>245269</xdr:rowOff>
    </xdr:from>
    <xdr:to>
      <xdr:col>4</xdr:col>
      <xdr:colOff>173456</xdr:colOff>
      <xdr:row>67</xdr:row>
      <xdr:rowOff>47626</xdr:rowOff>
    </xdr:to>
    <xdr:pic>
      <xdr:nvPicPr>
        <xdr:cNvPr id="14" name="図 13">
          <a:extLst>
            <a:ext uri="{FF2B5EF4-FFF2-40B4-BE49-F238E27FC236}">
              <a16:creationId xmlns:a16="http://schemas.microsoft.com/office/drawing/2014/main" xmlns="" id="{00000000-0008-0000-03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4" y="11913394"/>
          <a:ext cx="447298" cy="302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40</xdr:col>
      <xdr:colOff>47625</xdr:colOff>
      <xdr:row>71</xdr:row>
      <xdr:rowOff>95250</xdr:rowOff>
    </xdr:from>
    <xdr:to>
      <xdr:col>43</xdr:col>
      <xdr:colOff>1</xdr:colOff>
      <xdr:row>71</xdr:row>
      <xdr:rowOff>95250</xdr:rowOff>
    </xdr:to>
    <xdr:cxnSp macro="">
      <xdr:nvCxnSpPr>
        <xdr:cNvPr id="15" name="直線矢印コネクタ 14">
          <a:extLst>
            <a:ext uri="{FF2B5EF4-FFF2-40B4-BE49-F238E27FC236}">
              <a16:creationId xmlns:a16="http://schemas.microsoft.com/office/drawing/2014/main" xmlns="" id="{00000000-0008-0000-0300-00000F000000}"/>
            </a:ext>
          </a:extLst>
        </xdr:cNvPr>
        <xdr:cNvCxnSpPr/>
      </xdr:nvCxnSpPr>
      <xdr:spPr>
        <a:xfrm flipH="1">
          <a:off x="6496050" y="6038850"/>
          <a:ext cx="495301"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88369</xdr:colOff>
      <xdr:row>26</xdr:row>
      <xdr:rowOff>7675</xdr:rowOff>
    </xdr:from>
    <xdr:to>
      <xdr:col>65</xdr:col>
      <xdr:colOff>52651</xdr:colOff>
      <xdr:row>38</xdr:row>
      <xdr:rowOff>17199</xdr:rowOff>
    </xdr:to>
    <xdr:sp macro="" textlink="">
      <xdr:nvSpPr>
        <xdr:cNvPr id="28" name="スクロール: 横 27">
          <a:extLst>
            <a:ext uri="{FF2B5EF4-FFF2-40B4-BE49-F238E27FC236}">
              <a16:creationId xmlns:a16="http://schemas.microsoft.com/office/drawing/2014/main" xmlns="" id="{00000000-0008-0000-0300-00001C000000}"/>
            </a:ext>
          </a:extLst>
        </xdr:cNvPr>
        <xdr:cNvSpPr/>
      </xdr:nvSpPr>
      <xdr:spPr>
        <a:xfrm>
          <a:off x="7517869" y="5733258"/>
          <a:ext cx="4737365" cy="2295524"/>
        </a:xfrm>
        <a:prstGeom prst="horizontalScroll">
          <a:avLst>
            <a:gd name="adj" fmla="val 6821"/>
          </a:avLst>
        </a:prstGeom>
        <a:solidFill>
          <a:schemeClr val="accent4">
            <a:lumMod val="40000"/>
            <a:lumOff val="60000"/>
            <a:alpha val="3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226218</xdr:colOff>
      <xdr:row>62</xdr:row>
      <xdr:rowOff>71435</xdr:rowOff>
    </xdr:from>
    <xdr:to>
      <xdr:col>64</xdr:col>
      <xdr:colOff>22489</xdr:colOff>
      <xdr:row>74</xdr:row>
      <xdr:rowOff>175945</xdr:rowOff>
    </xdr:to>
    <xdr:sp macro="" textlink="">
      <xdr:nvSpPr>
        <xdr:cNvPr id="29" name="スクロール: 横 28">
          <a:extLst>
            <a:ext uri="{FF2B5EF4-FFF2-40B4-BE49-F238E27FC236}">
              <a16:creationId xmlns:a16="http://schemas.microsoft.com/office/drawing/2014/main" xmlns="" id="{00000000-0008-0000-0300-00001D000000}"/>
            </a:ext>
          </a:extLst>
        </xdr:cNvPr>
        <xdr:cNvSpPr/>
      </xdr:nvSpPr>
      <xdr:spPr>
        <a:xfrm>
          <a:off x="7322343" y="12513466"/>
          <a:ext cx="4630209" cy="2795323"/>
        </a:xfrm>
        <a:prstGeom prst="horizontalScroll">
          <a:avLst>
            <a:gd name="adj" fmla="val 9571"/>
          </a:avLst>
        </a:prstGeom>
        <a:solidFill>
          <a:srgbClr val="13F5EA">
            <a:alpha val="3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45244</xdr:colOff>
      <xdr:row>8</xdr:row>
      <xdr:rowOff>114300</xdr:rowOff>
    </xdr:from>
    <xdr:to>
      <xdr:col>66</xdr:col>
      <xdr:colOff>190237</xdr:colOff>
      <xdr:row>21</xdr:row>
      <xdr:rowOff>66675</xdr:rowOff>
    </xdr:to>
    <xdr:sp macro="" textlink="">
      <xdr:nvSpPr>
        <xdr:cNvPr id="31" name="スクロール: 横 30">
          <a:extLst>
            <a:ext uri="{FF2B5EF4-FFF2-40B4-BE49-F238E27FC236}">
              <a16:creationId xmlns:a16="http://schemas.microsoft.com/office/drawing/2014/main" xmlns="" id="{00000000-0008-0000-0300-00001F000000}"/>
            </a:ext>
          </a:extLst>
        </xdr:cNvPr>
        <xdr:cNvSpPr/>
      </xdr:nvSpPr>
      <xdr:spPr>
        <a:xfrm>
          <a:off x="7689057" y="1554956"/>
          <a:ext cx="4788430" cy="2797969"/>
        </a:xfrm>
        <a:prstGeom prst="horizontalScroll">
          <a:avLst>
            <a:gd name="adj" fmla="val 4973"/>
          </a:avLst>
        </a:prstGeom>
        <a:solidFill>
          <a:schemeClr val="accent4">
            <a:lumMod val="40000"/>
            <a:lumOff val="60000"/>
            <a:alpha val="3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74085</xdr:colOff>
      <xdr:row>67</xdr:row>
      <xdr:rowOff>127001</xdr:rowOff>
    </xdr:from>
    <xdr:to>
      <xdr:col>14</xdr:col>
      <xdr:colOff>127001</xdr:colOff>
      <xdr:row>72</xdr:row>
      <xdr:rowOff>190501</xdr:rowOff>
    </xdr:to>
    <xdr:sp macro="" textlink="">
      <xdr:nvSpPr>
        <xdr:cNvPr id="5" name="吹き出し: 角を丸めた四角形 4">
          <a:extLst>
            <a:ext uri="{FF2B5EF4-FFF2-40B4-BE49-F238E27FC236}">
              <a16:creationId xmlns:a16="http://schemas.microsoft.com/office/drawing/2014/main" xmlns="" id="{00000000-0008-0000-0300-000005000000}"/>
            </a:ext>
          </a:extLst>
        </xdr:cNvPr>
        <xdr:cNvSpPr/>
      </xdr:nvSpPr>
      <xdr:spPr>
        <a:xfrm>
          <a:off x="2222502" y="13694834"/>
          <a:ext cx="772582" cy="1354667"/>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58</xdr:col>
      <xdr:colOff>74083</xdr:colOff>
      <xdr:row>15</xdr:row>
      <xdr:rowOff>10584</xdr:rowOff>
    </xdr:from>
    <xdr:to>
      <xdr:col>67</xdr:col>
      <xdr:colOff>21167</xdr:colOff>
      <xdr:row>17</xdr:row>
      <xdr:rowOff>95250</xdr:rowOff>
    </xdr:to>
    <xdr:cxnSp macro="">
      <xdr:nvCxnSpPr>
        <xdr:cNvPr id="27" name="直線矢印コネクタ 26">
          <a:extLst>
            <a:ext uri="{FF2B5EF4-FFF2-40B4-BE49-F238E27FC236}">
              <a16:creationId xmlns:a16="http://schemas.microsoft.com/office/drawing/2014/main" xmlns="" id="{00000000-0008-0000-0300-00001B000000}"/>
            </a:ext>
          </a:extLst>
        </xdr:cNvPr>
        <xdr:cNvCxnSpPr/>
      </xdr:nvCxnSpPr>
      <xdr:spPr>
        <a:xfrm flipV="1">
          <a:off x="9916583" y="1100667"/>
          <a:ext cx="1661584" cy="30691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390525</xdr:colOff>
      <xdr:row>44</xdr:row>
      <xdr:rowOff>175948</xdr:rowOff>
    </xdr:from>
    <xdr:to>
      <xdr:col>36</xdr:col>
      <xdr:colOff>7143</xdr:colOff>
      <xdr:row>44</xdr:row>
      <xdr:rowOff>187854</xdr:rowOff>
    </xdr:to>
    <xdr:cxnSp macro="">
      <xdr:nvCxnSpPr>
        <xdr:cNvPr id="17" name="直線コネクタ 16">
          <a:extLst>
            <a:ext uri="{FF2B5EF4-FFF2-40B4-BE49-F238E27FC236}">
              <a16:creationId xmlns:a16="http://schemas.microsoft.com/office/drawing/2014/main" xmlns="" id="{00000000-0008-0000-0300-000011000000}"/>
            </a:ext>
          </a:extLst>
        </xdr:cNvPr>
        <xdr:cNvCxnSpPr/>
      </xdr:nvCxnSpPr>
      <xdr:spPr>
        <a:xfrm flipV="1">
          <a:off x="665692" y="9330531"/>
          <a:ext cx="6040701" cy="11906"/>
        </a:xfrm>
        <a:prstGeom prst="line">
          <a:avLst/>
        </a:prstGeom>
        <a:ln>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174625</xdr:colOff>
      <xdr:row>38</xdr:row>
      <xdr:rowOff>132292</xdr:rowOff>
    </xdr:from>
    <xdr:to>
      <xdr:col>66</xdr:col>
      <xdr:colOff>174625</xdr:colOff>
      <xdr:row>55</xdr:row>
      <xdr:rowOff>190499</xdr:rowOff>
    </xdr:to>
    <xdr:sp macro="" textlink="">
      <xdr:nvSpPr>
        <xdr:cNvPr id="18" name="吹き出し: 円形 17">
          <a:extLst>
            <a:ext uri="{FF2B5EF4-FFF2-40B4-BE49-F238E27FC236}">
              <a16:creationId xmlns:a16="http://schemas.microsoft.com/office/drawing/2014/main" xmlns="" id="{00000000-0008-0000-0300-000012000000}"/>
            </a:ext>
          </a:extLst>
        </xdr:cNvPr>
        <xdr:cNvSpPr/>
      </xdr:nvSpPr>
      <xdr:spPr>
        <a:xfrm>
          <a:off x="7127875" y="8180917"/>
          <a:ext cx="5080000" cy="3296707"/>
        </a:xfrm>
        <a:prstGeom prst="wedgeEllipseCallout">
          <a:avLst>
            <a:gd name="adj1" fmla="val -55463"/>
            <a:gd name="adj2" fmla="val 83339"/>
          </a:avLst>
        </a:prstGeom>
        <a:solidFill>
          <a:srgbClr val="FF0000">
            <a:alpha val="14000"/>
          </a:srgbClr>
        </a:solidFill>
        <a:ln>
          <a:solidFill>
            <a:schemeClr val="accent4">
              <a:lumMod val="75000"/>
              <a:alpha val="22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u="sng">
              <a:solidFill>
                <a:srgbClr val="0000FF"/>
              </a:solidFill>
            </a:rPr>
            <a:t>印刷は</a:t>
          </a:r>
          <a:r>
            <a:rPr kumimoji="1" lang="en-US" altLang="ja-JP" sz="4400" b="1" u="sng">
              <a:solidFill>
                <a:srgbClr val="0000FF"/>
              </a:solidFill>
            </a:rPr>
            <a:t>A4</a:t>
          </a:r>
          <a:r>
            <a:rPr kumimoji="1" lang="ja-JP" altLang="en-US" sz="2000" b="1" u="sng">
              <a:solidFill>
                <a:srgbClr val="0000FF"/>
              </a:solidFill>
            </a:rPr>
            <a:t>サイズ（白黒）</a:t>
          </a:r>
          <a:endParaRPr kumimoji="1" lang="en-US" altLang="ja-JP" sz="2000" b="1" u="sng">
            <a:solidFill>
              <a:srgbClr val="0000FF"/>
            </a:solidFill>
          </a:endParaRPr>
        </a:p>
        <a:p>
          <a:pPr algn="l"/>
          <a:r>
            <a:rPr kumimoji="1" lang="ja-JP" altLang="en-US" sz="1400" b="1" u="sng">
              <a:solidFill>
                <a:schemeClr val="accent2">
                  <a:lumMod val="50000"/>
                </a:schemeClr>
              </a:solidFill>
            </a:rPr>
            <a:t>（請求書②を提出、①は貴社控え）</a:t>
          </a:r>
          <a:endParaRPr kumimoji="1" lang="en-US" altLang="ja-JP" sz="1400" b="1" u="sng">
            <a:solidFill>
              <a:schemeClr val="accent2">
                <a:lumMod val="50000"/>
              </a:schemeClr>
            </a:solidFill>
          </a:endParaRPr>
        </a:p>
        <a:p>
          <a:pPr algn="l"/>
          <a:r>
            <a:rPr kumimoji="1" lang="en-US" altLang="ja-JP" sz="900" b="1" u="none">
              <a:solidFill>
                <a:schemeClr val="accent6">
                  <a:lumMod val="75000"/>
                </a:schemeClr>
              </a:solidFill>
            </a:rPr>
            <a:t>※</a:t>
          </a:r>
          <a:r>
            <a:rPr kumimoji="1" lang="ja-JP" altLang="en-US" sz="1400" b="1" u="none">
              <a:solidFill>
                <a:schemeClr val="accent6">
                  <a:lumMod val="75000"/>
                </a:schemeClr>
              </a:solidFill>
            </a:rPr>
            <a:t>電子印による電子請求は、現在受付ておりませんので郵送</a:t>
          </a:r>
          <a:r>
            <a:rPr kumimoji="1" lang="ja-JP" altLang="en-US" sz="1000" b="1" u="none">
              <a:solidFill>
                <a:schemeClr val="accent6">
                  <a:lumMod val="75000"/>
                </a:schemeClr>
              </a:solidFill>
            </a:rPr>
            <a:t>等でお願いしたします。</a:t>
          </a:r>
          <a:endParaRPr kumimoji="1" lang="en-US" altLang="ja-JP" sz="1000" b="1" u="none">
            <a:solidFill>
              <a:schemeClr val="accent6">
                <a:lumMod val="75000"/>
              </a:schemeClr>
            </a:solidFill>
          </a:endParaRPr>
        </a:p>
        <a:p>
          <a:pPr algn="l"/>
          <a:endParaRPr kumimoji="1" lang="en-US" altLang="ja-JP" sz="900" b="1" u="none">
            <a:solidFill>
              <a:schemeClr val="accent6">
                <a:lumMod val="75000"/>
              </a:schemeClr>
            </a:solidFill>
          </a:endParaRPr>
        </a:p>
        <a:p>
          <a:pPr algn="l"/>
          <a:r>
            <a:rPr kumimoji="1" lang="ja-JP" altLang="en-US" sz="1200" b="1" u="none">
              <a:solidFill>
                <a:sysClr val="windowText" lastClr="000000"/>
              </a:solidFill>
            </a:rPr>
            <a:t>印刷範囲：①は橙色のグラデーション枠内</a:t>
          </a:r>
          <a:endParaRPr kumimoji="1" lang="en-US" altLang="ja-JP" sz="1200" b="1" u="none">
            <a:solidFill>
              <a:sysClr val="windowText" lastClr="000000"/>
            </a:solidFill>
          </a:endParaRPr>
        </a:p>
        <a:p>
          <a:pPr algn="l"/>
          <a:r>
            <a:rPr kumimoji="1" lang="ja-JP" altLang="en-US" sz="1200" b="1" u="none">
              <a:solidFill>
                <a:sysClr val="windowText" lastClr="000000"/>
              </a:solidFill>
            </a:rPr>
            <a:t>　　　　　②は青色のグラデーション枠内</a:t>
          </a:r>
          <a:endParaRPr kumimoji="1" lang="en-US" altLang="ja-JP" sz="1200" b="1" u="none">
            <a:solidFill>
              <a:sysClr val="windowText" lastClr="000000"/>
            </a:solidFill>
          </a:endParaRPr>
        </a:p>
        <a:p>
          <a:pPr algn="l"/>
          <a:r>
            <a:rPr kumimoji="1" lang="ja-JP" altLang="en-US" sz="900" b="1" u="none">
              <a:solidFill>
                <a:sysClr val="windowText" lastClr="000000"/>
              </a:solidFill>
            </a:rPr>
            <a:t>　　　　　</a:t>
          </a:r>
        </a:p>
      </xdr:txBody>
    </xdr:sp>
    <xdr:clientData/>
  </xdr:twoCellAnchor>
  <xdr:twoCellAnchor>
    <xdr:from>
      <xdr:col>7</xdr:col>
      <xdr:colOff>95249</xdr:colOff>
      <xdr:row>42</xdr:row>
      <xdr:rowOff>52387</xdr:rowOff>
    </xdr:from>
    <xdr:to>
      <xdr:col>18</xdr:col>
      <xdr:colOff>52389</xdr:colOff>
      <xdr:row>44</xdr:row>
      <xdr:rowOff>137584</xdr:rowOff>
    </xdr:to>
    <xdr:sp macro="" textlink="">
      <xdr:nvSpPr>
        <xdr:cNvPr id="23" name="吹き出し: 角を丸めた四角形 22">
          <a:extLst>
            <a:ext uri="{FF2B5EF4-FFF2-40B4-BE49-F238E27FC236}">
              <a16:creationId xmlns:a16="http://schemas.microsoft.com/office/drawing/2014/main" xmlns="" id="{00000000-0008-0000-0300-000017000000}"/>
            </a:ext>
          </a:extLst>
        </xdr:cNvPr>
        <xdr:cNvSpPr/>
      </xdr:nvSpPr>
      <xdr:spPr>
        <a:xfrm>
          <a:off x="1703916" y="8825970"/>
          <a:ext cx="1809223" cy="466197"/>
        </a:xfrm>
        <a:prstGeom prst="wedgeRoundRectCallout">
          <a:avLst>
            <a:gd name="adj1" fmla="val -20492"/>
            <a:gd name="adj2" fmla="val 29533"/>
            <a:gd name="adj3" fmla="val 16667"/>
          </a:avLst>
        </a:prstGeom>
        <a:solidFill>
          <a:schemeClr val="bg1">
            <a:lumMod val="85000"/>
            <a:alpha val="66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cap="none" spc="50">
              <a:ln w="0"/>
              <a:solidFill>
                <a:schemeClr val="bg2"/>
              </a:solidFill>
              <a:effectLst>
                <a:innerShdw blurRad="63500" dist="50800" dir="13500000">
                  <a:srgbClr val="000000">
                    <a:alpha val="50000"/>
                  </a:srgbClr>
                </a:innerShdw>
              </a:effectLst>
            </a:rPr>
            <a:t>貴社控え</a:t>
          </a:r>
        </a:p>
      </xdr:txBody>
    </xdr:sp>
    <xdr:clientData/>
  </xdr:twoCellAnchor>
  <xdr:twoCellAnchor>
    <xdr:from>
      <xdr:col>55</xdr:col>
      <xdr:colOff>83344</xdr:colOff>
      <xdr:row>0</xdr:row>
      <xdr:rowOff>130969</xdr:rowOff>
    </xdr:from>
    <xdr:to>
      <xdr:col>82</xdr:col>
      <xdr:colOff>59531</xdr:colOff>
      <xdr:row>4</xdr:row>
      <xdr:rowOff>59532</xdr:rowOff>
    </xdr:to>
    <xdr:sp macro="" textlink="">
      <xdr:nvSpPr>
        <xdr:cNvPr id="26" name="吹き出し: 折線 25">
          <a:extLst>
            <a:ext uri="{FF2B5EF4-FFF2-40B4-BE49-F238E27FC236}">
              <a16:creationId xmlns:a16="http://schemas.microsoft.com/office/drawing/2014/main" xmlns="" id="{00000000-0008-0000-0300-00001A000000}"/>
            </a:ext>
          </a:extLst>
        </xdr:cNvPr>
        <xdr:cNvSpPr/>
      </xdr:nvSpPr>
      <xdr:spPr>
        <a:xfrm>
          <a:off x="10406063" y="130969"/>
          <a:ext cx="4893468" cy="642938"/>
        </a:xfrm>
        <a:prstGeom prst="borderCallout2">
          <a:avLst>
            <a:gd name="adj1" fmla="val 53936"/>
            <a:gd name="adj2" fmla="val 99696"/>
            <a:gd name="adj3" fmla="val 94257"/>
            <a:gd name="adj4" fmla="val 101852"/>
            <a:gd name="adj5" fmla="val 100671"/>
            <a:gd name="adj6" fmla="val 102252"/>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solidFill>
            <a:srgbClr val="FF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r>
            <a:rPr kumimoji="1" lang="ja-JP" altLang="en-US" sz="1600"/>
            <a:t>記載しないと、請求書が正しく表示されません！</a:t>
          </a:r>
        </a:p>
      </xdr:txBody>
    </xdr:sp>
    <xdr:clientData/>
  </xdr:twoCellAnchor>
  <xdr:twoCellAnchor>
    <xdr:from>
      <xdr:col>51</xdr:col>
      <xdr:colOff>95250</xdr:colOff>
      <xdr:row>21</xdr:row>
      <xdr:rowOff>178594</xdr:rowOff>
    </xdr:from>
    <xdr:to>
      <xdr:col>66</xdr:col>
      <xdr:colOff>154782</xdr:colOff>
      <xdr:row>23</xdr:row>
      <xdr:rowOff>35720</xdr:rowOff>
    </xdr:to>
    <xdr:sp macro="" textlink="">
      <xdr:nvSpPr>
        <xdr:cNvPr id="33" name="吹き出し: 四角形 32">
          <a:extLst>
            <a:ext uri="{FF2B5EF4-FFF2-40B4-BE49-F238E27FC236}">
              <a16:creationId xmlns:a16="http://schemas.microsoft.com/office/drawing/2014/main" xmlns="" id="{00000000-0008-0000-0300-000021000000}"/>
            </a:ext>
          </a:extLst>
        </xdr:cNvPr>
        <xdr:cNvSpPr/>
      </xdr:nvSpPr>
      <xdr:spPr>
        <a:xfrm>
          <a:off x="9703594" y="4464844"/>
          <a:ext cx="2738438" cy="238126"/>
        </a:xfrm>
        <a:prstGeom prst="wedgeRectCallout">
          <a:avLst>
            <a:gd name="adj1" fmla="val -21781"/>
            <a:gd name="adj2" fmla="val 20192"/>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23812</xdr:colOff>
      <xdr:row>1</xdr:row>
      <xdr:rowOff>95250</xdr:rowOff>
    </xdr:from>
    <xdr:to>
      <xdr:col>54</xdr:col>
      <xdr:colOff>154781</xdr:colOff>
      <xdr:row>1</xdr:row>
      <xdr:rowOff>119062</xdr:rowOff>
    </xdr:to>
    <xdr:cxnSp macro="">
      <xdr:nvCxnSpPr>
        <xdr:cNvPr id="35" name="直線矢印コネクタ 34">
          <a:extLst>
            <a:ext uri="{FF2B5EF4-FFF2-40B4-BE49-F238E27FC236}">
              <a16:creationId xmlns:a16="http://schemas.microsoft.com/office/drawing/2014/main" xmlns="" id="{00000000-0008-0000-0300-000023000000}"/>
            </a:ext>
          </a:extLst>
        </xdr:cNvPr>
        <xdr:cNvCxnSpPr/>
      </xdr:nvCxnSpPr>
      <xdr:spPr>
        <a:xfrm flipV="1">
          <a:off x="7119937" y="333375"/>
          <a:ext cx="3178969" cy="2381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83</xdr:col>
      <xdr:colOff>0</xdr:colOff>
      <xdr:row>4</xdr:row>
      <xdr:rowOff>71437</xdr:rowOff>
    </xdr:from>
    <xdr:to>
      <xdr:col>84</xdr:col>
      <xdr:colOff>130968</xdr:colOff>
      <xdr:row>13</xdr:row>
      <xdr:rowOff>273843</xdr:rowOff>
    </xdr:to>
    <xdr:cxnSp macro="">
      <xdr:nvCxnSpPr>
        <xdr:cNvPr id="37" name="直線矢印コネクタ 36">
          <a:extLst>
            <a:ext uri="{FF2B5EF4-FFF2-40B4-BE49-F238E27FC236}">
              <a16:creationId xmlns:a16="http://schemas.microsoft.com/office/drawing/2014/main" xmlns="" id="{00000000-0008-0000-0300-000025000000}"/>
            </a:ext>
          </a:extLst>
        </xdr:cNvPr>
        <xdr:cNvCxnSpPr/>
      </xdr:nvCxnSpPr>
      <xdr:spPr>
        <a:xfrm>
          <a:off x="15418594" y="785812"/>
          <a:ext cx="309562" cy="2178844"/>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17992</xdr:colOff>
      <xdr:row>128</xdr:row>
      <xdr:rowOff>95251</xdr:rowOff>
    </xdr:from>
    <xdr:to>
      <xdr:col>42</xdr:col>
      <xdr:colOff>169333</xdr:colOff>
      <xdr:row>128</xdr:row>
      <xdr:rowOff>95251</xdr:rowOff>
    </xdr:to>
    <xdr:cxnSp macro="">
      <xdr:nvCxnSpPr>
        <xdr:cNvPr id="41" name="直線矢印コネクタ 40">
          <a:extLst>
            <a:ext uri="{FF2B5EF4-FFF2-40B4-BE49-F238E27FC236}">
              <a16:creationId xmlns:a16="http://schemas.microsoft.com/office/drawing/2014/main" xmlns="" id="{00000000-0008-0000-0300-000029000000}"/>
            </a:ext>
          </a:extLst>
        </xdr:cNvPr>
        <xdr:cNvCxnSpPr/>
      </xdr:nvCxnSpPr>
      <xdr:spPr>
        <a:xfrm flipH="1">
          <a:off x="7752292" y="24155401"/>
          <a:ext cx="513291"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15875</xdr:colOff>
      <xdr:row>123</xdr:row>
      <xdr:rowOff>42333</xdr:rowOff>
    </xdr:from>
    <xdr:to>
      <xdr:col>66</xdr:col>
      <xdr:colOff>132290</xdr:colOff>
      <xdr:row>129</xdr:row>
      <xdr:rowOff>211667</xdr:rowOff>
    </xdr:to>
    <xdr:sp macro="" textlink="">
      <xdr:nvSpPr>
        <xdr:cNvPr id="42" name="スクロール: 横 41">
          <a:extLst>
            <a:ext uri="{FF2B5EF4-FFF2-40B4-BE49-F238E27FC236}">
              <a16:creationId xmlns:a16="http://schemas.microsoft.com/office/drawing/2014/main" xmlns="" id="{00000000-0008-0000-0300-00002A000000}"/>
            </a:ext>
          </a:extLst>
        </xdr:cNvPr>
        <xdr:cNvSpPr/>
      </xdr:nvSpPr>
      <xdr:spPr>
        <a:xfrm>
          <a:off x="7750175" y="22797558"/>
          <a:ext cx="4821765" cy="1721909"/>
        </a:xfrm>
        <a:prstGeom prst="horizontalScroll">
          <a:avLst>
            <a:gd name="adj" fmla="val 9571"/>
          </a:avLst>
        </a:prstGeom>
        <a:solidFill>
          <a:srgbClr val="FFFF00">
            <a:alpha val="3000"/>
          </a:srgb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21167</xdr:colOff>
      <xdr:row>120</xdr:row>
      <xdr:rowOff>31749</xdr:rowOff>
    </xdr:from>
    <xdr:to>
      <xdr:col>21</xdr:col>
      <xdr:colOff>21166</xdr:colOff>
      <xdr:row>121</xdr:row>
      <xdr:rowOff>0</xdr:rowOff>
    </xdr:to>
    <xdr:sp macro="" textlink="">
      <xdr:nvSpPr>
        <xdr:cNvPr id="43" name="吹き出し: 角を丸めた四角形 42">
          <a:extLst>
            <a:ext uri="{FF2B5EF4-FFF2-40B4-BE49-F238E27FC236}">
              <a16:creationId xmlns:a16="http://schemas.microsoft.com/office/drawing/2014/main" xmlns="" id="{00000000-0008-0000-0300-00002B000000}"/>
            </a:ext>
          </a:extLst>
        </xdr:cNvPr>
        <xdr:cNvSpPr/>
      </xdr:nvSpPr>
      <xdr:spPr>
        <a:xfrm>
          <a:off x="3259667" y="22139274"/>
          <a:ext cx="771524" cy="120651"/>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1</xdr:col>
      <xdr:colOff>0</xdr:colOff>
      <xdr:row>121</xdr:row>
      <xdr:rowOff>0</xdr:rowOff>
    </xdr:from>
    <xdr:to>
      <xdr:col>1</xdr:col>
      <xdr:colOff>0</xdr:colOff>
      <xdr:row>123</xdr:row>
      <xdr:rowOff>55359</xdr:rowOff>
    </xdr:to>
    <xdr:cxnSp macro="">
      <xdr:nvCxnSpPr>
        <xdr:cNvPr id="44" name="直線コネクタ 43">
          <a:extLst>
            <a:ext uri="{FF2B5EF4-FFF2-40B4-BE49-F238E27FC236}">
              <a16:creationId xmlns:a16="http://schemas.microsoft.com/office/drawing/2014/main" xmlns="" id="{00000000-0008-0000-0300-00002C000000}"/>
            </a:ext>
          </a:extLst>
        </xdr:cNvPr>
        <xdr:cNvCxnSpPr/>
      </xdr:nvCxnSpPr>
      <xdr:spPr>
        <a:xfrm>
          <a:off x="276225" y="22259925"/>
          <a:ext cx="0" cy="550659"/>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134</xdr:row>
      <xdr:rowOff>8466</xdr:rowOff>
    </xdr:from>
    <xdr:to>
      <xdr:col>12</xdr:col>
      <xdr:colOff>63500</xdr:colOff>
      <xdr:row>162</xdr:row>
      <xdr:rowOff>0</xdr:rowOff>
    </xdr:to>
    <xdr:cxnSp macro="">
      <xdr:nvCxnSpPr>
        <xdr:cNvPr id="45" name="直線コネクタ 44">
          <a:extLst>
            <a:ext uri="{FF2B5EF4-FFF2-40B4-BE49-F238E27FC236}">
              <a16:creationId xmlns:a16="http://schemas.microsoft.com/office/drawing/2014/main" xmlns="" id="{00000000-0008-0000-0300-00002D000000}"/>
            </a:ext>
          </a:extLst>
        </xdr:cNvPr>
        <xdr:cNvCxnSpPr/>
      </xdr:nvCxnSpPr>
      <xdr:spPr>
        <a:xfrm>
          <a:off x="2570692" y="25173516"/>
          <a:ext cx="7408" cy="5439834"/>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134</xdr:row>
      <xdr:rowOff>28575</xdr:rowOff>
    </xdr:from>
    <xdr:to>
      <xdr:col>10</xdr:col>
      <xdr:colOff>116416</xdr:colOff>
      <xdr:row>162</xdr:row>
      <xdr:rowOff>0</xdr:rowOff>
    </xdr:to>
    <xdr:cxnSp macro="">
      <xdr:nvCxnSpPr>
        <xdr:cNvPr id="46" name="直線コネクタ 45">
          <a:extLst>
            <a:ext uri="{FF2B5EF4-FFF2-40B4-BE49-F238E27FC236}">
              <a16:creationId xmlns:a16="http://schemas.microsoft.com/office/drawing/2014/main" xmlns="" id="{00000000-0008-0000-0300-00002E000000}"/>
            </a:ext>
          </a:extLst>
        </xdr:cNvPr>
        <xdr:cNvCxnSpPr/>
      </xdr:nvCxnSpPr>
      <xdr:spPr>
        <a:xfrm>
          <a:off x="2237316" y="25193625"/>
          <a:ext cx="31750" cy="5419725"/>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36635</xdr:colOff>
      <xdr:row>172</xdr:row>
      <xdr:rowOff>14653</xdr:rowOff>
    </xdr:from>
    <xdr:to>
      <xdr:col>35</xdr:col>
      <xdr:colOff>36635</xdr:colOff>
      <xdr:row>173</xdr:row>
      <xdr:rowOff>175846</xdr:rowOff>
    </xdr:to>
    <xdr:cxnSp macro="">
      <xdr:nvCxnSpPr>
        <xdr:cNvPr id="47" name="直線コネクタ 46">
          <a:extLst>
            <a:ext uri="{FF2B5EF4-FFF2-40B4-BE49-F238E27FC236}">
              <a16:creationId xmlns:a16="http://schemas.microsoft.com/office/drawing/2014/main" xmlns="" id="{00000000-0008-0000-0300-00002F000000}"/>
            </a:ext>
          </a:extLst>
        </xdr:cNvPr>
        <xdr:cNvCxnSpPr/>
      </xdr:nvCxnSpPr>
      <xdr:spPr>
        <a:xfrm>
          <a:off x="6580310" y="31971028"/>
          <a:ext cx="0" cy="370743"/>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56987</xdr:colOff>
      <xdr:row>171</xdr:row>
      <xdr:rowOff>189685</xdr:rowOff>
    </xdr:from>
    <xdr:to>
      <xdr:col>33</xdr:col>
      <xdr:colOff>65942</xdr:colOff>
      <xdr:row>174</xdr:row>
      <xdr:rowOff>7326</xdr:rowOff>
    </xdr:to>
    <xdr:cxnSp macro="">
      <xdr:nvCxnSpPr>
        <xdr:cNvPr id="48" name="直線コネクタ 47">
          <a:extLst>
            <a:ext uri="{FF2B5EF4-FFF2-40B4-BE49-F238E27FC236}">
              <a16:creationId xmlns:a16="http://schemas.microsoft.com/office/drawing/2014/main" xmlns="" id="{00000000-0008-0000-0300-000030000000}"/>
            </a:ext>
          </a:extLst>
        </xdr:cNvPr>
        <xdr:cNvCxnSpPr/>
      </xdr:nvCxnSpPr>
      <xdr:spPr>
        <a:xfrm>
          <a:off x="6238712" y="31955560"/>
          <a:ext cx="8955" cy="427241"/>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102577</xdr:colOff>
      <xdr:row>172</xdr:row>
      <xdr:rowOff>21980</xdr:rowOff>
    </xdr:from>
    <xdr:to>
      <xdr:col>31</xdr:col>
      <xdr:colOff>102577</xdr:colOff>
      <xdr:row>174</xdr:row>
      <xdr:rowOff>813</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5922352" y="31978355"/>
          <a:ext cx="0" cy="397933"/>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105835</xdr:colOff>
      <xdr:row>123</xdr:row>
      <xdr:rowOff>158750</xdr:rowOff>
    </xdr:from>
    <xdr:to>
      <xdr:col>14</xdr:col>
      <xdr:colOff>158751</xdr:colOff>
      <xdr:row>128</xdr:row>
      <xdr:rowOff>222251</xdr:rowOff>
    </xdr:to>
    <xdr:sp macro="" textlink="">
      <xdr:nvSpPr>
        <xdr:cNvPr id="52" name="吹き出し: 角を丸めた四角形 51">
          <a:extLst>
            <a:ext uri="{FF2B5EF4-FFF2-40B4-BE49-F238E27FC236}">
              <a16:creationId xmlns:a16="http://schemas.microsoft.com/office/drawing/2014/main" xmlns="" id="{00000000-0008-0000-0300-000034000000}"/>
            </a:ext>
          </a:extLst>
        </xdr:cNvPr>
        <xdr:cNvSpPr/>
      </xdr:nvSpPr>
      <xdr:spPr>
        <a:xfrm>
          <a:off x="2258485" y="22913975"/>
          <a:ext cx="776816" cy="1368426"/>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14</xdr:col>
      <xdr:colOff>23284</xdr:colOff>
      <xdr:row>134</xdr:row>
      <xdr:rowOff>28575</xdr:rowOff>
    </xdr:from>
    <xdr:to>
      <xdr:col>14</xdr:col>
      <xdr:colOff>42334</xdr:colOff>
      <xdr:row>162</xdr:row>
      <xdr:rowOff>10584</xdr:rowOff>
    </xdr:to>
    <xdr:cxnSp macro="">
      <xdr:nvCxnSpPr>
        <xdr:cNvPr id="54" name="直線コネクタ 53">
          <a:extLst>
            <a:ext uri="{FF2B5EF4-FFF2-40B4-BE49-F238E27FC236}">
              <a16:creationId xmlns:a16="http://schemas.microsoft.com/office/drawing/2014/main" xmlns="" id="{00000000-0008-0000-0300-000036000000}"/>
            </a:ext>
          </a:extLst>
        </xdr:cNvPr>
        <xdr:cNvCxnSpPr/>
      </xdr:nvCxnSpPr>
      <xdr:spPr>
        <a:xfrm>
          <a:off x="2899834" y="25193625"/>
          <a:ext cx="19050" cy="5430309"/>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23284</xdr:colOff>
      <xdr:row>134</xdr:row>
      <xdr:rowOff>28575</xdr:rowOff>
    </xdr:from>
    <xdr:to>
      <xdr:col>14</xdr:col>
      <xdr:colOff>42334</xdr:colOff>
      <xdr:row>162</xdr:row>
      <xdr:rowOff>0</xdr:rowOff>
    </xdr:to>
    <xdr:cxnSp macro="">
      <xdr:nvCxnSpPr>
        <xdr:cNvPr id="56" name="直線コネクタ 55">
          <a:extLst>
            <a:ext uri="{FF2B5EF4-FFF2-40B4-BE49-F238E27FC236}">
              <a16:creationId xmlns:a16="http://schemas.microsoft.com/office/drawing/2014/main" xmlns="" id="{00000000-0008-0000-0300-000038000000}"/>
            </a:ext>
          </a:extLst>
        </xdr:cNvPr>
        <xdr:cNvCxnSpPr/>
      </xdr:nvCxnSpPr>
      <xdr:spPr>
        <a:xfrm>
          <a:off x="2868878" y="15304294"/>
          <a:ext cx="19050" cy="5412581"/>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134</xdr:row>
      <xdr:rowOff>8466</xdr:rowOff>
    </xdr:from>
    <xdr:to>
      <xdr:col>12</xdr:col>
      <xdr:colOff>63500</xdr:colOff>
      <xdr:row>162</xdr:row>
      <xdr:rowOff>0</xdr:rowOff>
    </xdr:to>
    <xdr:cxnSp macro="">
      <xdr:nvCxnSpPr>
        <xdr:cNvPr id="57" name="直線コネクタ 56">
          <a:extLst>
            <a:ext uri="{FF2B5EF4-FFF2-40B4-BE49-F238E27FC236}">
              <a16:creationId xmlns:a16="http://schemas.microsoft.com/office/drawing/2014/main" xmlns="" id="{00000000-0008-0000-0300-000039000000}"/>
            </a:ext>
          </a:extLst>
        </xdr:cNvPr>
        <xdr:cNvCxnSpPr/>
      </xdr:nvCxnSpPr>
      <xdr:spPr>
        <a:xfrm>
          <a:off x="2544498" y="15284185"/>
          <a:ext cx="7408" cy="543269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134</xdr:row>
      <xdr:rowOff>28575</xdr:rowOff>
    </xdr:from>
    <xdr:to>
      <xdr:col>10</xdr:col>
      <xdr:colOff>116416</xdr:colOff>
      <xdr:row>162</xdr:row>
      <xdr:rowOff>0</xdr:rowOff>
    </xdr:to>
    <xdr:cxnSp macro="">
      <xdr:nvCxnSpPr>
        <xdr:cNvPr id="58" name="直線コネクタ 57">
          <a:extLst>
            <a:ext uri="{FF2B5EF4-FFF2-40B4-BE49-F238E27FC236}">
              <a16:creationId xmlns:a16="http://schemas.microsoft.com/office/drawing/2014/main" xmlns="" id="{00000000-0008-0000-0300-00003A000000}"/>
            </a:ext>
          </a:extLst>
        </xdr:cNvPr>
        <xdr:cNvCxnSpPr/>
      </xdr:nvCxnSpPr>
      <xdr:spPr>
        <a:xfrm>
          <a:off x="2215885" y="15304294"/>
          <a:ext cx="31750" cy="5412581"/>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119062</xdr:colOff>
      <xdr:row>156</xdr:row>
      <xdr:rowOff>0</xdr:rowOff>
    </xdr:from>
    <xdr:to>
      <xdr:col>1</xdr:col>
      <xdr:colOff>329711</xdr:colOff>
      <xdr:row>157</xdr:row>
      <xdr:rowOff>95250</xdr:rowOff>
    </xdr:to>
    <xdr:sp macro="" textlink="">
      <xdr:nvSpPr>
        <xdr:cNvPr id="62" name="正方形/長方形 61">
          <a:extLst>
            <a:ext uri="{FF2B5EF4-FFF2-40B4-BE49-F238E27FC236}">
              <a16:creationId xmlns:a16="http://schemas.microsoft.com/office/drawing/2014/main" xmlns="" id="{00000000-0008-0000-0300-00003E000000}"/>
            </a:ext>
          </a:extLst>
        </xdr:cNvPr>
        <xdr:cNvSpPr/>
      </xdr:nvSpPr>
      <xdr:spPr>
        <a:xfrm>
          <a:off x="397485" y="30934269"/>
          <a:ext cx="210649" cy="212481"/>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119063</xdr:colOff>
      <xdr:row>136</xdr:row>
      <xdr:rowOff>59531</xdr:rowOff>
    </xdr:from>
    <xdr:to>
      <xdr:col>1</xdr:col>
      <xdr:colOff>321469</xdr:colOff>
      <xdr:row>137</xdr:row>
      <xdr:rowOff>95250</xdr:rowOff>
    </xdr:to>
    <xdr:sp macro="" textlink="">
      <xdr:nvSpPr>
        <xdr:cNvPr id="6179" name="正方形/長方形 6178">
          <a:extLst>
            <a:ext uri="{FF2B5EF4-FFF2-40B4-BE49-F238E27FC236}">
              <a16:creationId xmlns:a16="http://schemas.microsoft.com/office/drawing/2014/main" xmlns="" id="{00000000-0008-0000-0300-000023180000}"/>
            </a:ext>
          </a:extLst>
        </xdr:cNvPr>
        <xdr:cNvSpPr/>
      </xdr:nvSpPr>
      <xdr:spPr>
        <a:xfrm>
          <a:off x="396876" y="7822406"/>
          <a:ext cx="202406" cy="226219"/>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10584</xdr:colOff>
      <xdr:row>23</xdr:row>
      <xdr:rowOff>190499</xdr:rowOff>
    </xdr:from>
    <xdr:to>
      <xdr:col>54</xdr:col>
      <xdr:colOff>10585</xdr:colOff>
      <xdr:row>26</xdr:row>
      <xdr:rowOff>74082</xdr:rowOff>
    </xdr:to>
    <xdr:sp macro="" textlink="">
      <xdr:nvSpPr>
        <xdr:cNvPr id="16" name="吹き出し: 四角形 15">
          <a:extLst>
            <a:ext uri="{FF2B5EF4-FFF2-40B4-BE49-F238E27FC236}">
              <a16:creationId xmlns:a16="http://schemas.microsoft.com/office/drawing/2014/main" xmlns="" id="{00000000-0008-0000-0300-000010000000}"/>
            </a:ext>
          </a:extLst>
        </xdr:cNvPr>
        <xdr:cNvSpPr/>
      </xdr:nvSpPr>
      <xdr:spPr>
        <a:xfrm>
          <a:off x="7715251" y="5344582"/>
          <a:ext cx="2518834" cy="455083"/>
        </a:xfrm>
        <a:prstGeom prst="wedgeRectCallout">
          <a:avLst>
            <a:gd name="adj1" fmla="val -21781"/>
            <a:gd name="adj2" fmla="val 20192"/>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10584</xdr:colOff>
      <xdr:row>20</xdr:row>
      <xdr:rowOff>27516</xdr:rowOff>
    </xdr:from>
    <xdr:to>
      <xdr:col>14</xdr:col>
      <xdr:colOff>31750</xdr:colOff>
      <xdr:row>42</xdr:row>
      <xdr:rowOff>0</xdr:rowOff>
    </xdr:to>
    <xdr:cxnSp macro="">
      <xdr:nvCxnSpPr>
        <xdr:cNvPr id="2" name="直線コネクタ 1">
          <a:extLst>
            <a:ext uri="{FF2B5EF4-FFF2-40B4-BE49-F238E27FC236}">
              <a16:creationId xmlns:a16="http://schemas.microsoft.com/office/drawing/2014/main" xmlns="" id="{00000000-0008-0000-0400-000002000000}"/>
            </a:ext>
          </a:extLst>
        </xdr:cNvPr>
        <xdr:cNvCxnSpPr/>
      </xdr:nvCxnSpPr>
      <xdr:spPr>
        <a:xfrm>
          <a:off x="2887134" y="4599516"/>
          <a:ext cx="21166" cy="4163484"/>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56091</xdr:colOff>
      <xdr:row>20</xdr:row>
      <xdr:rowOff>19050</xdr:rowOff>
    </xdr:from>
    <xdr:to>
      <xdr:col>12</xdr:col>
      <xdr:colOff>74083</xdr:colOff>
      <xdr:row>42</xdr:row>
      <xdr:rowOff>0</xdr:rowOff>
    </xdr:to>
    <xdr:cxnSp macro="">
      <xdr:nvCxnSpPr>
        <xdr:cNvPr id="3" name="直線コネクタ 2">
          <a:extLst>
            <a:ext uri="{FF2B5EF4-FFF2-40B4-BE49-F238E27FC236}">
              <a16:creationId xmlns:a16="http://schemas.microsoft.com/office/drawing/2014/main" xmlns="" id="{00000000-0008-0000-0400-000003000000}"/>
            </a:ext>
          </a:extLst>
        </xdr:cNvPr>
        <xdr:cNvCxnSpPr/>
      </xdr:nvCxnSpPr>
      <xdr:spPr>
        <a:xfrm>
          <a:off x="2570691" y="4591050"/>
          <a:ext cx="17992" cy="417195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74083</xdr:colOff>
      <xdr:row>20</xdr:row>
      <xdr:rowOff>17992</xdr:rowOff>
    </xdr:from>
    <xdr:to>
      <xdr:col>10</xdr:col>
      <xdr:colOff>95250</xdr:colOff>
      <xdr:row>42</xdr:row>
      <xdr:rowOff>10583</xdr:rowOff>
    </xdr:to>
    <xdr:cxnSp macro="">
      <xdr:nvCxnSpPr>
        <xdr:cNvPr id="4" name="直線コネクタ 3">
          <a:extLst>
            <a:ext uri="{FF2B5EF4-FFF2-40B4-BE49-F238E27FC236}">
              <a16:creationId xmlns:a16="http://schemas.microsoft.com/office/drawing/2014/main" xmlns="" id="{00000000-0008-0000-0400-000004000000}"/>
            </a:ext>
          </a:extLst>
        </xdr:cNvPr>
        <xdr:cNvCxnSpPr/>
      </xdr:nvCxnSpPr>
      <xdr:spPr>
        <a:xfrm>
          <a:off x="2226733" y="4589992"/>
          <a:ext cx="21167" cy="4183591"/>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421481</xdr:colOff>
      <xdr:row>8</xdr:row>
      <xdr:rowOff>233363</xdr:rowOff>
    </xdr:from>
    <xdr:to>
      <xdr:col>5</xdr:col>
      <xdr:colOff>6018</xdr:colOff>
      <xdr:row>10</xdr:row>
      <xdr:rowOff>35719</xdr:rowOff>
    </xdr:to>
    <xdr:pic>
      <xdr:nvPicPr>
        <xdr:cNvPr id="5" name="図 4">
          <a:extLst>
            <a:ext uri="{FF2B5EF4-FFF2-40B4-BE49-F238E27FC236}">
              <a16:creationId xmlns:a16="http://schemas.microsoft.com/office/drawing/2014/main" xmlns="" id="{00000000-0008-0000-04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7706" y="2147888"/>
          <a:ext cx="556087" cy="297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23284</xdr:colOff>
      <xdr:row>77</xdr:row>
      <xdr:rowOff>28575</xdr:rowOff>
    </xdr:from>
    <xdr:to>
      <xdr:col>14</xdr:col>
      <xdr:colOff>42334</xdr:colOff>
      <xdr:row>105</xdr:row>
      <xdr:rowOff>0</xdr:rowOff>
    </xdr:to>
    <xdr:cxnSp macro="">
      <xdr:nvCxnSpPr>
        <xdr:cNvPr id="6" name="直線コネクタ 5">
          <a:extLst>
            <a:ext uri="{FF2B5EF4-FFF2-40B4-BE49-F238E27FC236}">
              <a16:creationId xmlns:a16="http://schemas.microsoft.com/office/drawing/2014/main" xmlns="" id="{00000000-0008-0000-0400-000006000000}"/>
            </a:ext>
          </a:extLst>
        </xdr:cNvPr>
        <xdr:cNvCxnSpPr/>
      </xdr:nvCxnSpPr>
      <xdr:spPr>
        <a:xfrm>
          <a:off x="2899834" y="15773400"/>
          <a:ext cx="19050" cy="5400675"/>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77</xdr:row>
      <xdr:rowOff>8466</xdr:rowOff>
    </xdr:from>
    <xdr:to>
      <xdr:col>12</xdr:col>
      <xdr:colOff>63500</xdr:colOff>
      <xdr:row>105</xdr:row>
      <xdr:rowOff>0</xdr:rowOff>
    </xdr:to>
    <xdr:cxnSp macro="">
      <xdr:nvCxnSpPr>
        <xdr:cNvPr id="7" name="直線コネクタ 6">
          <a:extLst>
            <a:ext uri="{FF2B5EF4-FFF2-40B4-BE49-F238E27FC236}">
              <a16:creationId xmlns:a16="http://schemas.microsoft.com/office/drawing/2014/main" xmlns="" id="{00000000-0008-0000-0400-000007000000}"/>
            </a:ext>
          </a:extLst>
        </xdr:cNvPr>
        <xdr:cNvCxnSpPr/>
      </xdr:nvCxnSpPr>
      <xdr:spPr>
        <a:xfrm>
          <a:off x="2570692" y="15753291"/>
          <a:ext cx="7408" cy="5420784"/>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77</xdr:row>
      <xdr:rowOff>28575</xdr:rowOff>
    </xdr:from>
    <xdr:to>
      <xdr:col>10</xdr:col>
      <xdr:colOff>116416</xdr:colOff>
      <xdr:row>105</xdr:row>
      <xdr:rowOff>0</xdr:rowOff>
    </xdr:to>
    <xdr:cxnSp macro="">
      <xdr:nvCxnSpPr>
        <xdr:cNvPr id="8" name="直線コネクタ 7">
          <a:extLst>
            <a:ext uri="{FF2B5EF4-FFF2-40B4-BE49-F238E27FC236}">
              <a16:creationId xmlns:a16="http://schemas.microsoft.com/office/drawing/2014/main" xmlns="" id="{00000000-0008-0000-0400-000008000000}"/>
            </a:ext>
          </a:extLst>
        </xdr:cNvPr>
        <xdr:cNvCxnSpPr/>
      </xdr:nvCxnSpPr>
      <xdr:spPr>
        <a:xfrm>
          <a:off x="2237316" y="15773400"/>
          <a:ext cx="31750" cy="5400675"/>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36635</xdr:colOff>
      <xdr:row>115</xdr:row>
      <xdr:rowOff>14653</xdr:rowOff>
    </xdr:from>
    <xdr:to>
      <xdr:col>35</xdr:col>
      <xdr:colOff>36635</xdr:colOff>
      <xdr:row>116</xdr:row>
      <xdr:rowOff>175846</xdr:rowOff>
    </xdr:to>
    <xdr:cxnSp macro="">
      <xdr:nvCxnSpPr>
        <xdr:cNvPr id="9" name="直線コネクタ 8">
          <a:extLst>
            <a:ext uri="{FF2B5EF4-FFF2-40B4-BE49-F238E27FC236}">
              <a16:creationId xmlns:a16="http://schemas.microsoft.com/office/drawing/2014/main" xmlns="" id="{00000000-0008-0000-0400-000009000000}"/>
            </a:ext>
          </a:extLst>
        </xdr:cNvPr>
        <xdr:cNvCxnSpPr/>
      </xdr:nvCxnSpPr>
      <xdr:spPr>
        <a:xfrm>
          <a:off x="6580310" y="22531753"/>
          <a:ext cx="0" cy="370743"/>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56987</xdr:colOff>
      <xdr:row>114</xdr:row>
      <xdr:rowOff>189685</xdr:rowOff>
    </xdr:from>
    <xdr:to>
      <xdr:col>33</xdr:col>
      <xdr:colOff>65942</xdr:colOff>
      <xdr:row>117</xdr:row>
      <xdr:rowOff>7326</xdr:rowOff>
    </xdr:to>
    <xdr:cxnSp macro="">
      <xdr:nvCxnSpPr>
        <xdr:cNvPr id="10" name="直線コネクタ 9">
          <a:extLst>
            <a:ext uri="{FF2B5EF4-FFF2-40B4-BE49-F238E27FC236}">
              <a16:creationId xmlns:a16="http://schemas.microsoft.com/office/drawing/2014/main" xmlns="" id="{00000000-0008-0000-0400-00000A000000}"/>
            </a:ext>
          </a:extLst>
        </xdr:cNvPr>
        <xdr:cNvCxnSpPr/>
      </xdr:nvCxnSpPr>
      <xdr:spPr>
        <a:xfrm>
          <a:off x="6238712" y="22516285"/>
          <a:ext cx="8955" cy="427241"/>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102577</xdr:colOff>
      <xdr:row>115</xdr:row>
      <xdr:rowOff>21980</xdr:rowOff>
    </xdr:from>
    <xdr:to>
      <xdr:col>31</xdr:col>
      <xdr:colOff>102577</xdr:colOff>
      <xdr:row>117</xdr:row>
      <xdr:rowOff>813</xdr:rowOff>
    </xdr:to>
    <xdr:cxnSp macro="">
      <xdr:nvCxnSpPr>
        <xdr:cNvPr id="11" name="直線コネクタ 10">
          <a:extLst>
            <a:ext uri="{FF2B5EF4-FFF2-40B4-BE49-F238E27FC236}">
              <a16:creationId xmlns:a16="http://schemas.microsoft.com/office/drawing/2014/main" xmlns="" id="{00000000-0008-0000-0400-00000B000000}"/>
            </a:ext>
          </a:extLst>
        </xdr:cNvPr>
        <xdr:cNvCxnSpPr/>
      </xdr:nvCxnSpPr>
      <xdr:spPr>
        <a:xfrm>
          <a:off x="5922352" y="22539080"/>
          <a:ext cx="0" cy="397933"/>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35</xdr:col>
      <xdr:colOff>115359</xdr:colOff>
      <xdr:row>70</xdr:row>
      <xdr:rowOff>286810</xdr:rowOff>
    </xdr:from>
    <xdr:to>
      <xdr:col>36</xdr:col>
      <xdr:colOff>165425</xdr:colOff>
      <xdr:row>71</xdr:row>
      <xdr:rowOff>184152</xdr:rowOff>
    </xdr:to>
    <xdr:pic>
      <xdr:nvPicPr>
        <xdr:cNvPr id="12" name="図 11">
          <a:extLst>
            <a:ext uri="{FF2B5EF4-FFF2-40B4-BE49-F238E27FC236}">
              <a16:creationId xmlns:a16="http://schemas.microsoft.com/office/drawing/2014/main" xmlns="" id="{00000000-0008-0000-04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59034" y="14612410"/>
          <a:ext cx="231041" cy="211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83345</xdr:colOff>
      <xdr:row>65</xdr:row>
      <xdr:rowOff>245269</xdr:rowOff>
    </xdr:from>
    <xdr:to>
      <xdr:col>4</xdr:col>
      <xdr:colOff>173456</xdr:colOff>
      <xdr:row>67</xdr:row>
      <xdr:rowOff>47625</xdr:rowOff>
    </xdr:to>
    <xdr:pic>
      <xdr:nvPicPr>
        <xdr:cNvPr id="13" name="図 12">
          <a:extLst>
            <a:ext uri="{FF2B5EF4-FFF2-40B4-BE49-F238E27FC236}">
              <a16:creationId xmlns:a16="http://schemas.microsoft.com/office/drawing/2014/main" xmlns="" id="{00000000-0008-0000-04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195" y="13332619"/>
          <a:ext cx="452061" cy="297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40</xdr:col>
      <xdr:colOff>47625</xdr:colOff>
      <xdr:row>71</xdr:row>
      <xdr:rowOff>95250</xdr:rowOff>
    </xdr:from>
    <xdr:to>
      <xdr:col>43</xdr:col>
      <xdr:colOff>1</xdr:colOff>
      <xdr:row>71</xdr:row>
      <xdr:rowOff>95250</xdr:rowOff>
    </xdr:to>
    <xdr:cxnSp macro="">
      <xdr:nvCxnSpPr>
        <xdr:cNvPr id="14" name="直線矢印コネクタ 13">
          <a:extLst>
            <a:ext uri="{FF2B5EF4-FFF2-40B4-BE49-F238E27FC236}">
              <a16:creationId xmlns:a16="http://schemas.microsoft.com/office/drawing/2014/main" xmlns="" id="{00000000-0008-0000-0400-00000E000000}"/>
            </a:ext>
          </a:extLst>
        </xdr:cNvPr>
        <xdr:cNvCxnSpPr/>
      </xdr:nvCxnSpPr>
      <xdr:spPr>
        <a:xfrm flipH="1">
          <a:off x="7781925" y="14735175"/>
          <a:ext cx="495301"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151869</xdr:colOff>
      <xdr:row>27</xdr:row>
      <xdr:rowOff>60593</xdr:rowOff>
    </xdr:from>
    <xdr:to>
      <xdr:col>66</xdr:col>
      <xdr:colOff>211401</xdr:colOff>
      <xdr:row>37</xdr:row>
      <xdr:rowOff>0</xdr:rowOff>
    </xdr:to>
    <xdr:sp macro="" textlink="">
      <xdr:nvSpPr>
        <xdr:cNvPr id="15" name="スクロール: 横 14">
          <a:extLst>
            <a:ext uri="{FF2B5EF4-FFF2-40B4-BE49-F238E27FC236}">
              <a16:creationId xmlns:a16="http://schemas.microsoft.com/office/drawing/2014/main" xmlns="" id="{00000000-0008-0000-0400-00000F000000}"/>
            </a:ext>
          </a:extLst>
        </xdr:cNvPr>
        <xdr:cNvSpPr/>
      </xdr:nvSpPr>
      <xdr:spPr>
        <a:xfrm>
          <a:off x="7856536" y="5987260"/>
          <a:ext cx="4737365" cy="1844407"/>
        </a:xfrm>
        <a:prstGeom prst="horizontalScroll">
          <a:avLst>
            <a:gd name="adj" fmla="val 6821"/>
          </a:avLst>
        </a:prstGeom>
        <a:solidFill>
          <a:schemeClr val="accent4">
            <a:lumMod val="40000"/>
            <a:lumOff val="60000"/>
            <a:alpha val="3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226218</xdr:colOff>
      <xdr:row>62</xdr:row>
      <xdr:rowOff>71435</xdr:rowOff>
    </xdr:from>
    <xdr:to>
      <xdr:col>64</xdr:col>
      <xdr:colOff>22489</xdr:colOff>
      <xdr:row>74</xdr:row>
      <xdr:rowOff>175945</xdr:rowOff>
    </xdr:to>
    <xdr:sp macro="" textlink="">
      <xdr:nvSpPr>
        <xdr:cNvPr id="16" name="スクロール: 横 15">
          <a:extLst>
            <a:ext uri="{FF2B5EF4-FFF2-40B4-BE49-F238E27FC236}">
              <a16:creationId xmlns:a16="http://schemas.microsoft.com/office/drawing/2014/main" xmlns="" id="{00000000-0008-0000-0400-000010000000}"/>
            </a:ext>
          </a:extLst>
        </xdr:cNvPr>
        <xdr:cNvSpPr/>
      </xdr:nvSpPr>
      <xdr:spPr>
        <a:xfrm>
          <a:off x="7408068" y="12606335"/>
          <a:ext cx="4692121" cy="2781035"/>
        </a:xfrm>
        <a:prstGeom prst="horizontalScroll">
          <a:avLst>
            <a:gd name="adj" fmla="val 9571"/>
          </a:avLst>
        </a:prstGeom>
        <a:solidFill>
          <a:srgbClr val="13F5EA">
            <a:alpha val="3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45244</xdr:colOff>
      <xdr:row>8</xdr:row>
      <xdr:rowOff>114300</xdr:rowOff>
    </xdr:from>
    <xdr:to>
      <xdr:col>66</xdr:col>
      <xdr:colOff>190237</xdr:colOff>
      <xdr:row>21</xdr:row>
      <xdr:rowOff>66675</xdr:rowOff>
    </xdr:to>
    <xdr:sp macro="" textlink="">
      <xdr:nvSpPr>
        <xdr:cNvPr id="17" name="スクロール: 横 16">
          <a:extLst>
            <a:ext uri="{FF2B5EF4-FFF2-40B4-BE49-F238E27FC236}">
              <a16:creationId xmlns:a16="http://schemas.microsoft.com/office/drawing/2014/main" xmlns="" id="{00000000-0008-0000-0400-000011000000}"/>
            </a:ext>
          </a:extLst>
        </xdr:cNvPr>
        <xdr:cNvSpPr/>
      </xdr:nvSpPr>
      <xdr:spPr>
        <a:xfrm>
          <a:off x="7749911" y="2061633"/>
          <a:ext cx="4822826" cy="2778125"/>
        </a:xfrm>
        <a:prstGeom prst="horizontalScroll">
          <a:avLst>
            <a:gd name="adj" fmla="val 4973"/>
          </a:avLst>
        </a:prstGeom>
        <a:solidFill>
          <a:schemeClr val="accent4">
            <a:lumMod val="40000"/>
            <a:lumOff val="60000"/>
            <a:alpha val="3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74085</xdr:colOff>
      <xdr:row>67</xdr:row>
      <xdr:rowOff>127001</xdr:rowOff>
    </xdr:from>
    <xdr:to>
      <xdr:col>14</xdr:col>
      <xdr:colOff>127001</xdr:colOff>
      <xdr:row>72</xdr:row>
      <xdr:rowOff>190501</xdr:rowOff>
    </xdr:to>
    <xdr:sp macro="" textlink="">
      <xdr:nvSpPr>
        <xdr:cNvPr id="18" name="吹き出し: 角を丸めた四角形 17">
          <a:extLst>
            <a:ext uri="{FF2B5EF4-FFF2-40B4-BE49-F238E27FC236}">
              <a16:creationId xmlns:a16="http://schemas.microsoft.com/office/drawing/2014/main" xmlns="" id="{00000000-0008-0000-0400-000012000000}"/>
            </a:ext>
          </a:extLst>
        </xdr:cNvPr>
        <xdr:cNvSpPr/>
      </xdr:nvSpPr>
      <xdr:spPr>
        <a:xfrm>
          <a:off x="2226735" y="13709651"/>
          <a:ext cx="776816" cy="1368425"/>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1</xdr:col>
      <xdr:colOff>422275</xdr:colOff>
      <xdr:row>44</xdr:row>
      <xdr:rowOff>175948</xdr:rowOff>
    </xdr:from>
    <xdr:to>
      <xdr:col>36</xdr:col>
      <xdr:colOff>38893</xdr:colOff>
      <xdr:row>44</xdr:row>
      <xdr:rowOff>187854</xdr:rowOff>
    </xdr:to>
    <xdr:cxnSp macro="">
      <xdr:nvCxnSpPr>
        <xdr:cNvPr id="20" name="直線コネクタ 19">
          <a:extLst>
            <a:ext uri="{FF2B5EF4-FFF2-40B4-BE49-F238E27FC236}">
              <a16:creationId xmlns:a16="http://schemas.microsoft.com/office/drawing/2014/main" xmlns="" id="{00000000-0008-0000-0400-000014000000}"/>
            </a:ext>
          </a:extLst>
        </xdr:cNvPr>
        <xdr:cNvCxnSpPr/>
      </xdr:nvCxnSpPr>
      <xdr:spPr>
        <a:xfrm flipV="1">
          <a:off x="697442" y="9341115"/>
          <a:ext cx="6040701" cy="11906"/>
        </a:xfrm>
        <a:prstGeom prst="line">
          <a:avLst/>
        </a:prstGeom>
        <a:ln>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136262</xdr:colOff>
      <xdr:row>0</xdr:row>
      <xdr:rowOff>63499</xdr:rowOff>
    </xdr:from>
    <xdr:to>
      <xdr:col>63</xdr:col>
      <xdr:colOff>135316</xdr:colOff>
      <xdr:row>1</xdr:row>
      <xdr:rowOff>175381</xdr:rowOff>
    </xdr:to>
    <xdr:sp macro="" textlink="">
      <xdr:nvSpPr>
        <xdr:cNvPr id="23" name="吹き出し: 折線 22">
          <a:extLst>
            <a:ext uri="{FF2B5EF4-FFF2-40B4-BE49-F238E27FC236}">
              <a16:creationId xmlns:a16="http://schemas.microsoft.com/office/drawing/2014/main" xmlns="" id="{00000000-0008-0000-0400-000017000000}"/>
            </a:ext>
          </a:extLst>
        </xdr:cNvPr>
        <xdr:cNvSpPr/>
      </xdr:nvSpPr>
      <xdr:spPr>
        <a:xfrm>
          <a:off x="7840929" y="63499"/>
          <a:ext cx="4137137" cy="355299"/>
        </a:xfrm>
        <a:prstGeom prst="borderCallout2">
          <a:avLst>
            <a:gd name="adj1" fmla="val 53936"/>
            <a:gd name="adj2" fmla="val 99696"/>
            <a:gd name="adj3" fmla="val 53295"/>
            <a:gd name="adj4" fmla="val 99995"/>
            <a:gd name="adj5" fmla="val 35684"/>
            <a:gd name="adj6" fmla="val 99954"/>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solidFill>
            <a:srgbClr val="FF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ctr"/>
          <a:r>
            <a:rPr kumimoji="1" lang="ja-JP" altLang="en-US" sz="1400"/>
            <a:t>記載しないと、請求書が正しく表示されません！</a:t>
          </a:r>
        </a:p>
      </xdr:txBody>
    </xdr:sp>
    <xdr:clientData/>
  </xdr:twoCellAnchor>
  <xdr:twoCellAnchor>
    <xdr:from>
      <xdr:col>51</xdr:col>
      <xdr:colOff>95250</xdr:colOff>
      <xdr:row>21</xdr:row>
      <xdr:rowOff>178594</xdr:rowOff>
    </xdr:from>
    <xdr:to>
      <xdr:col>66</xdr:col>
      <xdr:colOff>154782</xdr:colOff>
      <xdr:row>23</xdr:row>
      <xdr:rowOff>35720</xdr:rowOff>
    </xdr:to>
    <xdr:sp macro="" textlink="">
      <xdr:nvSpPr>
        <xdr:cNvPr id="24" name="吹き出し: 四角形 23">
          <a:extLst>
            <a:ext uri="{FF2B5EF4-FFF2-40B4-BE49-F238E27FC236}">
              <a16:creationId xmlns:a16="http://schemas.microsoft.com/office/drawing/2014/main" xmlns="" id="{00000000-0008-0000-0400-000018000000}"/>
            </a:ext>
          </a:extLst>
        </xdr:cNvPr>
        <xdr:cNvSpPr/>
      </xdr:nvSpPr>
      <xdr:spPr>
        <a:xfrm>
          <a:off x="9820275" y="4941094"/>
          <a:ext cx="2774157" cy="238126"/>
        </a:xfrm>
        <a:prstGeom prst="wedgeRectCallout">
          <a:avLst>
            <a:gd name="adj1" fmla="val -21781"/>
            <a:gd name="adj2" fmla="val 20192"/>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76728</xdr:colOff>
      <xdr:row>1</xdr:row>
      <xdr:rowOff>42333</xdr:rowOff>
    </xdr:from>
    <xdr:to>
      <xdr:col>40</xdr:col>
      <xdr:colOff>84666</xdr:colOff>
      <xdr:row>1</xdr:row>
      <xdr:rowOff>119062</xdr:rowOff>
    </xdr:to>
    <xdr:cxnSp macro="">
      <xdr:nvCxnSpPr>
        <xdr:cNvPr id="25" name="直線矢印コネクタ 24">
          <a:extLst>
            <a:ext uri="{FF2B5EF4-FFF2-40B4-BE49-F238E27FC236}">
              <a16:creationId xmlns:a16="http://schemas.microsoft.com/office/drawing/2014/main" xmlns="" id="{00000000-0008-0000-0400-000019000000}"/>
            </a:ext>
          </a:extLst>
        </xdr:cNvPr>
        <xdr:cNvCxnSpPr/>
      </xdr:nvCxnSpPr>
      <xdr:spPr>
        <a:xfrm flipV="1">
          <a:off x="6955895" y="285750"/>
          <a:ext cx="833438" cy="7672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74083</xdr:colOff>
      <xdr:row>1</xdr:row>
      <xdr:rowOff>169333</xdr:rowOff>
    </xdr:from>
    <xdr:to>
      <xdr:col>49</xdr:col>
      <xdr:colOff>74083</xdr:colOff>
      <xdr:row>3</xdr:row>
      <xdr:rowOff>10583</xdr:rowOff>
    </xdr:to>
    <xdr:cxnSp macro="">
      <xdr:nvCxnSpPr>
        <xdr:cNvPr id="26" name="直線矢印コネクタ 25">
          <a:extLst>
            <a:ext uri="{FF2B5EF4-FFF2-40B4-BE49-F238E27FC236}">
              <a16:creationId xmlns:a16="http://schemas.microsoft.com/office/drawing/2014/main" xmlns="" id="{00000000-0008-0000-0400-00001A000000}"/>
            </a:ext>
          </a:extLst>
        </xdr:cNvPr>
        <xdr:cNvCxnSpPr/>
      </xdr:nvCxnSpPr>
      <xdr:spPr>
        <a:xfrm>
          <a:off x="9398000" y="412750"/>
          <a:ext cx="0" cy="328083"/>
        </a:xfrm>
        <a:prstGeom prst="straightConnector1">
          <a:avLst/>
        </a:prstGeom>
        <a:ln w="28575">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17992</xdr:colOff>
      <xdr:row>128</xdr:row>
      <xdr:rowOff>95251</xdr:rowOff>
    </xdr:from>
    <xdr:to>
      <xdr:col>42</xdr:col>
      <xdr:colOff>169333</xdr:colOff>
      <xdr:row>128</xdr:row>
      <xdr:rowOff>95251</xdr:rowOff>
    </xdr:to>
    <xdr:cxnSp macro="">
      <xdr:nvCxnSpPr>
        <xdr:cNvPr id="27" name="直線矢印コネクタ 26">
          <a:extLst>
            <a:ext uri="{FF2B5EF4-FFF2-40B4-BE49-F238E27FC236}">
              <a16:creationId xmlns:a16="http://schemas.microsoft.com/office/drawing/2014/main" xmlns="" id="{00000000-0008-0000-0400-00001B000000}"/>
            </a:ext>
          </a:extLst>
        </xdr:cNvPr>
        <xdr:cNvCxnSpPr/>
      </xdr:nvCxnSpPr>
      <xdr:spPr>
        <a:xfrm flipH="1">
          <a:off x="7752292" y="23517225"/>
          <a:ext cx="513291"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15875</xdr:colOff>
      <xdr:row>123</xdr:row>
      <xdr:rowOff>42333</xdr:rowOff>
    </xdr:from>
    <xdr:to>
      <xdr:col>66</xdr:col>
      <xdr:colOff>132290</xdr:colOff>
      <xdr:row>129</xdr:row>
      <xdr:rowOff>211667</xdr:rowOff>
    </xdr:to>
    <xdr:sp macro="" textlink="">
      <xdr:nvSpPr>
        <xdr:cNvPr id="28" name="スクロール: 横 27">
          <a:extLst>
            <a:ext uri="{FF2B5EF4-FFF2-40B4-BE49-F238E27FC236}">
              <a16:creationId xmlns:a16="http://schemas.microsoft.com/office/drawing/2014/main" xmlns="" id="{00000000-0008-0000-0400-00001C000000}"/>
            </a:ext>
          </a:extLst>
        </xdr:cNvPr>
        <xdr:cNvSpPr/>
      </xdr:nvSpPr>
      <xdr:spPr>
        <a:xfrm>
          <a:off x="7750175" y="23517225"/>
          <a:ext cx="4821765" cy="0"/>
        </a:xfrm>
        <a:prstGeom prst="horizontalScroll">
          <a:avLst>
            <a:gd name="adj" fmla="val 9571"/>
          </a:avLst>
        </a:prstGeom>
        <a:solidFill>
          <a:srgbClr val="FFFF00">
            <a:alpha val="3000"/>
          </a:srgb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21167</xdr:colOff>
      <xdr:row>120</xdr:row>
      <xdr:rowOff>31749</xdr:rowOff>
    </xdr:from>
    <xdr:to>
      <xdr:col>21</xdr:col>
      <xdr:colOff>21166</xdr:colOff>
      <xdr:row>121</xdr:row>
      <xdr:rowOff>0</xdr:rowOff>
    </xdr:to>
    <xdr:sp macro="" textlink="">
      <xdr:nvSpPr>
        <xdr:cNvPr id="29" name="吹き出し: 角を丸めた四角形 28">
          <a:extLst>
            <a:ext uri="{FF2B5EF4-FFF2-40B4-BE49-F238E27FC236}">
              <a16:creationId xmlns:a16="http://schemas.microsoft.com/office/drawing/2014/main" xmlns="" id="{00000000-0008-0000-0400-00001D000000}"/>
            </a:ext>
          </a:extLst>
        </xdr:cNvPr>
        <xdr:cNvSpPr/>
      </xdr:nvSpPr>
      <xdr:spPr>
        <a:xfrm>
          <a:off x="3259667" y="23517225"/>
          <a:ext cx="771524" cy="0"/>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1</xdr:col>
      <xdr:colOff>0</xdr:colOff>
      <xdr:row>121</xdr:row>
      <xdr:rowOff>0</xdr:rowOff>
    </xdr:from>
    <xdr:to>
      <xdr:col>1</xdr:col>
      <xdr:colOff>0</xdr:colOff>
      <xdr:row>123</xdr:row>
      <xdr:rowOff>55359</xdr:rowOff>
    </xdr:to>
    <xdr:cxnSp macro="">
      <xdr:nvCxnSpPr>
        <xdr:cNvPr id="30" name="直線コネクタ 29">
          <a:extLst>
            <a:ext uri="{FF2B5EF4-FFF2-40B4-BE49-F238E27FC236}">
              <a16:creationId xmlns:a16="http://schemas.microsoft.com/office/drawing/2014/main" xmlns="" id="{00000000-0008-0000-0400-00001E000000}"/>
            </a:ext>
          </a:extLst>
        </xdr:cNvPr>
        <xdr:cNvCxnSpPr/>
      </xdr:nvCxnSpPr>
      <xdr:spPr>
        <a:xfrm>
          <a:off x="276225" y="23517225"/>
          <a:ext cx="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134</xdr:row>
      <xdr:rowOff>8466</xdr:rowOff>
    </xdr:from>
    <xdr:to>
      <xdr:col>12</xdr:col>
      <xdr:colOff>63500</xdr:colOff>
      <xdr:row>162</xdr:row>
      <xdr:rowOff>0</xdr:rowOff>
    </xdr:to>
    <xdr:cxnSp macro="">
      <xdr:nvCxnSpPr>
        <xdr:cNvPr id="31" name="直線コネクタ 30">
          <a:extLst>
            <a:ext uri="{FF2B5EF4-FFF2-40B4-BE49-F238E27FC236}">
              <a16:creationId xmlns:a16="http://schemas.microsoft.com/office/drawing/2014/main" xmlns="" id="{00000000-0008-0000-0400-00001F000000}"/>
            </a:ext>
          </a:extLst>
        </xdr:cNvPr>
        <xdr:cNvCxnSpPr/>
      </xdr:nvCxnSpPr>
      <xdr:spPr>
        <a:xfrm>
          <a:off x="2570692" y="23517225"/>
          <a:ext cx="7408"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134</xdr:row>
      <xdr:rowOff>28575</xdr:rowOff>
    </xdr:from>
    <xdr:to>
      <xdr:col>10</xdr:col>
      <xdr:colOff>116416</xdr:colOff>
      <xdr:row>162</xdr:row>
      <xdr:rowOff>0</xdr:rowOff>
    </xdr:to>
    <xdr:cxnSp macro="">
      <xdr:nvCxnSpPr>
        <xdr:cNvPr id="32" name="直線コネクタ 31">
          <a:extLst>
            <a:ext uri="{FF2B5EF4-FFF2-40B4-BE49-F238E27FC236}">
              <a16:creationId xmlns:a16="http://schemas.microsoft.com/office/drawing/2014/main" xmlns="" id="{00000000-0008-0000-0400-000020000000}"/>
            </a:ext>
          </a:extLst>
        </xdr:cNvPr>
        <xdr:cNvCxnSpPr/>
      </xdr:nvCxnSpPr>
      <xdr:spPr>
        <a:xfrm>
          <a:off x="2237316" y="23517225"/>
          <a:ext cx="317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36635</xdr:colOff>
      <xdr:row>172</xdr:row>
      <xdr:rowOff>14653</xdr:rowOff>
    </xdr:from>
    <xdr:to>
      <xdr:col>35</xdr:col>
      <xdr:colOff>36635</xdr:colOff>
      <xdr:row>173</xdr:row>
      <xdr:rowOff>175846</xdr:rowOff>
    </xdr:to>
    <xdr:cxnSp macro="">
      <xdr:nvCxnSpPr>
        <xdr:cNvPr id="33" name="直線コネクタ 32">
          <a:extLst>
            <a:ext uri="{FF2B5EF4-FFF2-40B4-BE49-F238E27FC236}">
              <a16:creationId xmlns:a16="http://schemas.microsoft.com/office/drawing/2014/main" xmlns="" id="{00000000-0008-0000-0400-000021000000}"/>
            </a:ext>
          </a:extLst>
        </xdr:cNvPr>
        <xdr:cNvCxnSpPr/>
      </xdr:nvCxnSpPr>
      <xdr:spPr>
        <a:xfrm>
          <a:off x="6580310" y="23517225"/>
          <a:ext cx="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56987</xdr:colOff>
      <xdr:row>171</xdr:row>
      <xdr:rowOff>189685</xdr:rowOff>
    </xdr:from>
    <xdr:to>
      <xdr:col>33</xdr:col>
      <xdr:colOff>65942</xdr:colOff>
      <xdr:row>174</xdr:row>
      <xdr:rowOff>7326</xdr:rowOff>
    </xdr:to>
    <xdr:cxnSp macro="">
      <xdr:nvCxnSpPr>
        <xdr:cNvPr id="34" name="直線コネクタ 33">
          <a:extLst>
            <a:ext uri="{FF2B5EF4-FFF2-40B4-BE49-F238E27FC236}">
              <a16:creationId xmlns:a16="http://schemas.microsoft.com/office/drawing/2014/main" xmlns="" id="{00000000-0008-0000-0400-000022000000}"/>
            </a:ext>
          </a:extLst>
        </xdr:cNvPr>
        <xdr:cNvCxnSpPr/>
      </xdr:nvCxnSpPr>
      <xdr:spPr>
        <a:xfrm>
          <a:off x="6238712" y="23517225"/>
          <a:ext cx="8955"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102577</xdr:colOff>
      <xdr:row>172</xdr:row>
      <xdr:rowOff>21980</xdr:rowOff>
    </xdr:from>
    <xdr:to>
      <xdr:col>31</xdr:col>
      <xdr:colOff>102577</xdr:colOff>
      <xdr:row>174</xdr:row>
      <xdr:rowOff>813</xdr:rowOff>
    </xdr:to>
    <xdr:cxnSp macro="">
      <xdr:nvCxnSpPr>
        <xdr:cNvPr id="35" name="直線コネクタ 34">
          <a:extLst>
            <a:ext uri="{FF2B5EF4-FFF2-40B4-BE49-F238E27FC236}">
              <a16:creationId xmlns:a16="http://schemas.microsoft.com/office/drawing/2014/main" xmlns="" id="{00000000-0008-0000-0400-000023000000}"/>
            </a:ext>
          </a:extLst>
        </xdr:cNvPr>
        <xdr:cNvCxnSpPr/>
      </xdr:nvCxnSpPr>
      <xdr:spPr>
        <a:xfrm>
          <a:off x="5922352" y="23517225"/>
          <a:ext cx="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105835</xdr:colOff>
      <xdr:row>123</xdr:row>
      <xdr:rowOff>158750</xdr:rowOff>
    </xdr:from>
    <xdr:to>
      <xdr:col>14</xdr:col>
      <xdr:colOff>158751</xdr:colOff>
      <xdr:row>128</xdr:row>
      <xdr:rowOff>222251</xdr:rowOff>
    </xdr:to>
    <xdr:sp macro="" textlink="">
      <xdr:nvSpPr>
        <xdr:cNvPr id="36" name="吹き出し: 角を丸めた四角形 35">
          <a:extLst>
            <a:ext uri="{FF2B5EF4-FFF2-40B4-BE49-F238E27FC236}">
              <a16:creationId xmlns:a16="http://schemas.microsoft.com/office/drawing/2014/main" xmlns="" id="{00000000-0008-0000-0400-000024000000}"/>
            </a:ext>
          </a:extLst>
        </xdr:cNvPr>
        <xdr:cNvSpPr/>
      </xdr:nvSpPr>
      <xdr:spPr>
        <a:xfrm>
          <a:off x="2258485" y="23517225"/>
          <a:ext cx="776816" cy="0"/>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14</xdr:col>
      <xdr:colOff>23284</xdr:colOff>
      <xdr:row>134</xdr:row>
      <xdr:rowOff>28575</xdr:rowOff>
    </xdr:from>
    <xdr:to>
      <xdr:col>14</xdr:col>
      <xdr:colOff>42334</xdr:colOff>
      <xdr:row>162</xdr:row>
      <xdr:rowOff>10584</xdr:rowOff>
    </xdr:to>
    <xdr:cxnSp macro="">
      <xdr:nvCxnSpPr>
        <xdr:cNvPr id="37" name="直線コネクタ 36">
          <a:extLst>
            <a:ext uri="{FF2B5EF4-FFF2-40B4-BE49-F238E27FC236}">
              <a16:creationId xmlns:a16="http://schemas.microsoft.com/office/drawing/2014/main" xmlns="" id="{00000000-0008-0000-0400-000025000000}"/>
            </a:ext>
          </a:extLst>
        </xdr:cNvPr>
        <xdr:cNvCxnSpPr/>
      </xdr:nvCxnSpPr>
      <xdr:spPr>
        <a:xfrm>
          <a:off x="2899834" y="23517225"/>
          <a:ext cx="190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23284</xdr:colOff>
      <xdr:row>134</xdr:row>
      <xdr:rowOff>28575</xdr:rowOff>
    </xdr:from>
    <xdr:to>
      <xdr:col>14</xdr:col>
      <xdr:colOff>42334</xdr:colOff>
      <xdr:row>162</xdr:row>
      <xdr:rowOff>0</xdr:rowOff>
    </xdr:to>
    <xdr:cxnSp macro="">
      <xdr:nvCxnSpPr>
        <xdr:cNvPr id="38" name="直線コネクタ 37">
          <a:extLst>
            <a:ext uri="{FF2B5EF4-FFF2-40B4-BE49-F238E27FC236}">
              <a16:creationId xmlns:a16="http://schemas.microsoft.com/office/drawing/2014/main" xmlns="" id="{00000000-0008-0000-0400-000026000000}"/>
            </a:ext>
          </a:extLst>
        </xdr:cNvPr>
        <xdr:cNvCxnSpPr/>
      </xdr:nvCxnSpPr>
      <xdr:spPr>
        <a:xfrm>
          <a:off x="2899834" y="23517225"/>
          <a:ext cx="190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134</xdr:row>
      <xdr:rowOff>8466</xdr:rowOff>
    </xdr:from>
    <xdr:to>
      <xdr:col>12</xdr:col>
      <xdr:colOff>63500</xdr:colOff>
      <xdr:row>162</xdr:row>
      <xdr:rowOff>0</xdr:rowOff>
    </xdr:to>
    <xdr:cxnSp macro="">
      <xdr:nvCxnSpPr>
        <xdr:cNvPr id="39" name="直線コネクタ 38">
          <a:extLst>
            <a:ext uri="{FF2B5EF4-FFF2-40B4-BE49-F238E27FC236}">
              <a16:creationId xmlns:a16="http://schemas.microsoft.com/office/drawing/2014/main" xmlns="" id="{00000000-0008-0000-0400-000027000000}"/>
            </a:ext>
          </a:extLst>
        </xdr:cNvPr>
        <xdr:cNvCxnSpPr/>
      </xdr:nvCxnSpPr>
      <xdr:spPr>
        <a:xfrm>
          <a:off x="2570692" y="23517225"/>
          <a:ext cx="7408"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134</xdr:row>
      <xdr:rowOff>28575</xdr:rowOff>
    </xdr:from>
    <xdr:to>
      <xdr:col>10</xdr:col>
      <xdr:colOff>116416</xdr:colOff>
      <xdr:row>162</xdr:row>
      <xdr:rowOff>0</xdr:rowOff>
    </xdr:to>
    <xdr:cxnSp macro="">
      <xdr:nvCxnSpPr>
        <xdr:cNvPr id="40" name="直線コネクタ 39">
          <a:extLst>
            <a:ext uri="{FF2B5EF4-FFF2-40B4-BE49-F238E27FC236}">
              <a16:creationId xmlns:a16="http://schemas.microsoft.com/office/drawing/2014/main" xmlns="" id="{00000000-0008-0000-0400-000028000000}"/>
            </a:ext>
          </a:extLst>
        </xdr:cNvPr>
        <xdr:cNvCxnSpPr/>
      </xdr:nvCxnSpPr>
      <xdr:spPr>
        <a:xfrm>
          <a:off x="2237316" y="23517225"/>
          <a:ext cx="317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119062</xdr:colOff>
      <xdr:row>156</xdr:row>
      <xdr:rowOff>0</xdr:rowOff>
    </xdr:from>
    <xdr:to>
      <xdr:col>1</xdr:col>
      <xdr:colOff>329711</xdr:colOff>
      <xdr:row>157</xdr:row>
      <xdr:rowOff>95250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395287" y="23517225"/>
          <a:ext cx="210649" cy="0"/>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119063</xdr:colOff>
      <xdr:row>136</xdr:row>
      <xdr:rowOff>59531</xdr:rowOff>
    </xdr:from>
    <xdr:to>
      <xdr:col>1</xdr:col>
      <xdr:colOff>321469</xdr:colOff>
      <xdr:row>137</xdr:row>
      <xdr:rowOff>95250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395288" y="23517225"/>
          <a:ext cx="202406" cy="0"/>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10584</xdr:colOff>
      <xdr:row>23</xdr:row>
      <xdr:rowOff>190499</xdr:rowOff>
    </xdr:from>
    <xdr:to>
      <xdr:col>54</xdr:col>
      <xdr:colOff>10585</xdr:colOff>
      <xdr:row>26</xdr:row>
      <xdr:rowOff>74082</xdr:rowOff>
    </xdr:to>
    <xdr:sp macro="" textlink="">
      <xdr:nvSpPr>
        <xdr:cNvPr id="43" name="吹き出し: 四角形 42">
          <a:extLst>
            <a:ext uri="{FF2B5EF4-FFF2-40B4-BE49-F238E27FC236}">
              <a16:creationId xmlns:a16="http://schemas.microsoft.com/office/drawing/2014/main" xmlns="" id="{00000000-0008-0000-0400-00002B000000}"/>
            </a:ext>
          </a:extLst>
        </xdr:cNvPr>
        <xdr:cNvSpPr/>
      </xdr:nvSpPr>
      <xdr:spPr>
        <a:xfrm>
          <a:off x="7744884" y="5333999"/>
          <a:ext cx="2533651" cy="455083"/>
        </a:xfrm>
        <a:prstGeom prst="wedgeRectCallout">
          <a:avLst>
            <a:gd name="adj1" fmla="val -21781"/>
            <a:gd name="adj2" fmla="val 20192"/>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74081</xdr:colOff>
      <xdr:row>42</xdr:row>
      <xdr:rowOff>42334</xdr:rowOff>
    </xdr:from>
    <xdr:to>
      <xdr:col>18</xdr:col>
      <xdr:colOff>31221</xdr:colOff>
      <xdr:row>44</xdr:row>
      <xdr:rowOff>127531</xdr:rowOff>
    </xdr:to>
    <xdr:sp macro="" textlink="">
      <xdr:nvSpPr>
        <xdr:cNvPr id="19" name="吹き出し: 角を丸めた四角形 18">
          <a:extLst>
            <a:ext uri="{FF2B5EF4-FFF2-40B4-BE49-F238E27FC236}">
              <a16:creationId xmlns:a16="http://schemas.microsoft.com/office/drawing/2014/main" xmlns="" id="{00000000-0008-0000-0400-000013000000}"/>
            </a:ext>
          </a:extLst>
        </xdr:cNvPr>
        <xdr:cNvSpPr/>
      </xdr:nvSpPr>
      <xdr:spPr>
        <a:xfrm>
          <a:off x="1682748" y="8826501"/>
          <a:ext cx="1809223" cy="466197"/>
        </a:xfrm>
        <a:prstGeom prst="wedgeRoundRectCallout">
          <a:avLst>
            <a:gd name="adj1" fmla="val -20492"/>
            <a:gd name="adj2" fmla="val 29533"/>
            <a:gd name="adj3" fmla="val 16667"/>
          </a:avLst>
        </a:prstGeom>
        <a:solidFill>
          <a:schemeClr val="bg1">
            <a:lumMod val="85000"/>
            <a:alpha val="66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cap="none" spc="50">
              <a:ln w="0"/>
              <a:solidFill>
                <a:schemeClr val="bg2"/>
              </a:solidFill>
              <a:effectLst>
                <a:innerShdw blurRad="63500" dist="50800" dir="13500000">
                  <a:srgbClr val="000000">
                    <a:alpha val="50000"/>
                  </a:srgbClr>
                </a:innerShdw>
              </a:effectLst>
            </a:rPr>
            <a:t>貴社控え</a:t>
          </a:r>
        </a:p>
      </xdr:txBody>
    </xdr:sp>
    <xdr:clientData/>
  </xdr:twoCellAnchor>
  <xdr:twoCellAnchor>
    <xdr:from>
      <xdr:col>38</xdr:col>
      <xdr:colOff>201083</xdr:colOff>
      <xdr:row>40</xdr:row>
      <xdr:rowOff>84666</xdr:rowOff>
    </xdr:from>
    <xdr:to>
      <xdr:col>66</xdr:col>
      <xdr:colOff>201083</xdr:colOff>
      <xdr:row>57</xdr:row>
      <xdr:rowOff>142873</xdr:rowOff>
    </xdr:to>
    <xdr:sp macro="" textlink="">
      <xdr:nvSpPr>
        <xdr:cNvPr id="46" name="吹き出し: 円形 17">
          <a:extLst>
            <a:ext uri="{FF2B5EF4-FFF2-40B4-BE49-F238E27FC236}">
              <a16:creationId xmlns:a16="http://schemas.microsoft.com/office/drawing/2014/main" xmlns="" id="{00000000-0008-0000-0400-00002E000000}"/>
            </a:ext>
          </a:extLst>
        </xdr:cNvPr>
        <xdr:cNvSpPr/>
      </xdr:nvSpPr>
      <xdr:spPr>
        <a:xfrm>
          <a:off x="7355416" y="8487833"/>
          <a:ext cx="5228167" cy="3296707"/>
        </a:xfrm>
        <a:prstGeom prst="wedgeEllipseCallout">
          <a:avLst>
            <a:gd name="adj1" fmla="val -55463"/>
            <a:gd name="adj2" fmla="val 83339"/>
          </a:avLst>
        </a:prstGeom>
        <a:solidFill>
          <a:srgbClr val="FF0000">
            <a:alpha val="14000"/>
          </a:srgbClr>
        </a:solidFill>
        <a:ln>
          <a:solidFill>
            <a:schemeClr val="accent4">
              <a:lumMod val="75000"/>
              <a:alpha val="22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u="sng">
              <a:solidFill>
                <a:srgbClr val="0000FF"/>
              </a:solidFill>
            </a:rPr>
            <a:t>印刷は</a:t>
          </a:r>
          <a:r>
            <a:rPr kumimoji="1" lang="en-US" altLang="ja-JP" sz="4400" b="1" u="sng">
              <a:solidFill>
                <a:srgbClr val="0000FF"/>
              </a:solidFill>
            </a:rPr>
            <a:t>A4</a:t>
          </a:r>
          <a:r>
            <a:rPr kumimoji="1" lang="ja-JP" altLang="en-US" sz="2000" b="1" u="sng">
              <a:solidFill>
                <a:srgbClr val="0000FF"/>
              </a:solidFill>
            </a:rPr>
            <a:t>サイズ（白黒）</a:t>
          </a:r>
          <a:endParaRPr kumimoji="1" lang="en-US" altLang="ja-JP" sz="2000" b="1" u="sng">
            <a:solidFill>
              <a:srgbClr val="0000FF"/>
            </a:solidFill>
          </a:endParaRPr>
        </a:p>
        <a:p>
          <a:pPr algn="l"/>
          <a:r>
            <a:rPr kumimoji="1" lang="ja-JP" altLang="en-US" sz="1400" b="1" u="sng">
              <a:solidFill>
                <a:schemeClr val="accent2">
                  <a:lumMod val="50000"/>
                </a:schemeClr>
              </a:solidFill>
            </a:rPr>
            <a:t>（請求書②を提出、①は貴社控え）</a:t>
          </a:r>
          <a:endParaRPr kumimoji="1" lang="en-US" altLang="ja-JP" sz="1400" b="1" u="sng">
            <a:solidFill>
              <a:schemeClr val="accent2">
                <a:lumMod val="50000"/>
              </a:schemeClr>
            </a:solidFill>
          </a:endParaRPr>
        </a:p>
        <a:p>
          <a:pPr algn="l"/>
          <a:r>
            <a:rPr kumimoji="1" lang="en-US" altLang="ja-JP" sz="900" b="1" u="none">
              <a:solidFill>
                <a:schemeClr val="accent6">
                  <a:lumMod val="75000"/>
                </a:schemeClr>
              </a:solidFill>
            </a:rPr>
            <a:t>※</a:t>
          </a:r>
          <a:r>
            <a:rPr kumimoji="1" lang="ja-JP" altLang="en-US" sz="1400" b="1" u="none">
              <a:solidFill>
                <a:schemeClr val="accent6">
                  <a:lumMod val="75000"/>
                </a:schemeClr>
              </a:solidFill>
            </a:rPr>
            <a:t>電子印による電子請求は、現在受付ておりませんので郵送</a:t>
          </a:r>
          <a:r>
            <a:rPr kumimoji="1" lang="ja-JP" altLang="en-US" sz="1000" b="1" u="none">
              <a:solidFill>
                <a:schemeClr val="accent6">
                  <a:lumMod val="75000"/>
                </a:schemeClr>
              </a:solidFill>
            </a:rPr>
            <a:t>等でお願いしたします。</a:t>
          </a:r>
          <a:endParaRPr kumimoji="1" lang="en-US" altLang="ja-JP" sz="1000" b="1" u="none">
            <a:solidFill>
              <a:schemeClr val="accent6">
                <a:lumMod val="75000"/>
              </a:schemeClr>
            </a:solidFill>
          </a:endParaRPr>
        </a:p>
        <a:p>
          <a:pPr algn="l"/>
          <a:endParaRPr kumimoji="1" lang="en-US" altLang="ja-JP" sz="900" b="1" u="none">
            <a:solidFill>
              <a:schemeClr val="accent6">
                <a:lumMod val="75000"/>
              </a:schemeClr>
            </a:solidFill>
          </a:endParaRPr>
        </a:p>
        <a:p>
          <a:pPr algn="l"/>
          <a:r>
            <a:rPr kumimoji="1" lang="ja-JP" altLang="en-US" sz="1200" b="1" u="none">
              <a:solidFill>
                <a:sysClr val="windowText" lastClr="000000"/>
              </a:solidFill>
            </a:rPr>
            <a:t>印刷範囲：①は橙色のグラデーション枠内</a:t>
          </a:r>
          <a:endParaRPr kumimoji="1" lang="en-US" altLang="ja-JP" sz="1200" b="1" u="none">
            <a:solidFill>
              <a:sysClr val="windowText" lastClr="000000"/>
            </a:solidFill>
          </a:endParaRPr>
        </a:p>
        <a:p>
          <a:pPr algn="l"/>
          <a:r>
            <a:rPr kumimoji="1" lang="ja-JP" altLang="en-US" sz="1200" b="1" u="none">
              <a:solidFill>
                <a:sysClr val="windowText" lastClr="000000"/>
              </a:solidFill>
            </a:rPr>
            <a:t>　　　　　②は青色のグラデーション枠内</a:t>
          </a:r>
          <a:endParaRPr kumimoji="1" lang="en-US" altLang="ja-JP" sz="1200" b="1" u="none">
            <a:solidFill>
              <a:sysClr val="windowText" lastClr="000000"/>
            </a:solidFill>
          </a:endParaRPr>
        </a:p>
        <a:p>
          <a:pPr algn="l"/>
          <a:r>
            <a:rPr kumimoji="1" lang="ja-JP" altLang="en-US" sz="900" b="1" u="none">
              <a:solidFill>
                <a:sysClr val="windowText" lastClr="000000"/>
              </a:solidFill>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10584</xdr:colOff>
      <xdr:row>20</xdr:row>
      <xdr:rowOff>27516</xdr:rowOff>
    </xdr:from>
    <xdr:to>
      <xdr:col>14</xdr:col>
      <xdr:colOff>31750</xdr:colOff>
      <xdr:row>42</xdr:row>
      <xdr:rowOff>0</xdr:rowOff>
    </xdr:to>
    <xdr:cxnSp macro="">
      <xdr:nvCxnSpPr>
        <xdr:cNvPr id="2" name="直線コネクタ 1">
          <a:extLst>
            <a:ext uri="{FF2B5EF4-FFF2-40B4-BE49-F238E27FC236}">
              <a16:creationId xmlns:a16="http://schemas.microsoft.com/office/drawing/2014/main" xmlns="" id="{00000000-0008-0000-0500-000002000000}"/>
            </a:ext>
          </a:extLst>
        </xdr:cNvPr>
        <xdr:cNvCxnSpPr/>
      </xdr:nvCxnSpPr>
      <xdr:spPr>
        <a:xfrm>
          <a:off x="2887134" y="4361391"/>
          <a:ext cx="21166" cy="4163484"/>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56091</xdr:colOff>
      <xdr:row>20</xdr:row>
      <xdr:rowOff>19050</xdr:rowOff>
    </xdr:from>
    <xdr:to>
      <xdr:col>12</xdr:col>
      <xdr:colOff>74083</xdr:colOff>
      <xdr:row>42</xdr:row>
      <xdr:rowOff>0</xdr:rowOff>
    </xdr:to>
    <xdr:cxnSp macro="">
      <xdr:nvCxnSpPr>
        <xdr:cNvPr id="3" name="直線コネクタ 2">
          <a:extLst>
            <a:ext uri="{FF2B5EF4-FFF2-40B4-BE49-F238E27FC236}">
              <a16:creationId xmlns:a16="http://schemas.microsoft.com/office/drawing/2014/main" xmlns="" id="{00000000-0008-0000-0500-000003000000}"/>
            </a:ext>
          </a:extLst>
        </xdr:cNvPr>
        <xdr:cNvCxnSpPr/>
      </xdr:nvCxnSpPr>
      <xdr:spPr>
        <a:xfrm>
          <a:off x="2570691" y="4352925"/>
          <a:ext cx="17992" cy="417195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74083</xdr:colOff>
      <xdr:row>20</xdr:row>
      <xdr:rowOff>17992</xdr:rowOff>
    </xdr:from>
    <xdr:to>
      <xdr:col>10</xdr:col>
      <xdr:colOff>95250</xdr:colOff>
      <xdr:row>42</xdr:row>
      <xdr:rowOff>10583</xdr:rowOff>
    </xdr:to>
    <xdr:cxnSp macro="">
      <xdr:nvCxnSpPr>
        <xdr:cNvPr id="4" name="直線コネクタ 3">
          <a:extLst>
            <a:ext uri="{FF2B5EF4-FFF2-40B4-BE49-F238E27FC236}">
              <a16:creationId xmlns:a16="http://schemas.microsoft.com/office/drawing/2014/main" xmlns="" id="{00000000-0008-0000-0500-000004000000}"/>
            </a:ext>
          </a:extLst>
        </xdr:cNvPr>
        <xdr:cNvCxnSpPr/>
      </xdr:nvCxnSpPr>
      <xdr:spPr>
        <a:xfrm>
          <a:off x="2226733" y="4351867"/>
          <a:ext cx="21167" cy="4183591"/>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421481</xdr:colOff>
      <xdr:row>8</xdr:row>
      <xdr:rowOff>233363</xdr:rowOff>
    </xdr:from>
    <xdr:to>
      <xdr:col>5</xdr:col>
      <xdr:colOff>6018</xdr:colOff>
      <xdr:row>10</xdr:row>
      <xdr:rowOff>35718</xdr:rowOff>
    </xdr:to>
    <xdr:pic>
      <xdr:nvPicPr>
        <xdr:cNvPr id="5" name="図 4">
          <a:extLst>
            <a:ext uri="{FF2B5EF4-FFF2-40B4-BE49-F238E27FC236}">
              <a16:creationId xmlns:a16="http://schemas.microsoft.com/office/drawing/2014/main" xmlns="" id="{00000000-0008-0000-05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7706" y="1909763"/>
          <a:ext cx="556087" cy="297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23284</xdr:colOff>
      <xdr:row>77</xdr:row>
      <xdr:rowOff>28575</xdr:rowOff>
    </xdr:from>
    <xdr:to>
      <xdr:col>14</xdr:col>
      <xdr:colOff>42334</xdr:colOff>
      <xdr:row>105</xdr:row>
      <xdr:rowOff>0</xdr:rowOff>
    </xdr:to>
    <xdr:cxnSp macro="">
      <xdr:nvCxnSpPr>
        <xdr:cNvPr id="6" name="直線コネクタ 5">
          <a:extLst>
            <a:ext uri="{FF2B5EF4-FFF2-40B4-BE49-F238E27FC236}">
              <a16:creationId xmlns:a16="http://schemas.microsoft.com/office/drawing/2014/main" xmlns="" id="{00000000-0008-0000-0500-000006000000}"/>
            </a:ext>
          </a:extLst>
        </xdr:cNvPr>
        <xdr:cNvCxnSpPr/>
      </xdr:nvCxnSpPr>
      <xdr:spPr>
        <a:xfrm>
          <a:off x="2899834" y="15535275"/>
          <a:ext cx="19050" cy="5419725"/>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77</xdr:row>
      <xdr:rowOff>8466</xdr:rowOff>
    </xdr:from>
    <xdr:to>
      <xdr:col>12</xdr:col>
      <xdr:colOff>63500</xdr:colOff>
      <xdr:row>105</xdr:row>
      <xdr:rowOff>0</xdr:rowOff>
    </xdr:to>
    <xdr:cxnSp macro="">
      <xdr:nvCxnSpPr>
        <xdr:cNvPr id="7" name="直線コネクタ 6">
          <a:extLst>
            <a:ext uri="{FF2B5EF4-FFF2-40B4-BE49-F238E27FC236}">
              <a16:creationId xmlns:a16="http://schemas.microsoft.com/office/drawing/2014/main" xmlns="" id="{00000000-0008-0000-0500-000007000000}"/>
            </a:ext>
          </a:extLst>
        </xdr:cNvPr>
        <xdr:cNvCxnSpPr/>
      </xdr:nvCxnSpPr>
      <xdr:spPr>
        <a:xfrm>
          <a:off x="2570692" y="15515166"/>
          <a:ext cx="7408" cy="5439834"/>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77</xdr:row>
      <xdr:rowOff>28575</xdr:rowOff>
    </xdr:from>
    <xdr:to>
      <xdr:col>10</xdr:col>
      <xdr:colOff>116416</xdr:colOff>
      <xdr:row>105</xdr:row>
      <xdr:rowOff>0</xdr:rowOff>
    </xdr:to>
    <xdr:cxnSp macro="">
      <xdr:nvCxnSpPr>
        <xdr:cNvPr id="8" name="直線コネクタ 7">
          <a:extLst>
            <a:ext uri="{FF2B5EF4-FFF2-40B4-BE49-F238E27FC236}">
              <a16:creationId xmlns:a16="http://schemas.microsoft.com/office/drawing/2014/main" xmlns="" id="{00000000-0008-0000-0500-000008000000}"/>
            </a:ext>
          </a:extLst>
        </xdr:cNvPr>
        <xdr:cNvCxnSpPr/>
      </xdr:nvCxnSpPr>
      <xdr:spPr>
        <a:xfrm>
          <a:off x="2237316" y="15535275"/>
          <a:ext cx="31750" cy="5419725"/>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36635</xdr:colOff>
      <xdr:row>115</xdr:row>
      <xdr:rowOff>14653</xdr:rowOff>
    </xdr:from>
    <xdr:to>
      <xdr:col>35</xdr:col>
      <xdr:colOff>36635</xdr:colOff>
      <xdr:row>116</xdr:row>
      <xdr:rowOff>175846</xdr:rowOff>
    </xdr:to>
    <xdr:cxnSp macro="">
      <xdr:nvCxnSpPr>
        <xdr:cNvPr id="9" name="直線コネクタ 8">
          <a:extLst>
            <a:ext uri="{FF2B5EF4-FFF2-40B4-BE49-F238E27FC236}">
              <a16:creationId xmlns:a16="http://schemas.microsoft.com/office/drawing/2014/main" xmlns="" id="{00000000-0008-0000-0500-000009000000}"/>
            </a:ext>
          </a:extLst>
        </xdr:cNvPr>
        <xdr:cNvCxnSpPr/>
      </xdr:nvCxnSpPr>
      <xdr:spPr>
        <a:xfrm>
          <a:off x="6580310" y="22312678"/>
          <a:ext cx="0" cy="370743"/>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56987</xdr:colOff>
      <xdr:row>114</xdr:row>
      <xdr:rowOff>189685</xdr:rowOff>
    </xdr:from>
    <xdr:to>
      <xdr:col>33</xdr:col>
      <xdr:colOff>65942</xdr:colOff>
      <xdr:row>117</xdr:row>
      <xdr:rowOff>7326</xdr:rowOff>
    </xdr:to>
    <xdr:cxnSp macro="">
      <xdr:nvCxnSpPr>
        <xdr:cNvPr id="10" name="直線コネクタ 9">
          <a:extLst>
            <a:ext uri="{FF2B5EF4-FFF2-40B4-BE49-F238E27FC236}">
              <a16:creationId xmlns:a16="http://schemas.microsoft.com/office/drawing/2014/main" xmlns="" id="{00000000-0008-0000-0500-00000A000000}"/>
            </a:ext>
          </a:extLst>
        </xdr:cNvPr>
        <xdr:cNvCxnSpPr/>
      </xdr:nvCxnSpPr>
      <xdr:spPr>
        <a:xfrm>
          <a:off x="6238712" y="22297210"/>
          <a:ext cx="8955" cy="427241"/>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102577</xdr:colOff>
      <xdr:row>115</xdr:row>
      <xdr:rowOff>21980</xdr:rowOff>
    </xdr:from>
    <xdr:to>
      <xdr:col>31</xdr:col>
      <xdr:colOff>102577</xdr:colOff>
      <xdr:row>117</xdr:row>
      <xdr:rowOff>813</xdr:rowOff>
    </xdr:to>
    <xdr:cxnSp macro="">
      <xdr:nvCxnSpPr>
        <xdr:cNvPr id="11" name="直線コネクタ 10">
          <a:extLst>
            <a:ext uri="{FF2B5EF4-FFF2-40B4-BE49-F238E27FC236}">
              <a16:creationId xmlns:a16="http://schemas.microsoft.com/office/drawing/2014/main" xmlns="" id="{00000000-0008-0000-0500-00000B000000}"/>
            </a:ext>
          </a:extLst>
        </xdr:cNvPr>
        <xdr:cNvCxnSpPr/>
      </xdr:nvCxnSpPr>
      <xdr:spPr>
        <a:xfrm>
          <a:off x="5922352" y="22320005"/>
          <a:ext cx="0" cy="397933"/>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35</xdr:col>
      <xdr:colOff>115359</xdr:colOff>
      <xdr:row>70</xdr:row>
      <xdr:rowOff>286810</xdr:rowOff>
    </xdr:from>
    <xdr:to>
      <xdr:col>36</xdr:col>
      <xdr:colOff>165425</xdr:colOff>
      <xdr:row>71</xdr:row>
      <xdr:rowOff>184152</xdr:rowOff>
    </xdr:to>
    <xdr:pic>
      <xdr:nvPicPr>
        <xdr:cNvPr id="12" name="図 11">
          <a:extLst>
            <a:ext uri="{FF2B5EF4-FFF2-40B4-BE49-F238E27FC236}">
              <a16:creationId xmlns:a16="http://schemas.microsoft.com/office/drawing/2014/main" xmlns="" id="{00000000-0008-0000-05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59034" y="14374285"/>
          <a:ext cx="231041" cy="211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83345</xdr:colOff>
      <xdr:row>65</xdr:row>
      <xdr:rowOff>245269</xdr:rowOff>
    </xdr:from>
    <xdr:to>
      <xdr:col>4</xdr:col>
      <xdr:colOff>173456</xdr:colOff>
      <xdr:row>67</xdr:row>
      <xdr:rowOff>47626</xdr:rowOff>
    </xdr:to>
    <xdr:pic>
      <xdr:nvPicPr>
        <xdr:cNvPr id="13" name="図 12">
          <a:extLst>
            <a:ext uri="{FF2B5EF4-FFF2-40B4-BE49-F238E27FC236}">
              <a16:creationId xmlns:a16="http://schemas.microsoft.com/office/drawing/2014/main" xmlns="" id="{00000000-0008-0000-05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195" y="13094494"/>
          <a:ext cx="452061" cy="297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40</xdr:col>
      <xdr:colOff>47625</xdr:colOff>
      <xdr:row>71</xdr:row>
      <xdr:rowOff>95250</xdr:rowOff>
    </xdr:from>
    <xdr:to>
      <xdr:col>43</xdr:col>
      <xdr:colOff>1</xdr:colOff>
      <xdr:row>71</xdr:row>
      <xdr:rowOff>95250</xdr:rowOff>
    </xdr:to>
    <xdr:cxnSp macro="">
      <xdr:nvCxnSpPr>
        <xdr:cNvPr id="14" name="直線矢印コネクタ 13">
          <a:extLst>
            <a:ext uri="{FF2B5EF4-FFF2-40B4-BE49-F238E27FC236}">
              <a16:creationId xmlns:a16="http://schemas.microsoft.com/office/drawing/2014/main" xmlns="" id="{00000000-0008-0000-0500-00000E000000}"/>
            </a:ext>
          </a:extLst>
        </xdr:cNvPr>
        <xdr:cNvCxnSpPr/>
      </xdr:nvCxnSpPr>
      <xdr:spPr>
        <a:xfrm flipH="1">
          <a:off x="7781925" y="14497050"/>
          <a:ext cx="495301"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3702</xdr:colOff>
      <xdr:row>26</xdr:row>
      <xdr:rowOff>39425</xdr:rowOff>
    </xdr:from>
    <xdr:to>
      <xdr:col>66</xdr:col>
      <xdr:colOff>63234</xdr:colOff>
      <xdr:row>38</xdr:row>
      <xdr:rowOff>48949</xdr:rowOff>
    </xdr:to>
    <xdr:sp macro="" textlink="">
      <xdr:nvSpPr>
        <xdr:cNvPr id="15" name="スクロール: 横 14">
          <a:extLst>
            <a:ext uri="{FF2B5EF4-FFF2-40B4-BE49-F238E27FC236}">
              <a16:creationId xmlns:a16="http://schemas.microsoft.com/office/drawing/2014/main" xmlns="" id="{00000000-0008-0000-0500-00000F000000}"/>
            </a:ext>
          </a:extLst>
        </xdr:cNvPr>
        <xdr:cNvSpPr/>
      </xdr:nvSpPr>
      <xdr:spPr>
        <a:xfrm>
          <a:off x="7708369" y="5765008"/>
          <a:ext cx="4737365" cy="2295524"/>
        </a:xfrm>
        <a:prstGeom prst="horizontalScroll">
          <a:avLst>
            <a:gd name="adj" fmla="val 6821"/>
          </a:avLst>
        </a:prstGeom>
        <a:solidFill>
          <a:schemeClr val="accent4">
            <a:lumMod val="40000"/>
            <a:lumOff val="60000"/>
            <a:alpha val="3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226218</xdr:colOff>
      <xdr:row>62</xdr:row>
      <xdr:rowOff>71435</xdr:rowOff>
    </xdr:from>
    <xdr:to>
      <xdr:col>64</xdr:col>
      <xdr:colOff>22489</xdr:colOff>
      <xdr:row>74</xdr:row>
      <xdr:rowOff>175945</xdr:rowOff>
    </xdr:to>
    <xdr:sp macro="" textlink="">
      <xdr:nvSpPr>
        <xdr:cNvPr id="16" name="スクロール: 横 15">
          <a:extLst>
            <a:ext uri="{FF2B5EF4-FFF2-40B4-BE49-F238E27FC236}">
              <a16:creationId xmlns:a16="http://schemas.microsoft.com/office/drawing/2014/main" xmlns="" id="{00000000-0008-0000-0500-000010000000}"/>
            </a:ext>
          </a:extLst>
        </xdr:cNvPr>
        <xdr:cNvSpPr/>
      </xdr:nvSpPr>
      <xdr:spPr>
        <a:xfrm>
          <a:off x="7408068" y="12368210"/>
          <a:ext cx="4692121" cy="2781035"/>
        </a:xfrm>
        <a:prstGeom prst="horizontalScroll">
          <a:avLst>
            <a:gd name="adj" fmla="val 9571"/>
          </a:avLst>
        </a:prstGeom>
        <a:solidFill>
          <a:srgbClr val="13F5EA">
            <a:alpha val="3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66410</xdr:colOff>
      <xdr:row>8</xdr:row>
      <xdr:rowOff>103716</xdr:rowOff>
    </xdr:from>
    <xdr:to>
      <xdr:col>66</xdr:col>
      <xdr:colOff>211403</xdr:colOff>
      <xdr:row>21</xdr:row>
      <xdr:rowOff>56091</xdr:rowOff>
    </xdr:to>
    <xdr:sp macro="" textlink="">
      <xdr:nvSpPr>
        <xdr:cNvPr id="17" name="スクロール: 横 16">
          <a:extLst>
            <a:ext uri="{FF2B5EF4-FFF2-40B4-BE49-F238E27FC236}">
              <a16:creationId xmlns:a16="http://schemas.microsoft.com/office/drawing/2014/main" xmlns="" id="{00000000-0008-0000-0500-000011000000}"/>
            </a:ext>
          </a:extLst>
        </xdr:cNvPr>
        <xdr:cNvSpPr/>
      </xdr:nvSpPr>
      <xdr:spPr>
        <a:xfrm>
          <a:off x="7771077" y="2051049"/>
          <a:ext cx="4822826" cy="2778125"/>
        </a:xfrm>
        <a:prstGeom prst="horizontalScroll">
          <a:avLst>
            <a:gd name="adj" fmla="val 4973"/>
          </a:avLst>
        </a:prstGeom>
        <a:solidFill>
          <a:schemeClr val="accent4">
            <a:lumMod val="40000"/>
            <a:lumOff val="60000"/>
            <a:alpha val="3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84668</xdr:colOff>
      <xdr:row>67</xdr:row>
      <xdr:rowOff>148168</xdr:rowOff>
    </xdr:from>
    <xdr:to>
      <xdr:col>14</xdr:col>
      <xdr:colOff>137584</xdr:colOff>
      <xdr:row>72</xdr:row>
      <xdr:rowOff>211668</xdr:rowOff>
    </xdr:to>
    <xdr:sp macro="" textlink="">
      <xdr:nvSpPr>
        <xdr:cNvPr id="18" name="吹き出し: 角を丸めた四角形 17">
          <a:extLst>
            <a:ext uri="{FF2B5EF4-FFF2-40B4-BE49-F238E27FC236}">
              <a16:creationId xmlns:a16="http://schemas.microsoft.com/office/drawing/2014/main" xmlns="" id="{00000000-0008-0000-0500-000012000000}"/>
            </a:ext>
          </a:extLst>
        </xdr:cNvPr>
        <xdr:cNvSpPr/>
      </xdr:nvSpPr>
      <xdr:spPr>
        <a:xfrm>
          <a:off x="2233085" y="13716001"/>
          <a:ext cx="772582" cy="1354667"/>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1</xdr:col>
      <xdr:colOff>390525</xdr:colOff>
      <xdr:row>44</xdr:row>
      <xdr:rowOff>165364</xdr:rowOff>
    </xdr:from>
    <xdr:to>
      <xdr:col>36</xdr:col>
      <xdr:colOff>7143</xdr:colOff>
      <xdr:row>44</xdr:row>
      <xdr:rowOff>177270</xdr:rowOff>
    </xdr:to>
    <xdr:cxnSp macro="">
      <xdr:nvCxnSpPr>
        <xdr:cNvPr id="19" name="直線コネクタ 18">
          <a:extLst>
            <a:ext uri="{FF2B5EF4-FFF2-40B4-BE49-F238E27FC236}">
              <a16:creationId xmlns:a16="http://schemas.microsoft.com/office/drawing/2014/main" xmlns="" id="{00000000-0008-0000-0500-000013000000}"/>
            </a:ext>
          </a:extLst>
        </xdr:cNvPr>
        <xdr:cNvCxnSpPr/>
      </xdr:nvCxnSpPr>
      <xdr:spPr>
        <a:xfrm flipV="1">
          <a:off x="665692" y="9319947"/>
          <a:ext cx="6040701" cy="11906"/>
        </a:xfrm>
        <a:prstGeom prst="line">
          <a:avLst/>
        </a:prstGeom>
        <a:ln>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95250</xdr:colOff>
      <xdr:row>21</xdr:row>
      <xdr:rowOff>178594</xdr:rowOff>
    </xdr:from>
    <xdr:to>
      <xdr:col>66</xdr:col>
      <xdr:colOff>154782</xdr:colOff>
      <xdr:row>23</xdr:row>
      <xdr:rowOff>35720</xdr:rowOff>
    </xdr:to>
    <xdr:sp macro="" textlink="">
      <xdr:nvSpPr>
        <xdr:cNvPr id="22" name="吹き出し: 四角形 21">
          <a:extLst>
            <a:ext uri="{FF2B5EF4-FFF2-40B4-BE49-F238E27FC236}">
              <a16:creationId xmlns:a16="http://schemas.microsoft.com/office/drawing/2014/main" xmlns="" id="{00000000-0008-0000-0500-000016000000}"/>
            </a:ext>
          </a:extLst>
        </xdr:cNvPr>
        <xdr:cNvSpPr/>
      </xdr:nvSpPr>
      <xdr:spPr>
        <a:xfrm>
          <a:off x="9820275" y="4702969"/>
          <a:ext cx="2774157" cy="238126"/>
        </a:xfrm>
        <a:prstGeom prst="wedgeRectCallout">
          <a:avLst>
            <a:gd name="adj1" fmla="val -21781"/>
            <a:gd name="adj2" fmla="val 20192"/>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17992</xdr:colOff>
      <xdr:row>128</xdr:row>
      <xdr:rowOff>95251</xdr:rowOff>
    </xdr:from>
    <xdr:to>
      <xdr:col>42</xdr:col>
      <xdr:colOff>169333</xdr:colOff>
      <xdr:row>128</xdr:row>
      <xdr:rowOff>95251</xdr:rowOff>
    </xdr:to>
    <xdr:cxnSp macro="">
      <xdr:nvCxnSpPr>
        <xdr:cNvPr id="24" name="直線矢印コネクタ 23">
          <a:extLst>
            <a:ext uri="{FF2B5EF4-FFF2-40B4-BE49-F238E27FC236}">
              <a16:creationId xmlns:a16="http://schemas.microsoft.com/office/drawing/2014/main" xmlns="" id="{00000000-0008-0000-0500-000018000000}"/>
            </a:ext>
          </a:extLst>
        </xdr:cNvPr>
        <xdr:cNvCxnSpPr/>
      </xdr:nvCxnSpPr>
      <xdr:spPr>
        <a:xfrm flipH="1">
          <a:off x="7752292" y="23298150"/>
          <a:ext cx="513291"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15875</xdr:colOff>
      <xdr:row>123</xdr:row>
      <xdr:rowOff>42333</xdr:rowOff>
    </xdr:from>
    <xdr:to>
      <xdr:col>66</xdr:col>
      <xdr:colOff>132290</xdr:colOff>
      <xdr:row>129</xdr:row>
      <xdr:rowOff>211667</xdr:rowOff>
    </xdr:to>
    <xdr:sp macro="" textlink="">
      <xdr:nvSpPr>
        <xdr:cNvPr id="25" name="スクロール: 横 24">
          <a:extLst>
            <a:ext uri="{FF2B5EF4-FFF2-40B4-BE49-F238E27FC236}">
              <a16:creationId xmlns:a16="http://schemas.microsoft.com/office/drawing/2014/main" xmlns="" id="{00000000-0008-0000-0500-000019000000}"/>
            </a:ext>
          </a:extLst>
        </xdr:cNvPr>
        <xdr:cNvSpPr/>
      </xdr:nvSpPr>
      <xdr:spPr>
        <a:xfrm>
          <a:off x="7750175" y="23298150"/>
          <a:ext cx="4821765" cy="0"/>
        </a:xfrm>
        <a:prstGeom prst="horizontalScroll">
          <a:avLst>
            <a:gd name="adj" fmla="val 9571"/>
          </a:avLst>
        </a:prstGeom>
        <a:solidFill>
          <a:srgbClr val="FFFF00">
            <a:alpha val="3000"/>
          </a:srgb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21167</xdr:colOff>
      <xdr:row>120</xdr:row>
      <xdr:rowOff>31749</xdr:rowOff>
    </xdr:from>
    <xdr:to>
      <xdr:col>21</xdr:col>
      <xdr:colOff>21166</xdr:colOff>
      <xdr:row>121</xdr:row>
      <xdr:rowOff>0</xdr:rowOff>
    </xdr:to>
    <xdr:sp macro="" textlink="">
      <xdr:nvSpPr>
        <xdr:cNvPr id="26" name="吹き出し: 角を丸めた四角形 25">
          <a:extLst>
            <a:ext uri="{FF2B5EF4-FFF2-40B4-BE49-F238E27FC236}">
              <a16:creationId xmlns:a16="http://schemas.microsoft.com/office/drawing/2014/main" xmlns="" id="{00000000-0008-0000-0500-00001A000000}"/>
            </a:ext>
          </a:extLst>
        </xdr:cNvPr>
        <xdr:cNvSpPr/>
      </xdr:nvSpPr>
      <xdr:spPr>
        <a:xfrm>
          <a:off x="3259667" y="23298150"/>
          <a:ext cx="771524" cy="0"/>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1</xdr:col>
      <xdr:colOff>0</xdr:colOff>
      <xdr:row>121</xdr:row>
      <xdr:rowOff>0</xdr:rowOff>
    </xdr:from>
    <xdr:to>
      <xdr:col>1</xdr:col>
      <xdr:colOff>0</xdr:colOff>
      <xdr:row>123</xdr:row>
      <xdr:rowOff>55359</xdr:rowOff>
    </xdr:to>
    <xdr:cxnSp macro="">
      <xdr:nvCxnSpPr>
        <xdr:cNvPr id="27" name="直線コネクタ 26">
          <a:extLst>
            <a:ext uri="{FF2B5EF4-FFF2-40B4-BE49-F238E27FC236}">
              <a16:creationId xmlns:a16="http://schemas.microsoft.com/office/drawing/2014/main" xmlns="" id="{00000000-0008-0000-0500-00001B000000}"/>
            </a:ext>
          </a:extLst>
        </xdr:cNvPr>
        <xdr:cNvCxnSpPr/>
      </xdr:nvCxnSpPr>
      <xdr:spPr>
        <a:xfrm>
          <a:off x="276225" y="23298150"/>
          <a:ext cx="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134</xdr:row>
      <xdr:rowOff>8466</xdr:rowOff>
    </xdr:from>
    <xdr:to>
      <xdr:col>12</xdr:col>
      <xdr:colOff>63500</xdr:colOff>
      <xdr:row>162</xdr:row>
      <xdr:rowOff>0</xdr:rowOff>
    </xdr:to>
    <xdr:cxnSp macro="">
      <xdr:nvCxnSpPr>
        <xdr:cNvPr id="28" name="直線コネクタ 27">
          <a:extLst>
            <a:ext uri="{FF2B5EF4-FFF2-40B4-BE49-F238E27FC236}">
              <a16:creationId xmlns:a16="http://schemas.microsoft.com/office/drawing/2014/main" xmlns="" id="{00000000-0008-0000-0500-00001C000000}"/>
            </a:ext>
          </a:extLst>
        </xdr:cNvPr>
        <xdr:cNvCxnSpPr/>
      </xdr:nvCxnSpPr>
      <xdr:spPr>
        <a:xfrm>
          <a:off x="2570692" y="23298150"/>
          <a:ext cx="7408"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134</xdr:row>
      <xdr:rowOff>28575</xdr:rowOff>
    </xdr:from>
    <xdr:to>
      <xdr:col>10</xdr:col>
      <xdr:colOff>116416</xdr:colOff>
      <xdr:row>162</xdr:row>
      <xdr:rowOff>0</xdr:rowOff>
    </xdr:to>
    <xdr:cxnSp macro="">
      <xdr:nvCxnSpPr>
        <xdr:cNvPr id="29" name="直線コネクタ 28">
          <a:extLst>
            <a:ext uri="{FF2B5EF4-FFF2-40B4-BE49-F238E27FC236}">
              <a16:creationId xmlns:a16="http://schemas.microsoft.com/office/drawing/2014/main" xmlns="" id="{00000000-0008-0000-0500-00001D000000}"/>
            </a:ext>
          </a:extLst>
        </xdr:cNvPr>
        <xdr:cNvCxnSpPr/>
      </xdr:nvCxnSpPr>
      <xdr:spPr>
        <a:xfrm>
          <a:off x="2237316" y="23298150"/>
          <a:ext cx="317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36635</xdr:colOff>
      <xdr:row>172</xdr:row>
      <xdr:rowOff>14653</xdr:rowOff>
    </xdr:from>
    <xdr:to>
      <xdr:col>35</xdr:col>
      <xdr:colOff>36635</xdr:colOff>
      <xdr:row>173</xdr:row>
      <xdr:rowOff>175846</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a:xfrm>
          <a:off x="6580310" y="23298150"/>
          <a:ext cx="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56987</xdr:colOff>
      <xdr:row>171</xdr:row>
      <xdr:rowOff>189685</xdr:rowOff>
    </xdr:from>
    <xdr:to>
      <xdr:col>33</xdr:col>
      <xdr:colOff>65942</xdr:colOff>
      <xdr:row>174</xdr:row>
      <xdr:rowOff>7326</xdr:rowOff>
    </xdr:to>
    <xdr:cxnSp macro="">
      <xdr:nvCxnSpPr>
        <xdr:cNvPr id="31" name="直線コネクタ 30">
          <a:extLst>
            <a:ext uri="{FF2B5EF4-FFF2-40B4-BE49-F238E27FC236}">
              <a16:creationId xmlns:a16="http://schemas.microsoft.com/office/drawing/2014/main" xmlns="" id="{00000000-0008-0000-0500-00001F000000}"/>
            </a:ext>
          </a:extLst>
        </xdr:cNvPr>
        <xdr:cNvCxnSpPr/>
      </xdr:nvCxnSpPr>
      <xdr:spPr>
        <a:xfrm>
          <a:off x="6238712" y="23298150"/>
          <a:ext cx="8955"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102577</xdr:colOff>
      <xdr:row>172</xdr:row>
      <xdr:rowOff>21980</xdr:rowOff>
    </xdr:from>
    <xdr:to>
      <xdr:col>31</xdr:col>
      <xdr:colOff>102577</xdr:colOff>
      <xdr:row>174</xdr:row>
      <xdr:rowOff>813</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a:xfrm>
          <a:off x="5922352" y="23298150"/>
          <a:ext cx="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105835</xdr:colOff>
      <xdr:row>123</xdr:row>
      <xdr:rowOff>158750</xdr:rowOff>
    </xdr:from>
    <xdr:to>
      <xdr:col>14</xdr:col>
      <xdr:colOff>158751</xdr:colOff>
      <xdr:row>128</xdr:row>
      <xdr:rowOff>222251</xdr:rowOff>
    </xdr:to>
    <xdr:sp macro="" textlink="">
      <xdr:nvSpPr>
        <xdr:cNvPr id="33" name="吹き出し: 角を丸めた四角形 32">
          <a:extLst>
            <a:ext uri="{FF2B5EF4-FFF2-40B4-BE49-F238E27FC236}">
              <a16:creationId xmlns:a16="http://schemas.microsoft.com/office/drawing/2014/main" xmlns="" id="{00000000-0008-0000-0500-000021000000}"/>
            </a:ext>
          </a:extLst>
        </xdr:cNvPr>
        <xdr:cNvSpPr/>
      </xdr:nvSpPr>
      <xdr:spPr>
        <a:xfrm>
          <a:off x="2258485" y="23298150"/>
          <a:ext cx="776816" cy="0"/>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14</xdr:col>
      <xdr:colOff>23284</xdr:colOff>
      <xdr:row>134</xdr:row>
      <xdr:rowOff>28575</xdr:rowOff>
    </xdr:from>
    <xdr:to>
      <xdr:col>14</xdr:col>
      <xdr:colOff>42334</xdr:colOff>
      <xdr:row>162</xdr:row>
      <xdr:rowOff>10584</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a:xfrm>
          <a:off x="2899834" y="23298150"/>
          <a:ext cx="190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23284</xdr:colOff>
      <xdr:row>134</xdr:row>
      <xdr:rowOff>28575</xdr:rowOff>
    </xdr:from>
    <xdr:to>
      <xdr:col>14</xdr:col>
      <xdr:colOff>42334</xdr:colOff>
      <xdr:row>162</xdr:row>
      <xdr:rowOff>0</xdr:rowOff>
    </xdr:to>
    <xdr:cxnSp macro="">
      <xdr:nvCxnSpPr>
        <xdr:cNvPr id="35" name="直線コネクタ 34">
          <a:extLst>
            <a:ext uri="{FF2B5EF4-FFF2-40B4-BE49-F238E27FC236}">
              <a16:creationId xmlns:a16="http://schemas.microsoft.com/office/drawing/2014/main" xmlns="" id="{00000000-0008-0000-0500-000023000000}"/>
            </a:ext>
          </a:extLst>
        </xdr:cNvPr>
        <xdr:cNvCxnSpPr/>
      </xdr:nvCxnSpPr>
      <xdr:spPr>
        <a:xfrm>
          <a:off x="2899834" y="23298150"/>
          <a:ext cx="190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134</xdr:row>
      <xdr:rowOff>8466</xdr:rowOff>
    </xdr:from>
    <xdr:to>
      <xdr:col>12</xdr:col>
      <xdr:colOff>63500</xdr:colOff>
      <xdr:row>162</xdr:row>
      <xdr:rowOff>0</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a:xfrm>
          <a:off x="2570692" y="23298150"/>
          <a:ext cx="7408"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134</xdr:row>
      <xdr:rowOff>28575</xdr:rowOff>
    </xdr:from>
    <xdr:to>
      <xdr:col>10</xdr:col>
      <xdr:colOff>116416</xdr:colOff>
      <xdr:row>162</xdr:row>
      <xdr:rowOff>0</xdr:rowOff>
    </xdr:to>
    <xdr:cxnSp macro="">
      <xdr:nvCxnSpPr>
        <xdr:cNvPr id="37" name="直線コネクタ 36">
          <a:extLst>
            <a:ext uri="{FF2B5EF4-FFF2-40B4-BE49-F238E27FC236}">
              <a16:creationId xmlns:a16="http://schemas.microsoft.com/office/drawing/2014/main" xmlns="" id="{00000000-0008-0000-0500-000025000000}"/>
            </a:ext>
          </a:extLst>
        </xdr:cNvPr>
        <xdr:cNvCxnSpPr/>
      </xdr:nvCxnSpPr>
      <xdr:spPr>
        <a:xfrm>
          <a:off x="2237316" y="23298150"/>
          <a:ext cx="317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144200</xdr:colOff>
      <xdr:row>0</xdr:row>
      <xdr:rowOff>52917</xdr:rowOff>
    </xdr:from>
    <xdr:to>
      <xdr:col>63</xdr:col>
      <xdr:colOff>143254</xdr:colOff>
      <xdr:row>1</xdr:row>
      <xdr:rowOff>164799</xdr:rowOff>
    </xdr:to>
    <xdr:sp macro="" textlink="">
      <xdr:nvSpPr>
        <xdr:cNvPr id="38" name="吹き出し: 折線 37">
          <a:extLst>
            <a:ext uri="{FF2B5EF4-FFF2-40B4-BE49-F238E27FC236}">
              <a16:creationId xmlns:a16="http://schemas.microsoft.com/office/drawing/2014/main" xmlns="" id="{00000000-0008-0000-0500-000026000000}"/>
            </a:ext>
          </a:extLst>
        </xdr:cNvPr>
        <xdr:cNvSpPr/>
      </xdr:nvSpPr>
      <xdr:spPr>
        <a:xfrm>
          <a:off x="7848867" y="52917"/>
          <a:ext cx="4137137" cy="355299"/>
        </a:xfrm>
        <a:prstGeom prst="borderCallout2">
          <a:avLst>
            <a:gd name="adj1" fmla="val 53936"/>
            <a:gd name="adj2" fmla="val 99696"/>
            <a:gd name="adj3" fmla="val 53295"/>
            <a:gd name="adj4" fmla="val 99995"/>
            <a:gd name="adj5" fmla="val 35684"/>
            <a:gd name="adj6" fmla="val 99954"/>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solidFill>
            <a:srgbClr val="FF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ctr"/>
          <a:r>
            <a:rPr kumimoji="1" lang="ja-JP" altLang="en-US" sz="1400"/>
            <a:t>記載しないと、請求書が正しく表示されません！</a:t>
          </a:r>
        </a:p>
      </xdr:txBody>
    </xdr:sp>
    <xdr:clientData/>
  </xdr:twoCellAnchor>
  <xdr:twoCellAnchor>
    <xdr:from>
      <xdr:col>37</xdr:col>
      <xdr:colOff>84666</xdr:colOff>
      <xdr:row>1</xdr:row>
      <xdr:rowOff>31751</xdr:rowOff>
    </xdr:from>
    <xdr:to>
      <xdr:col>40</xdr:col>
      <xdr:colOff>92604</xdr:colOff>
      <xdr:row>1</xdr:row>
      <xdr:rowOff>108480</xdr:rowOff>
    </xdr:to>
    <xdr:cxnSp macro="">
      <xdr:nvCxnSpPr>
        <xdr:cNvPr id="39" name="直線矢印コネクタ 38">
          <a:extLst>
            <a:ext uri="{FF2B5EF4-FFF2-40B4-BE49-F238E27FC236}">
              <a16:creationId xmlns:a16="http://schemas.microsoft.com/office/drawing/2014/main" xmlns="" id="{00000000-0008-0000-0500-000027000000}"/>
            </a:ext>
          </a:extLst>
        </xdr:cNvPr>
        <xdr:cNvCxnSpPr/>
      </xdr:nvCxnSpPr>
      <xdr:spPr>
        <a:xfrm flipV="1">
          <a:off x="6963833" y="275168"/>
          <a:ext cx="833438" cy="7672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82021</xdr:colOff>
      <xdr:row>1</xdr:row>
      <xdr:rowOff>158751</xdr:rowOff>
    </xdr:from>
    <xdr:to>
      <xdr:col>49</xdr:col>
      <xdr:colOff>82021</xdr:colOff>
      <xdr:row>3</xdr:row>
      <xdr:rowOff>1</xdr:rowOff>
    </xdr:to>
    <xdr:cxnSp macro="">
      <xdr:nvCxnSpPr>
        <xdr:cNvPr id="40" name="直線矢印コネクタ 39">
          <a:extLst>
            <a:ext uri="{FF2B5EF4-FFF2-40B4-BE49-F238E27FC236}">
              <a16:creationId xmlns:a16="http://schemas.microsoft.com/office/drawing/2014/main" xmlns="" id="{00000000-0008-0000-0500-000028000000}"/>
            </a:ext>
          </a:extLst>
        </xdr:cNvPr>
        <xdr:cNvCxnSpPr/>
      </xdr:nvCxnSpPr>
      <xdr:spPr>
        <a:xfrm>
          <a:off x="9405938" y="402168"/>
          <a:ext cx="0" cy="328083"/>
        </a:xfrm>
        <a:prstGeom prst="straightConnector1">
          <a:avLst/>
        </a:prstGeom>
        <a:ln w="28575">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95250</xdr:colOff>
      <xdr:row>42</xdr:row>
      <xdr:rowOff>52917</xdr:rowOff>
    </xdr:from>
    <xdr:to>
      <xdr:col>18</xdr:col>
      <xdr:colOff>52390</xdr:colOff>
      <xdr:row>44</xdr:row>
      <xdr:rowOff>138114</xdr:rowOff>
    </xdr:to>
    <xdr:sp macro="" textlink="">
      <xdr:nvSpPr>
        <xdr:cNvPr id="41" name="吹き出し: 角を丸めた四角形 40">
          <a:extLst>
            <a:ext uri="{FF2B5EF4-FFF2-40B4-BE49-F238E27FC236}">
              <a16:creationId xmlns:a16="http://schemas.microsoft.com/office/drawing/2014/main" xmlns="" id="{00000000-0008-0000-0500-000029000000}"/>
            </a:ext>
          </a:extLst>
        </xdr:cNvPr>
        <xdr:cNvSpPr/>
      </xdr:nvSpPr>
      <xdr:spPr>
        <a:xfrm>
          <a:off x="1703917" y="8826500"/>
          <a:ext cx="1809223" cy="466197"/>
        </a:xfrm>
        <a:prstGeom prst="wedgeRoundRectCallout">
          <a:avLst>
            <a:gd name="adj1" fmla="val -20492"/>
            <a:gd name="adj2" fmla="val 29533"/>
            <a:gd name="adj3" fmla="val 16667"/>
          </a:avLst>
        </a:prstGeom>
        <a:solidFill>
          <a:schemeClr val="bg1">
            <a:lumMod val="85000"/>
            <a:alpha val="66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cap="none" spc="50">
              <a:ln w="0"/>
              <a:solidFill>
                <a:schemeClr val="bg2"/>
              </a:solidFill>
              <a:effectLst>
                <a:innerShdw blurRad="63500" dist="50800" dir="13500000">
                  <a:srgbClr val="000000">
                    <a:alpha val="50000"/>
                  </a:srgbClr>
                </a:innerShdw>
              </a:effectLst>
            </a:rPr>
            <a:t>貴社控え</a:t>
          </a:r>
        </a:p>
      </xdr:txBody>
    </xdr:sp>
    <xdr:clientData/>
  </xdr:twoCellAnchor>
  <xdr:twoCellAnchor>
    <xdr:from>
      <xdr:col>38</xdr:col>
      <xdr:colOff>127000</xdr:colOff>
      <xdr:row>40</xdr:row>
      <xdr:rowOff>137584</xdr:rowOff>
    </xdr:from>
    <xdr:to>
      <xdr:col>66</xdr:col>
      <xdr:colOff>127000</xdr:colOff>
      <xdr:row>58</xdr:row>
      <xdr:rowOff>5291</xdr:rowOff>
    </xdr:to>
    <xdr:sp macro="" textlink="">
      <xdr:nvSpPr>
        <xdr:cNvPr id="44" name="吹き出し: 円形 17">
          <a:extLst>
            <a:ext uri="{FF2B5EF4-FFF2-40B4-BE49-F238E27FC236}">
              <a16:creationId xmlns:a16="http://schemas.microsoft.com/office/drawing/2014/main" xmlns="" id="{00000000-0008-0000-0500-00002C000000}"/>
            </a:ext>
          </a:extLst>
        </xdr:cNvPr>
        <xdr:cNvSpPr/>
      </xdr:nvSpPr>
      <xdr:spPr>
        <a:xfrm>
          <a:off x="7281333" y="8530167"/>
          <a:ext cx="5228167" cy="3296707"/>
        </a:xfrm>
        <a:prstGeom prst="wedgeEllipseCallout">
          <a:avLst>
            <a:gd name="adj1" fmla="val -55463"/>
            <a:gd name="adj2" fmla="val 83339"/>
          </a:avLst>
        </a:prstGeom>
        <a:solidFill>
          <a:srgbClr val="FF0000">
            <a:alpha val="14000"/>
          </a:srgbClr>
        </a:solidFill>
        <a:ln>
          <a:solidFill>
            <a:schemeClr val="accent4">
              <a:lumMod val="75000"/>
              <a:alpha val="22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u="sng">
              <a:solidFill>
                <a:srgbClr val="0000FF"/>
              </a:solidFill>
            </a:rPr>
            <a:t>印刷は</a:t>
          </a:r>
          <a:r>
            <a:rPr kumimoji="1" lang="en-US" altLang="ja-JP" sz="4400" b="1" u="sng">
              <a:solidFill>
                <a:srgbClr val="0000FF"/>
              </a:solidFill>
            </a:rPr>
            <a:t>A4</a:t>
          </a:r>
          <a:r>
            <a:rPr kumimoji="1" lang="ja-JP" altLang="en-US" sz="2000" b="1" u="sng">
              <a:solidFill>
                <a:srgbClr val="0000FF"/>
              </a:solidFill>
            </a:rPr>
            <a:t>サイズ（白黒）</a:t>
          </a:r>
          <a:endParaRPr kumimoji="1" lang="en-US" altLang="ja-JP" sz="2000" b="1" u="sng">
            <a:solidFill>
              <a:srgbClr val="0000FF"/>
            </a:solidFill>
          </a:endParaRPr>
        </a:p>
        <a:p>
          <a:pPr algn="l"/>
          <a:r>
            <a:rPr kumimoji="1" lang="ja-JP" altLang="en-US" sz="1400" b="1" u="sng">
              <a:solidFill>
                <a:schemeClr val="accent2">
                  <a:lumMod val="50000"/>
                </a:schemeClr>
              </a:solidFill>
            </a:rPr>
            <a:t>（請求書②を提出、①は貴社控え）</a:t>
          </a:r>
          <a:endParaRPr kumimoji="1" lang="en-US" altLang="ja-JP" sz="1400" b="1" u="sng">
            <a:solidFill>
              <a:schemeClr val="accent2">
                <a:lumMod val="50000"/>
              </a:schemeClr>
            </a:solidFill>
          </a:endParaRPr>
        </a:p>
        <a:p>
          <a:pPr algn="l"/>
          <a:r>
            <a:rPr kumimoji="1" lang="en-US" altLang="ja-JP" sz="900" b="1" u="none">
              <a:solidFill>
                <a:schemeClr val="accent6">
                  <a:lumMod val="75000"/>
                </a:schemeClr>
              </a:solidFill>
            </a:rPr>
            <a:t>※</a:t>
          </a:r>
          <a:r>
            <a:rPr kumimoji="1" lang="ja-JP" altLang="en-US" sz="1400" b="1" u="none">
              <a:solidFill>
                <a:schemeClr val="accent6">
                  <a:lumMod val="75000"/>
                </a:schemeClr>
              </a:solidFill>
            </a:rPr>
            <a:t>電子印による電子請求は、現在受付ておりませんので郵送</a:t>
          </a:r>
          <a:r>
            <a:rPr kumimoji="1" lang="ja-JP" altLang="en-US" sz="1000" b="1" u="none">
              <a:solidFill>
                <a:schemeClr val="accent6">
                  <a:lumMod val="75000"/>
                </a:schemeClr>
              </a:solidFill>
            </a:rPr>
            <a:t>等でお願いしたします。</a:t>
          </a:r>
          <a:endParaRPr kumimoji="1" lang="en-US" altLang="ja-JP" sz="1000" b="1" u="none">
            <a:solidFill>
              <a:schemeClr val="accent6">
                <a:lumMod val="75000"/>
              </a:schemeClr>
            </a:solidFill>
          </a:endParaRPr>
        </a:p>
        <a:p>
          <a:pPr algn="l"/>
          <a:endParaRPr kumimoji="1" lang="en-US" altLang="ja-JP" sz="900" b="1" u="none">
            <a:solidFill>
              <a:schemeClr val="accent6">
                <a:lumMod val="75000"/>
              </a:schemeClr>
            </a:solidFill>
          </a:endParaRPr>
        </a:p>
        <a:p>
          <a:pPr algn="l"/>
          <a:r>
            <a:rPr kumimoji="1" lang="ja-JP" altLang="en-US" sz="1200" b="1" u="none">
              <a:solidFill>
                <a:sysClr val="windowText" lastClr="000000"/>
              </a:solidFill>
            </a:rPr>
            <a:t>印刷範囲：①は橙色のグラデーション枠内</a:t>
          </a:r>
          <a:endParaRPr kumimoji="1" lang="en-US" altLang="ja-JP" sz="1200" b="1" u="none">
            <a:solidFill>
              <a:sysClr val="windowText" lastClr="000000"/>
            </a:solidFill>
          </a:endParaRPr>
        </a:p>
        <a:p>
          <a:pPr algn="l"/>
          <a:r>
            <a:rPr kumimoji="1" lang="ja-JP" altLang="en-US" sz="1200" b="1" u="none">
              <a:solidFill>
                <a:sysClr val="windowText" lastClr="000000"/>
              </a:solidFill>
            </a:rPr>
            <a:t>　　　　　②は青色のグラデーション枠内</a:t>
          </a:r>
          <a:endParaRPr kumimoji="1" lang="en-US" altLang="ja-JP" sz="1200" b="1" u="none">
            <a:solidFill>
              <a:sysClr val="windowText" lastClr="000000"/>
            </a:solidFill>
          </a:endParaRPr>
        </a:p>
        <a:p>
          <a:pPr algn="l"/>
          <a:r>
            <a:rPr kumimoji="1" lang="ja-JP" altLang="en-US" sz="900" b="1" u="none">
              <a:solidFill>
                <a:sysClr val="windowText" lastClr="000000"/>
              </a:solidFill>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10584</xdr:colOff>
      <xdr:row>20</xdr:row>
      <xdr:rowOff>27516</xdr:rowOff>
    </xdr:from>
    <xdr:to>
      <xdr:col>14</xdr:col>
      <xdr:colOff>31750</xdr:colOff>
      <xdr:row>42</xdr:row>
      <xdr:rowOff>0</xdr:rowOff>
    </xdr:to>
    <xdr:cxnSp macro="">
      <xdr:nvCxnSpPr>
        <xdr:cNvPr id="2" name="直線コネクタ 1">
          <a:extLst>
            <a:ext uri="{FF2B5EF4-FFF2-40B4-BE49-F238E27FC236}">
              <a16:creationId xmlns:a16="http://schemas.microsoft.com/office/drawing/2014/main" xmlns="" id="{00000000-0008-0000-0600-000002000000}"/>
            </a:ext>
          </a:extLst>
        </xdr:cNvPr>
        <xdr:cNvCxnSpPr/>
      </xdr:nvCxnSpPr>
      <xdr:spPr>
        <a:xfrm>
          <a:off x="2887134" y="4599516"/>
          <a:ext cx="21166" cy="4163484"/>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56091</xdr:colOff>
      <xdr:row>20</xdr:row>
      <xdr:rowOff>19050</xdr:rowOff>
    </xdr:from>
    <xdr:to>
      <xdr:col>12</xdr:col>
      <xdr:colOff>74083</xdr:colOff>
      <xdr:row>42</xdr:row>
      <xdr:rowOff>0</xdr:rowOff>
    </xdr:to>
    <xdr:cxnSp macro="">
      <xdr:nvCxnSpPr>
        <xdr:cNvPr id="3" name="直線コネクタ 2">
          <a:extLst>
            <a:ext uri="{FF2B5EF4-FFF2-40B4-BE49-F238E27FC236}">
              <a16:creationId xmlns:a16="http://schemas.microsoft.com/office/drawing/2014/main" xmlns="" id="{00000000-0008-0000-0600-000003000000}"/>
            </a:ext>
          </a:extLst>
        </xdr:cNvPr>
        <xdr:cNvCxnSpPr/>
      </xdr:nvCxnSpPr>
      <xdr:spPr>
        <a:xfrm>
          <a:off x="2570691" y="4591050"/>
          <a:ext cx="17992" cy="417195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74083</xdr:colOff>
      <xdr:row>20</xdr:row>
      <xdr:rowOff>17992</xdr:rowOff>
    </xdr:from>
    <xdr:to>
      <xdr:col>10</xdr:col>
      <xdr:colOff>95250</xdr:colOff>
      <xdr:row>42</xdr:row>
      <xdr:rowOff>10583</xdr:rowOff>
    </xdr:to>
    <xdr:cxnSp macro="">
      <xdr:nvCxnSpPr>
        <xdr:cNvPr id="4" name="直線コネクタ 3">
          <a:extLst>
            <a:ext uri="{FF2B5EF4-FFF2-40B4-BE49-F238E27FC236}">
              <a16:creationId xmlns:a16="http://schemas.microsoft.com/office/drawing/2014/main" xmlns="" id="{00000000-0008-0000-0600-000004000000}"/>
            </a:ext>
          </a:extLst>
        </xdr:cNvPr>
        <xdr:cNvCxnSpPr/>
      </xdr:nvCxnSpPr>
      <xdr:spPr>
        <a:xfrm>
          <a:off x="2226733" y="4589992"/>
          <a:ext cx="21167" cy="4183591"/>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421481</xdr:colOff>
      <xdr:row>8</xdr:row>
      <xdr:rowOff>233363</xdr:rowOff>
    </xdr:from>
    <xdr:to>
      <xdr:col>5</xdr:col>
      <xdr:colOff>6018</xdr:colOff>
      <xdr:row>10</xdr:row>
      <xdr:rowOff>35718</xdr:rowOff>
    </xdr:to>
    <xdr:pic>
      <xdr:nvPicPr>
        <xdr:cNvPr id="5" name="図 4">
          <a:extLst>
            <a:ext uri="{FF2B5EF4-FFF2-40B4-BE49-F238E27FC236}">
              <a16:creationId xmlns:a16="http://schemas.microsoft.com/office/drawing/2014/main" xmlns="" id="{00000000-0008-0000-06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7706" y="2147888"/>
          <a:ext cx="556087" cy="297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23284</xdr:colOff>
      <xdr:row>77</xdr:row>
      <xdr:rowOff>28575</xdr:rowOff>
    </xdr:from>
    <xdr:to>
      <xdr:col>14</xdr:col>
      <xdr:colOff>42334</xdr:colOff>
      <xdr:row>105</xdr:row>
      <xdr:rowOff>0</xdr:rowOff>
    </xdr:to>
    <xdr:cxnSp macro="">
      <xdr:nvCxnSpPr>
        <xdr:cNvPr id="6" name="直線コネクタ 5">
          <a:extLst>
            <a:ext uri="{FF2B5EF4-FFF2-40B4-BE49-F238E27FC236}">
              <a16:creationId xmlns:a16="http://schemas.microsoft.com/office/drawing/2014/main" xmlns="" id="{00000000-0008-0000-0600-000006000000}"/>
            </a:ext>
          </a:extLst>
        </xdr:cNvPr>
        <xdr:cNvCxnSpPr/>
      </xdr:nvCxnSpPr>
      <xdr:spPr>
        <a:xfrm>
          <a:off x="2899834" y="15678150"/>
          <a:ext cx="19050" cy="5400675"/>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77</xdr:row>
      <xdr:rowOff>8466</xdr:rowOff>
    </xdr:from>
    <xdr:to>
      <xdr:col>12</xdr:col>
      <xdr:colOff>63500</xdr:colOff>
      <xdr:row>105</xdr:row>
      <xdr:rowOff>0</xdr:rowOff>
    </xdr:to>
    <xdr:cxnSp macro="">
      <xdr:nvCxnSpPr>
        <xdr:cNvPr id="7" name="直線コネクタ 6">
          <a:extLst>
            <a:ext uri="{FF2B5EF4-FFF2-40B4-BE49-F238E27FC236}">
              <a16:creationId xmlns:a16="http://schemas.microsoft.com/office/drawing/2014/main" xmlns="" id="{00000000-0008-0000-0600-000007000000}"/>
            </a:ext>
          </a:extLst>
        </xdr:cNvPr>
        <xdr:cNvCxnSpPr/>
      </xdr:nvCxnSpPr>
      <xdr:spPr>
        <a:xfrm>
          <a:off x="2570692" y="15658041"/>
          <a:ext cx="7408" cy="5420784"/>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77</xdr:row>
      <xdr:rowOff>28575</xdr:rowOff>
    </xdr:from>
    <xdr:to>
      <xdr:col>10</xdr:col>
      <xdr:colOff>116416</xdr:colOff>
      <xdr:row>105</xdr:row>
      <xdr:rowOff>0</xdr:rowOff>
    </xdr:to>
    <xdr:cxnSp macro="">
      <xdr:nvCxnSpPr>
        <xdr:cNvPr id="8" name="直線コネクタ 7">
          <a:extLst>
            <a:ext uri="{FF2B5EF4-FFF2-40B4-BE49-F238E27FC236}">
              <a16:creationId xmlns:a16="http://schemas.microsoft.com/office/drawing/2014/main" xmlns="" id="{00000000-0008-0000-0600-000008000000}"/>
            </a:ext>
          </a:extLst>
        </xdr:cNvPr>
        <xdr:cNvCxnSpPr/>
      </xdr:nvCxnSpPr>
      <xdr:spPr>
        <a:xfrm>
          <a:off x="2237316" y="15678150"/>
          <a:ext cx="31750" cy="5400675"/>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36635</xdr:colOff>
      <xdr:row>115</xdr:row>
      <xdr:rowOff>14653</xdr:rowOff>
    </xdr:from>
    <xdr:to>
      <xdr:col>35</xdr:col>
      <xdr:colOff>36635</xdr:colOff>
      <xdr:row>116</xdr:row>
      <xdr:rowOff>175846</xdr:rowOff>
    </xdr:to>
    <xdr:cxnSp macro="">
      <xdr:nvCxnSpPr>
        <xdr:cNvPr id="9" name="直線コネクタ 8">
          <a:extLst>
            <a:ext uri="{FF2B5EF4-FFF2-40B4-BE49-F238E27FC236}">
              <a16:creationId xmlns:a16="http://schemas.microsoft.com/office/drawing/2014/main" xmlns="" id="{00000000-0008-0000-0600-000009000000}"/>
            </a:ext>
          </a:extLst>
        </xdr:cNvPr>
        <xdr:cNvCxnSpPr/>
      </xdr:nvCxnSpPr>
      <xdr:spPr>
        <a:xfrm>
          <a:off x="6580310" y="22436503"/>
          <a:ext cx="0" cy="370743"/>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56987</xdr:colOff>
      <xdr:row>114</xdr:row>
      <xdr:rowOff>189685</xdr:rowOff>
    </xdr:from>
    <xdr:to>
      <xdr:col>33</xdr:col>
      <xdr:colOff>65942</xdr:colOff>
      <xdr:row>117</xdr:row>
      <xdr:rowOff>7326</xdr:rowOff>
    </xdr:to>
    <xdr:cxnSp macro="">
      <xdr:nvCxnSpPr>
        <xdr:cNvPr id="10" name="直線コネクタ 9">
          <a:extLst>
            <a:ext uri="{FF2B5EF4-FFF2-40B4-BE49-F238E27FC236}">
              <a16:creationId xmlns:a16="http://schemas.microsoft.com/office/drawing/2014/main" xmlns="" id="{00000000-0008-0000-0600-00000A000000}"/>
            </a:ext>
          </a:extLst>
        </xdr:cNvPr>
        <xdr:cNvCxnSpPr/>
      </xdr:nvCxnSpPr>
      <xdr:spPr>
        <a:xfrm>
          <a:off x="6238712" y="22421035"/>
          <a:ext cx="8955" cy="427241"/>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102577</xdr:colOff>
      <xdr:row>115</xdr:row>
      <xdr:rowOff>21980</xdr:rowOff>
    </xdr:from>
    <xdr:to>
      <xdr:col>31</xdr:col>
      <xdr:colOff>102577</xdr:colOff>
      <xdr:row>117</xdr:row>
      <xdr:rowOff>813</xdr:rowOff>
    </xdr:to>
    <xdr:cxnSp macro="">
      <xdr:nvCxnSpPr>
        <xdr:cNvPr id="11" name="直線コネクタ 10">
          <a:extLst>
            <a:ext uri="{FF2B5EF4-FFF2-40B4-BE49-F238E27FC236}">
              <a16:creationId xmlns:a16="http://schemas.microsoft.com/office/drawing/2014/main" xmlns="" id="{00000000-0008-0000-0600-00000B000000}"/>
            </a:ext>
          </a:extLst>
        </xdr:cNvPr>
        <xdr:cNvCxnSpPr/>
      </xdr:nvCxnSpPr>
      <xdr:spPr>
        <a:xfrm>
          <a:off x="5922352" y="22443830"/>
          <a:ext cx="0" cy="397933"/>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35</xdr:col>
      <xdr:colOff>115359</xdr:colOff>
      <xdr:row>70</xdr:row>
      <xdr:rowOff>286810</xdr:rowOff>
    </xdr:from>
    <xdr:to>
      <xdr:col>36</xdr:col>
      <xdr:colOff>165425</xdr:colOff>
      <xdr:row>71</xdr:row>
      <xdr:rowOff>184152</xdr:rowOff>
    </xdr:to>
    <xdr:pic>
      <xdr:nvPicPr>
        <xdr:cNvPr id="12" name="図 11">
          <a:extLst>
            <a:ext uri="{FF2B5EF4-FFF2-40B4-BE49-F238E27FC236}">
              <a16:creationId xmlns:a16="http://schemas.microsoft.com/office/drawing/2014/main" xmlns="" id="{00000000-0008-0000-06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59034" y="14517160"/>
          <a:ext cx="231041" cy="211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83345</xdr:colOff>
      <xdr:row>65</xdr:row>
      <xdr:rowOff>245269</xdr:rowOff>
    </xdr:from>
    <xdr:to>
      <xdr:col>4</xdr:col>
      <xdr:colOff>173456</xdr:colOff>
      <xdr:row>67</xdr:row>
      <xdr:rowOff>47626</xdr:rowOff>
    </xdr:to>
    <xdr:pic>
      <xdr:nvPicPr>
        <xdr:cNvPr id="13" name="図 12">
          <a:extLst>
            <a:ext uri="{FF2B5EF4-FFF2-40B4-BE49-F238E27FC236}">
              <a16:creationId xmlns:a16="http://schemas.microsoft.com/office/drawing/2014/main" xmlns="" id="{00000000-0008-0000-06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195" y="13237369"/>
          <a:ext cx="452061" cy="297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40</xdr:col>
      <xdr:colOff>47625</xdr:colOff>
      <xdr:row>71</xdr:row>
      <xdr:rowOff>95250</xdr:rowOff>
    </xdr:from>
    <xdr:to>
      <xdr:col>43</xdr:col>
      <xdr:colOff>1</xdr:colOff>
      <xdr:row>71</xdr:row>
      <xdr:rowOff>95250</xdr:rowOff>
    </xdr:to>
    <xdr:cxnSp macro="">
      <xdr:nvCxnSpPr>
        <xdr:cNvPr id="14" name="直線矢印コネクタ 13">
          <a:extLst>
            <a:ext uri="{FF2B5EF4-FFF2-40B4-BE49-F238E27FC236}">
              <a16:creationId xmlns:a16="http://schemas.microsoft.com/office/drawing/2014/main" xmlns="" id="{00000000-0008-0000-0600-00000E000000}"/>
            </a:ext>
          </a:extLst>
        </xdr:cNvPr>
        <xdr:cNvCxnSpPr/>
      </xdr:nvCxnSpPr>
      <xdr:spPr>
        <a:xfrm flipH="1">
          <a:off x="7781925" y="14639925"/>
          <a:ext cx="495301"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183620</xdr:colOff>
      <xdr:row>26</xdr:row>
      <xdr:rowOff>28843</xdr:rowOff>
    </xdr:from>
    <xdr:to>
      <xdr:col>65</xdr:col>
      <xdr:colOff>147902</xdr:colOff>
      <xdr:row>38</xdr:row>
      <xdr:rowOff>38367</xdr:rowOff>
    </xdr:to>
    <xdr:sp macro="" textlink="">
      <xdr:nvSpPr>
        <xdr:cNvPr id="15" name="スクロール: 横 27">
          <a:extLst>
            <a:ext uri="{FF2B5EF4-FFF2-40B4-BE49-F238E27FC236}">
              <a16:creationId xmlns:a16="http://schemas.microsoft.com/office/drawing/2014/main" xmlns="" id="{00000000-0008-0000-0600-00000F000000}"/>
            </a:ext>
          </a:extLst>
        </xdr:cNvPr>
        <xdr:cNvSpPr/>
      </xdr:nvSpPr>
      <xdr:spPr>
        <a:xfrm>
          <a:off x="7613120" y="5754426"/>
          <a:ext cx="4737365" cy="2295524"/>
        </a:xfrm>
        <a:prstGeom prst="horizontalScroll">
          <a:avLst>
            <a:gd name="adj" fmla="val 6821"/>
          </a:avLst>
        </a:prstGeom>
        <a:solidFill>
          <a:schemeClr val="accent4">
            <a:lumMod val="40000"/>
            <a:lumOff val="60000"/>
            <a:alpha val="3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226218</xdr:colOff>
      <xdr:row>62</xdr:row>
      <xdr:rowOff>71435</xdr:rowOff>
    </xdr:from>
    <xdr:to>
      <xdr:col>64</xdr:col>
      <xdr:colOff>22489</xdr:colOff>
      <xdr:row>74</xdr:row>
      <xdr:rowOff>175945</xdr:rowOff>
    </xdr:to>
    <xdr:sp macro="" textlink="">
      <xdr:nvSpPr>
        <xdr:cNvPr id="16" name="スクロール: 横 28">
          <a:extLst>
            <a:ext uri="{FF2B5EF4-FFF2-40B4-BE49-F238E27FC236}">
              <a16:creationId xmlns:a16="http://schemas.microsoft.com/office/drawing/2014/main" xmlns="" id="{00000000-0008-0000-0600-000010000000}"/>
            </a:ext>
          </a:extLst>
        </xdr:cNvPr>
        <xdr:cNvSpPr/>
      </xdr:nvSpPr>
      <xdr:spPr>
        <a:xfrm>
          <a:off x="7408068" y="12606335"/>
          <a:ext cx="4692121" cy="2685785"/>
        </a:xfrm>
        <a:prstGeom prst="horizontalScroll">
          <a:avLst>
            <a:gd name="adj" fmla="val 9571"/>
          </a:avLst>
        </a:prstGeom>
        <a:solidFill>
          <a:srgbClr val="13F5EA">
            <a:alpha val="3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45244</xdr:colOff>
      <xdr:row>8</xdr:row>
      <xdr:rowOff>114300</xdr:rowOff>
    </xdr:from>
    <xdr:to>
      <xdr:col>66</xdr:col>
      <xdr:colOff>190237</xdr:colOff>
      <xdr:row>21</xdr:row>
      <xdr:rowOff>66675</xdr:rowOff>
    </xdr:to>
    <xdr:sp macro="" textlink="">
      <xdr:nvSpPr>
        <xdr:cNvPr id="17" name="スクロール: 横 30">
          <a:extLst>
            <a:ext uri="{FF2B5EF4-FFF2-40B4-BE49-F238E27FC236}">
              <a16:creationId xmlns:a16="http://schemas.microsoft.com/office/drawing/2014/main" xmlns="" id="{00000000-0008-0000-0600-000011000000}"/>
            </a:ext>
          </a:extLst>
        </xdr:cNvPr>
        <xdr:cNvSpPr/>
      </xdr:nvSpPr>
      <xdr:spPr>
        <a:xfrm>
          <a:off x="7779544" y="2028825"/>
          <a:ext cx="4850343" cy="2800350"/>
        </a:xfrm>
        <a:prstGeom prst="horizontalScroll">
          <a:avLst>
            <a:gd name="adj" fmla="val 4973"/>
          </a:avLst>
        </a:prstGeom>
        <a:solidFill>
          <a:schemeClr val="accent4">
            <a:lumMod val="40000"/>
            <a:lumOff val="60000"/>
            <a:alpha val="3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74085</xdr:colOff>
      <xdr:row>67</xdr:row>
      <xdr:rowOff>127001</xdr:rowOff>
    </xdr:from>
    <xdr:to>
      <xdr:col>14</xdr:col>
      <xdr:colOff>127001</xdr:colOff>
      <xdr:row>72</xdr:row>
      <xdr:rowOff>190501</xdr:rowOff>
    </xdr:to>
    <xdr:sp macro="" textlink="">
      <xdr:nvSpPr>
        <xdr:cNvPr id="18" name="吹き出し: 角を丸めた四角形 4">
          <a:extLst>
            <a:ext uri="{FF2B5EF4-FFF2-40B4-BE49-F238E27FC236}">
              <a16:creationId xmlns:a16="http://schemas.microsoft.com/office/drawing/2014/main" xmlns="" id="{00000000-0008-0000-0600-000012000000}"/>
            </a:ext>
          </a:extLst>
        </xdr:cNvPr>
        <xdr:cNvSpPr/>
      </xdr:nvSpPr>
      <xdr:spPr>
        <a:xfrm>
          <a:off x="2226735" y="13614401"/>
          <a:ext cx="776816" cy="1368425"/>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58</xdr:col>
      <xdr:colOff>74083</xdr:colOff>
      <xdr:row>15</xdr:row>
      <xdr:rowOff>10584</xdr:rowOff>
    </xdr:from>
    <xdr:to>
      <xdr:col>67</xdr:col>
      <xdr:colOff>21167</xdr:colOff>
      <xdr:row>17</xdr:row>
      <xdr:rowOff>95250</xdr:rowOff>
    </xdr:to>
    <xdr:cxnSp macro="">
      <xdr:nvCxnSpPr>
        <xdr:cNvPr id="19" name="直線矢印コネクタ 18">
          <a:extLst>
            <a:ext uri="{FF2B5EF4-FFF2-40B4-BE49-F238E27FC236}">
              <a16:creationId xmlns:a16="http://schemas.microsoft.com/office/drawing/2014/main" xmlns="" id="{00000000-0008-0000-0600-000013000000}"/>
            </a:ext>
          </a:extLst>
        </xdr:cNvPr>
        <xdr:cNvCxnSpPr/>
      </xdr:nvCxnSpPr>
      <xdr:spPr>
        <a:xfrm flipV="1">
          <a:off x="11065933" y="3725334"/>
          <a:ext cx="1671109" cy="40851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390525</xdr:colOff>
      <xdr:row>44</xdr:row>
      <xdr:rowOff>175948</xdr:rowOff>
    </xdr:from>
    <xdr:to>
      <xdr:col>36</xdr:col>
      <xdr:colOff>7143</xdr:colOff>
      <xdr:row>44</xdr:row>
      <xdr:rowOff>187854</xdr:rowOff>
    </xdr:to>
    <xdr:cxnSp macro="">
      <xdr:nvCxnSpPr>
        <xdr:cNvPr id="20" name="直線コネクタ 19">
          <a:extLst>
            <a:ext uri="{FF2B5EF4-FFF2-40B4-BE49-F238E27FC236}">
              <a16:creationId xmlns:a16="http://schemas.microsoft.com/office/drawing/2014/main" xmlns="" id="{00000000-0008-0000-0600-000014000000}"/>
            </a:ext>
          </a:extLst>
        </xdr:cNvPr>
        <xdr:cNvCxnSpPr/>
      </xdr:nvCxnSpPr>
      <xdr:spPr>
        <a:xfrm flipV="1">
          <a:off x="666750" y="9319948"/>
          <a:ext cx="6065043" cy="11906"/>
        </a:xfrm>
        <a:prstGeom prst="line">
          <a:avLst/>
        </a:prstGeom>
        <a:ln>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95249</xdr:colOff>
      <xdr:row>42</xdr:row>
      <xdr:rowOff>52387</xdr:rowOff>
    </xdr:from>
    <xdr:to>
      <xdr:col>18</xdr:col>
      <xdr:colOff>52389</xdr:colOff>
      <xdr:row>44</xdr:row>
      <xdr:rowOff>137584</xdr:rowOff>
    </xdr:to>
    <xdr:sp macro="" textlink="">
      <xdr:nvSpPr>
        <xdr:cNvPr id="22" name="吹き出し: 角を丸めた四角形 22">
          <a:extLst>
            <a:ext uri="{FF2B5EF4-FFF2-40B4-BE49-F238E27FC236}">
              <a16:creationId xmlns:a16="http://schemas.microsoft.com/office/drawing/2014/main" xmlns="" id="{00000000-0008-0000-0600-000016000000}"/>
            </a:ext>
          </a:extLst>
        </xdr:cNvPr>
        <xdr:cNvSpPr/>
      </xdr:nvSpPr>
      <xdr:spPr>
        <a:xfrm>
          <a:off x="1704974" y="8815387"/>
          <a:ext cx="1814515" cy="466197"/>
        </a:xfrm>
        <a:prstGeom prst="wedgeRoundRectCallout">
          <a:avLst>
            <a:gd name="adj1" fmla="val -20492"/>
            <a:gd name="adj2" fmla="val 29533"/>
            <a:gd name="adj3" fmla="val 16667"/>
          </a:avLst>
        </a:prstGeom>
        <a:solidFill>
          <a:schemeClr val="bg1">
            <a:lumMod val="85000"/>
            <a:alpha val="66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cap="none" spc="50">
              <a:ln w="0"/>
              <a:solidFill>
                <a:schemeClr val="bg2"/>
              </a:solidFill>
              <a:effectLst>
                <a:innerShdw blurRad="63500" dist="50800" dir="13500000">
                  <a:srgbClr val="000000">
                    <a:alpha val="50000"/>
                  </a:srgbClr>
                </a:innerShdw>
              </a:effectLst>
            </a:rPr>
            <a:t>貴社控え</a:t>
          </a:r>
        </a:p>
      </xdr:txBody>
    </xdr:sp>
    <xdr:clientData/>
  </xdr:twoCellAnchor>
  <xdr:twoCellAnchor>
    <xdr:from>
      <xdr:col>55</xdr:col>
      <xdr:colOff>83344</xdr:colOff>
      <xdr:row>0</xdr:row>
      <xdr:rowOff>130969</xdr:rowOff>
    </xdr:from>
    <xdr:to>
      <xdr:col>82</xdr:col>
      <xdr:colOff>59531</xdr:colOff>
      <xdr:row>4</xdr:row>
      <xdr:rowOff>59532</xdr:rowOff>
    </xdr:to>
    <xdr:sp macro="" textlink="">
      <xdr:nvSpPr>
        <xdr:cNvPr id="23" name="吹き出し: 折線 25">
          <a:extLst>
            <a:ext uri="{FF2B5EF4-FFF2-40B4-BE49-F238E27FC236}">
              <a16:creationId xmlns:a16="http://schemas.microsoft.com/office/drawing/2014/main" xmlns="" id="{00000000-0008-0000-0600-000017000000}"/>
            </a:ext>
          </a:extLst>
        </xdr:cNvPr>
        <xdr:cNvSpPr/>
      </xdr:nvSpPr>
      <xdr:spPr>
        <a:xfrm>
          <a:off x="10532269" y="130969"/>
          <a:ext cx="4957762" cy="881063"/>
        </a:xfrm>
        <a:prstGeom prst="borderCallout2">
          <a:avLst>
            <a:gd name="adj1" fmla="val 53936"/>
            <a:gd name="adj2" fmla="val 99696"/>
            <a:gd name="adj3" fmla="val 94257"/>
            <a:gd name="adj4" fmla="val 101852"/>
            <a:gd name="adj5" fmla="val 100671"/>
            <a:gd name="adj6" fmla="val 102252"/>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solidFill>
            <a:srgbClr val="FF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r>
            <a:rPr kumimoji="1" lang="ja-JP" altLang="en-US" sz="1600"/>
            <a:t>記載しないと、請求書が正しく表示されません！</a:t>
          </a:r>
        </a:p>
      </xdr:txBody>
    </xdr:sp>
    <xdr:clientData/>
  </xdr:twoCellAnchor>
  <xdr:twoCellAnchor>
    <xdr:from>
      <xdr:col>51</xdr:col>
      <xdr:colOff>95250</xdr:colOff>
      <xdr:row>21</xdr:row>
      <xdr:rowOff>178594</xdr:rowOff>
    </xdr:from>
    <xdr:to>
      <xdr:col>66</xdr:col>
      <xdr:colOff>154782</xdr:colOff>
      <xdr:row>23</xdr:row>
      <xdr:rowOff>35720</xdr:rowOff>
    </xdr:to>
    <xdr:sp macro="" textlink="">
      <xdr:nvSpPr>
        <xdr:cNvPr id="24" name="吹き出し: 四角形 32">
          <a:extLst>
            <a:ext uri="{FF2B5EF4-FFF2-40B4-BE49-F238E27FC236}">
              <a16:creationId xmlns:a16="http://schemas.microsoft.com/office/drawing/2014/main" xmlns="" id="{00000000-0008-0000-0600-000018000000}"/>
            </a:ext>
          </a:extLst>
        </xdr:cNvPr>
        <xdr:cNvSpPr/>
      </xdr:nvSpPr>
      <xdr:spPr>
        <a:xfrm>
          <a:off x="9820275" y="4941094"/>
          <a:ext cx="2774157" cy="238126"/>
        </a:xfrm>
        <a:prstGeom prst="wedgeRectCallout">
          <a:avLst>
            <a:gd name="adj1" fmla="val -21781"/>
            <a:gd name="adj2" fmla="val 20192"/>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23812</xdr:colOff>
      <xdr:row>1</xdr:row>
      <xdr:rowOff>95250</xdr:rowOff>
    </xdr:from>
    <xdr:to>
      <xdr:col>54</xdr:col>
      <xdr:colOff>154781</xdr:colOff>
      <xdr:row>1</xdr:row>
      <xdr:rowOff>119062</xdr:rowOff>
    </xdr:to>
    <xdr:cxnSp macro="">
      <xdr:nvCxnSpPr>
        <xdr:cNvPr id="25" name="直線矢印コネクタ 24">
          <a:extLst>
            <a:ext uri="{FF2B5EF4-FFF2-40B4-BE49-F238E27FC236}">
              <a16:creationId xmlns:a16="http://schemas.microsoft.com/office/drawing/2014/main" xmlns="" id="{00000000-0008-0000-0600-000019000000}"/>
            </a:ext>
          </a:extLst>
        </xdr:cNvPr>
        <xdr:cNvCxnSpPr/>
      </xdr:nvCxnSpPr>
      <xdr:spPr>
        <a:xfrm flipV="1">
          <a:off x="7205662" y="333375"/>
          <a:ext cx="3217069" cy="2381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83</xdr:col>
      <xdr:colOff>0</xdr:colOff>
      <xdr:row>4</xdr:row>
      <xdr:rowOff>71437</xdr:rowOff>
    </xdr:from>
    <xdr:to>
      <xdr:col>84</xdr:col>
      <xdr:colOff>130968</xdr:colOff>
      <xdr:row>13</xdr:row>
      <xdr:rowOff>273843</xdr:rowOff>
    </xdr:to>
    <xdr:cxnSp macro="">
      <xdr:nvCxnSpPr>
        <xdr:cNvPr id="26" name="直線矢印コネクタ 25">
          <a:extLst>
            <a:ext uri="{FF2B5EF4-FFF2-40B4-BE49-F238E27FC236}">
              <a16:creationId xmlns:a16="http://schemas.microsoft.com/office/drawing/2014/main" xmlns="" id="{00000000-0008-0000-0600-00001A000000}"/>
            </a:ext>
          </a:extLst>
        </xdr:cNvPr>
        <xdr:cNvCxnSpPr/>
      </xdr:nvCxnSpPr>
      <xdr:spPr>
        <a:xfrm>
          <a:off x="15611475" y="1023937"/>
          <a:ext cx="311943" cy="240268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17992</xdr:colOff>
      <xdr:row>128</xdr:row>
      <xdr:rowOff>95251</xdr:rowOff>
    </xdr:from>
    <xdr:to>
      <xdr:col>42</xdr:col>
      <xdr:colOff>169333</xdr:colOff>
      <xdr:row>128</xdr:row>
      <xdr:rowOff>95251</xdr:rowOff>
    </xdr:to>
    <xdr:cxnSp macro="">
      <xdr:nvCxnSpPr>
        <xdr:cNvPr id="27" name="直線矢印コネクタ 26">
          <a:extLst>
            <a:ext uri="{FF2B5EF4-FFF2-40B4-BE49-F238E27FC236}">
              <a16:creationId xmlns:a16="http://schemas.microsoft.com/office/drawing/2014/main" xmlns="" id="{00000000-0008-0000-0600-00001B000000}"/>
            </a:ext>
          </a:extLst>
        </xdr:cNvPr>
        <xdr:cNvCxnSpPr/>
      </xdr:nvCxnSpPr>
      <xdr:spPr>
        <a:xfrm flipH="1">
          <a:off x="7752292" y="23421975"/>
          <a:ext cx="513291"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15875</xdr:colOff>
      <xdr:row>123</xdr:row>
      <xdr:rowOff>42333</xdr:rowOff>
    </xdr:from>
    <xdr:to>
      <xdr:col>66</xdr:col>
      <xdr:colOff>132290</xdr:colOff>
      <xdr:row>129</xdr:row>
      <xdr:rowOff>211667</xdr:rowOff>
    </xdr:to>
    <xdr:sp macro="" textlink="">
      <xdr:nvSpPr>
        <xdr:cNvPr id="28" name="スクロール: 横 41">
          <a:extLst>
            <a:ext uri="{FF2B5EF4-FFF2-40B4-BE49-F238E27FC236}">
              <a16:creationId xmlns:a16="http://schemas.microsoft.com/office/drawing/2014/main" xmlns="" id="{00000000-0008-0000-0600-00001C000000}"/>
            </a:ext>
          </a:extLst>
        </xdr:cNvPr>
        <xdr:cNvSpPr/>
      </xdr:nvSpPr>
      <xdr:spPr>
        <a:xfrm>
          <a:off x="7750175" y="23421975"/>
          <a:ext cx="4821765" cy="0"/>
        </a:xfrm>
        <a:prstGeom prst="horizontalScroll">
          <a:avLst>
            <a:gd name="adj" fmla="val 9571"/>
          </a:avLst>
        </a:prstGeom>
        <a:solidFill>
          <a:srgbClr val="FFFF00">
            <a:alpha val="3000"/>
          </a:srgb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21167</xdr:colOff>
      <xdr:row>120</xdr:row>
      <xdr:rowOff>31749</xdr:rowOff>
    </xdr:from>
    <xdr:to>
      <xdr:col>21</xdr:col>
      <xdr:colOff>21166</xdr:colOff>
      <xdr:row>121</xdr:row>
      <xdr:rowOff>0</xdr:rowOff>
    </xdr:to>
    <xdr:sp macro="" textlink="">
      <xdr:nvSpPr>
        <xdr:cNvPr id="29" name="吹き出し: 角を丸めた四角形 42">
          <a:extLst>
            <a:ext uri="{FF2B5EF4-FFF2-40B4-BE49-F238E27FC236}">
              <a16:creationId xmlns:a16="http://schemas.microsoft.com/office/drawing/2014/main" xmlns="" id="{00000000-0008-0000-0600-00001D000000}"/>
            </a:ext>
          </a:extLst>
        </xdr:cNvPr>
        <xdr:cNvSpPr/>
      </xdr:nvSpPr>
      <xdr:spPr>
        <a:xfrm>
          <a:off x="3259667" y="23421975"/>
          <a:ext cx="771524" cy="0"/>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1</xdr:col>
      <xdr:colOff>0</xdr:colOff>
      <xdr:row>121</xdr:row>
      <xdr:rowOff>0</xdr:rowOff>
    </xdr:from>
    <xdr:to>
      <xdr:col>1</xdr:col>
      <xdr:colOff>0</xdr:colOff>
      <xdr:row>123</xdr:row>
      <xdr:rowOff>55359</xdr:rowOff>
    </xdr:to>
    <xdr:cxnSp macro="">
      <xdr:nvCxnSpPr>
        <xdr:cNvPr id="30" name="直線コネクタ 29">
          <a:extLst>
            <a:ext uri="{FF2B5EF4-FFF2-40B4-BE49-F238E27FC236}">
              <a16:creationId xmlns:a16="http://schemas.microsoft.com/office/drawing/2014/main" xmlns="" id="{00000000-0008-0000-0600-00001E000000}"/>
            </a:ext>
          </a:extLst>
        </xdr:cNvPr>
        <xdr:cNvCxnSpPr/>
      </xdr:nvCxnSpPr>
      <xdr:spPr>
        <a:xfrm>
          <a:off x="276225" y="23421975"/>
          <a:ext cx="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134</xdr:row>
      <xdr:rowOff>8466</xdr:rowOff>
    </xdr:from>
    <xdr:to>
      <xdr:col>12</xdr:col>
      <xdr:colOff>63500</xdr:colOff>
      <xdr:row>162</xdr:row>
      <xdr:rowOff>0</xdr:rowOff>
    </xdr:to>
    <xdr:cxnSp macro="">
      <xdr:nvCxnSpPr>
        <xdr:cNvPr id="31" name="直線コネクタ 30">
          <a:extLst>
            <a:ext uri="{FF2B5EF4-FFF2-40B4-BE49-F238E27FC236}">
              <a16:creationId xmlns:a16="http://schemas.microsoft.com/office/drawing/2014/main" xmlns="" id="{00000000-0008-0000-0600-00001F000000}"/>
            </a:ext>
          </a:extLst>
        </xdr:cNvPr>
        <xdr:cNvCxnSpPr/>
      </xdr:nvCxnSpPr>
      <xdr:spPr>
        <a:xfrm>
          <a:off x="2570692" y="23421975"/>
          <a:ext cx="7408"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134</xdr:row>
      <xdr:rowOff>28575</xdr:rowOff>
    </xdr:from>
    <xdr:to>
      <xdr:col>10</xdr:col>
      <xdr:colOff>116416</xdr:colOff>
      <xdr:row>162</xdr:row>
      <xdr:rowOff>0</xdr:rowOff>
    </xdr:to>
    <xdr:cxnSp macro="">
      <xdr:nvCxnSpPr>
        <xdr:cNvPr id="32" name="直線コネクタ 31">
          <a:extLst>
            <a:ext uri="{FF2B5EF4-FFF2-40B4-BE49-F238E27FC236}">
              <a16:creationId xmlns:a16="http://schemas.microsoft.com/office/drawing/2014/main" xmlns="" id="{00000000-0008-0000-0600-000020000000}"/>
            </a:ext>
          </a:extLst>
        </xdr:cNvPr>
        <xdr:cNvCxnSpPr/>
      </xdr:nvCxnSpPr>
      <xdr:spPr>
        <a:xfrm>
          <a:off x="2237316" y="23421975"/>
          <a:ext cx="317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36635</xdr:colOff>
      <xdr:row>172</xdr:row>
      <xdr:rowOff>14653</xdr:rowOff>
    </xdr:from>
    <xdr:to>
      <xdr:col>35</xdr:col>
      <xdr:colOff>36635</xdr:colOff>
      <xdr:row>173</xdr:row>
      <xdr:rowOff>175846</xdr:rowOff>
    </xdr:to>
    <xdr:cxnSp macro="">
      <xdr:nvCxnSpPr>
        <xdr:cNvPr id="33" name="直線コネクタ 32">
          <a:extLst>
            <a:ext uri="{FF2B5EF4-FFF2-40B4-BE49-F238E27FC236}">
              <a16:creationId xmlns:a16="http://schemas.microsoft.com/office/drawing/2014/main" xmlns="" id="{00000000-0008-0000-0600-000021000000}"/>
            </a:ext>
          </a:extLst>
        </xdr:cNvPr>
        <xdr:cNvCxnSpPr/>
      </xdr:nvCxnSpPr>
      <xdr:spPr>
        <a:xfrm>
          <a:off x="6580310" y="23421975"/>
          <a:ext cx="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56987</xdr:colOff>
      <xdr:row>171</xdr:row>
      <xdr:rowOff>189685</xdr:rowOff>
    </xdr:from>
    <xdr:to>
      <xdr:col>33</xdr:col>
      <xdr:colOff>65942</xdr:colOff>
      <xdr:row>174</xdr:row>
      <xdr:rowOff>7326</xdr:rowOff>
    </xdr:to>
    <xdr:cxnSp macro="">
      <xdr:nvCxnSpPr>
        <xdr:cNvPr id="34" name="直線コネクタ 33">
          <a:extLst>
            <a:ext uri="{FF2B5EF4-FFF2-40B4-BE49-F238E27FC236}">
              <a16:creationId xmlns:a16="http://schemas.microsoft.com/office/drawing/2014/main" xmlns="" id="{00000000-0008-0000-0600-000022000000}"/>
            </a:ext>
          </a:extLst>
        </xdr:cNvPr>
        <xdr:cNvCxnSpPr/>
      </xdr:nvCxnSpPr>
      <xdr:spPr>
        <a:xfrm>
          <a:off x="6238712" y="23421975"/>
          <a:ext cx="8955"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102577</xdr:colOff>
      <xdr:row>172</xdr:row>
      <xdr:rowOff>21980</xdr:rowOff>
    </xdr:from>
    <xdr:to>
      <xdr:col>31</xdr:col>
      <xdr:colOff>102577</xdr:colOff>
      <xdr:row>174</xdr:row>
      <xdr:rowOff>813</xdr:rowOff>
    </xdr:to>
    <xdr:cxnSp macro="">
      <xdr:nvCxnSpPr>
        <xdr:cNvPr id="35" name="直線コネクタ 34">
          <a:extLst>
            <a:ext uri="{FF2B5EF4-FFF2-40B4-BE49-F238E27FC236}">
              <a16:creationId xmlns:a16="http://schemas.microsoft.com/office/drawing/2014/main" xmlns="" id="{00000000-0008-0000-0600-000023000000}"/>
            </a:ext>
          </a:extLst>
        </xdr:cNvPr>
        <xdr:cNvCxnSpPr/>
      </xdr:nvCxnSpPr>
      <xdr:spPr>
        <a:xfrm>
          <a:off x="5922352" y="23421975"/>
          <a:ext cx="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105835</xdr:colOff>
      <xdr:row>123</xdr:row>
      <xdr:rowOff>158750</xdr:rowOff>
    </xdr:from>
    <xdr:to>
      <xdr:col>14</xdr:col>
      <xdr:colOff>158751</xdr:colOff>
      <xdr:row>128</xdr:row>
      <xdr:rowOff>222251</xdr:rowOff>
    </xdr:to>
    <xdr:sp macro="" textlink="">
      <xdr:nvSpPr>
        <xdr:cNvPr id="36" name="吹き出し: 角を丸めた四角形 51">
          <a:extLst>
            <a:ext uri="{FF2B5EF4-FFF2-40B4-BE49-F238E27FC236}">
              <a16:creationId xmlns:a16="http://schemas.microsoft.com/office/drawing/2014/main" xmlns="" id="{00000000-0008-0000-0600-000024000000}"/>
            </a:ext>
          </a:extLst>
        </xdr:cNvPr>
        <xdr:cNvSpPr/>
      </xdr:nvSpPr>
      <xdr:spPr>
        <a:xfrm>
          <a:off x="2258485" y="23421975"/>
          <a:ext cx="776816" cy="0"/>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14</xdr:col>
      <xdr:colOff>23284</xdr:colOff>
      <xdr:row>134</xdr:row>
      <xdr:rowOff>28575</xdr:rowOff>
    </xdr:from>
    <xdr:to>
      <xdr:col>14</xdr:col>
      <xdr:colOff>42334</xdr:colOff>
      <xdr:row>162</xdr:row>
      <xdr:rowOff>10584</xdr:rowOff>
    </xdr:to>
    <xdr:cxnSp macro="">
      <xdr:nvCxnSpPr>
        <xdr:cNvPr id="37" name="直線コネクタ 36">
          <a:extLst>
            <a:ext uri="{FF2B5EF4-FFF2-40B4-BE49-F238E27FC236}">
              <a16:creationId xmlns:a16="http://schemas.microsoft.com/office/drawing/2014/main" xmlns="" id="{00000000-0008-0000-0600-000025000000}"/>
            </a:ext>
          </a:extLst>
        </xdr:cNvPr>
        <xdr:cNvCxnSpPr/>
      </xdr:nvCxnSpPr>
      <xdr:spPr>
        <a:xfrm>
          <a:off x="2899834" y="23421975"/>
          <a:ext cx="190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23284</xdr:colOff>
      <xdr:row>134</xdr:row>
      <xdr:rowOff>28575</xdr:rowOff>
    </xdr:from>
    <xdr:to>
      <xdr:col>14</xdr:col>
      <xdr:colOff>42334</xdr:colOff>
      <xdr:row>162</xdr:row>
      <xdr:rowOff>0</xdr:rowOff>
    </xdr:to>
    <xdr:cxnSp macro="">
      <xdr:nvCxnSpPr>
        <xdr:cNvPr id="38" name="直線コネクタ 37">
          <a:extLst>
            <a:ext uri="{FF2B5EF4-FFF2-40B4-BE49-F238E27FC236}">
              <a16:creationId xmlns:a16="http://schemas.microsoft.com/office/drawing/2014/main" xmlns="" id="{00000000-0008-0000-0600-000026000000}"/>
            </a:ext>
          </a:extLst>
        </xdr:cNvPr>
        <xdr:cNvCxnSpPr/>
      </xdr:nvCxnSpPr>
      <xdr:spPr>
        <a:xfrm>
          <a:off x="2899834" y="23421975"/>
          <a:ext cx="190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134</xdr:row>
      <xdr:rowOff>8466</xdr:rowOff>
    </xdr:from>
    <xdr:to>
      <xdr:col>12</xdr:col>
      <xdr:colOff>63500</xdr:colOff>
      <xdr:row>162</xdr:row>
      <xdr:rowOff>0</xdr:rowOff>
    </xdr:to>
    <xdr:cxnSp macro="">
      <xdr:nvCxnSpPr>
        <xdr:cNvPr id="39" name="直線コネクタ 38">
          <a:extLst>
            <a:ext uri="{FF2B5EF4-FFF2-40B4-BE49-F238E27FC236}">
              <a16:creationId xmlns:a16="http://schemas.microsoft.com/office/drawing/2014/main" xmlns="" id="{00000000-0008-0000-0600-000027000000}"/>
            </a:ext>
          </a:extLst>
        </xdr:cNvPr>
        <xdr:cNvCxnSpPr/>
      </xdr:nvCxnSpPr>
      <xdr:spPr>
        <a:xfrm>
          <a:off x="2570692" y="23421975"/>
          <a:ext cx="7408"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134</xdr:row>
      <xdr:rowOff>28575</xdr:rowOff>
    </xdr:from>
    <xdr:to>
      <xdr:col>10</xdr:col>
      <xdr:colOff>116416</xdr:colOff>
      <xdr:row>162</xdr:row>
      <xdr:rowOff>0</xdr:rowOff>
    </xdr:to>
    <xdr:cxnSp macro="">
      <xdr:nvCxnSpPr>
        <xdr:cNvPr id="40" name="直線コネクタ 39">
          <a:extLst>
            <a:ext uri="{FF2B5EF4-FFF2-40B4-BE49-F238E27FC236}">
              <a16:creationId xmlns:a16="http://schemas.microsoft.com/office/drawing/2014/main" xmlns="" id="{00000000-0008-0000-0600-000028000000}"/>
            </a:ext>
          </a:extLst>
        </xdr:cNvPr>
        <xdr:cNvCxnSpPr/>
      </xdr:nvCxnSpPr>
      <xdr:spPr>
        <a:xfrm>
          <a:off x="2237316" y="23421975"/>
          <a:ext cx="317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119062</xdr:colOff>
      <xdr:row>156</xdr:row>
      <xdr:rowOff>0</xdr:rowOff>
    </xdr:from>
    <xdr:to>
      <xdr:col>1</xdr:col>
      <xdr:colOff>329711</xdr:colOff>
      <xdr:row>157</xdr:row>
      <xdr:rowOff>95250</xdr:rowOff>
    </xdr:to>
    <xdr:sp macro="" textlink="">
      <xdr:nvSpPr>
        <xdr:cNvPr id="41" name="正方形/長方形 40">
          <a:extLst>
            <a:ext uri="{FF2B5EF4-FFF2-40B4-BE49-F238E27FC236}">
              <a16:creationId xmlns:a16="http://schemas.microsoft.com/office/drawing/2014/main" xmlns="" id="{00000000-0008-0000-0600-000029000000}"/>
            </a:ext>
          </a:extLst>
        </xdr:cNvPr>
        <xdr:cNvSpPr/>
      </xdr:nvSpPr>
      <xdr:spPr>
        <a:xfrm>
          <a:off x="395287" y="23421975"/>
          <a:ext cx="210649" cy="0"/>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119063</xdr:colOff>
      <xdr:row>136</xdr:row>
      <xdr:rowOff>59531</xdr:rowOff>
    </xdr:from>
    <xdr:to>
      <xdr:col>1</xdr:col>
      <xdr:colOff>321469</xdr:colOff>
      <xdr:row>137</xdr:row>
      <xdr:rowOff>95250</xdr:rowOff>
    </xdr:to>
    <xdr:sp macro="" textlink="">
      <xdr:nvSpPr>
        <xdr:cNvPr id="42" name="正方形/長方形 41">
          <a:extLst>
            <a:ext uri="{FF2B5EF4-FFF2-40B4-BE49-F238E27FC236}">
              <a16:creationId xmlns:a16="http://schemas.microsoft.com/office/drawing/2014/main" xmlns="" id="{00000000-0008-0000-0600-00002A000000}"/>
            </a:ext>
          </a:extLst>
        </xdr:cNvPr>
        <xdr:cNvSpPr/>
      </xdr:nvSpPr>
      <xdr:spPr>
        <a:xfrm>
          <a:off x="395288" y="23421975"/>
          <a:ext cx="202406" cy="0"/>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10584</xdr:colOff>
      <xdr:row>23</xdr:row>
      <xdr:rowOff>190499</xdr:rowOff>
    </xdr:from>
    <xdr:to>
      <xdr:col>54</xdr:col>
      <xdr:colOff>10585</xdr:colOff>
      <xdr:row>26</xdr:row>
      <xdr:rowOff>74082</xdr:rowOff>
    </xdr:to>
    <xdr:sp macro="" textlink="">
      <xdr:nvSpPr>
        <xdr:cNvPr id="43" name="吹き出し: 四角形 15">
          <a:extLst>
            <a:ext uri="{FF2B5EF4-FFF2-40B4-BE49-F238E27FC236}">
              <a16:creationId xmlns:a16="http://schemas.microsoft.com/office/drawing/2014/main" xmlns="" id="{00000000-0008-0000-0600-00002B000000}"/>
            </a:ext>
          </a:extLst>
        </xdr:cNvPr>
        <xdr:cNvSpPr/>
      </xdr:nvSpPr>
      <xdr:spPr>
        <a:xfrm>
          <a:off x="7744884" y="5333999"/>
          <a:ext cx="2533651" cy="455083"/>
        </a:xfrm>
        <a:prstGeom prst="wedgeRectCallout">
          <a:avLst>
            <a:gd name="adj1" fmla="val -21781"/>
            <a:gd name="adj2" fmla="val 20192"/>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84666</xdr:colOff>
      <xdr:row>40</xdr:row>
      <xdr:rowOff>95250</xdr:rowOff>
    </xdr:from>
    <xdr:to>
      <xdr:col>66</xdr:col>
      <xdr:colOff>84666</xdr:colOff>
      <xdr:row>57</xdr:row>
      <xdr:rowOff>153457</xdr:rowOff>
    </xdr:to>
    <xdr:sp macro="" textlink="">
      <xdr:nvSpPr>
        <xdr:cNvPr id="46" name="吹き出し: 円形 17">
          <a:extLst>
            <a:ext uri="{FF2B5EF4-FFF2-40B4-BE49-F238E27FC236}">
              <a16:creationId xmlns:a16="http://schemas.microsoft.com/office/drawing/2014/main" xmlns="" id="{00000000-0008-0000-0600-00002E000000}"/>
            </a:ext>
          </a:extLst>
        </xdr:cNvPr>
        <xdr:cNvSpPr/>
      </xdr:nvSpPr>
      <xdr:spPr>
        <a:xfrm>
          <a:off x="7238999" y="8487833"/>
          <a:ext cx="5228167" cy="3296707"/>
        </a:xfrm>
        <a:prstGeom prst="wedgeEllipseCallout">
          <a:avLst>
            <a:gd name="adj1" fmla="val -55463"/>
            <a:gd name="adj2" fmla="val 83339"/>
          </a:avLst>
        </a:prstGeom>
        <a:solidFill>
          <a:srgbClr val="FF0000">
            <a:alpha val="14000"/>
          </a:srgbClr>
        </a:solidFill>
        <a:ln>
          <a:solidFill>
            <a:schemeClr val="accent4">
              <a:lumMod val="75000"/>
              <a:alpha val="22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u="sng">
              <a:solidFill>
                <a:srgbClr val="0000FF"/>
              </a:solidFill>
            </a:rPr>
            <a:t>印刷は</a:t>
          </a:r>
          <a:r>
            <a:rPr kumimoji="1" lang="en-US" altLang="ja-JP" sz="4400" b="1" u="sng">
              <a:solidFill>
                <a:srgbClr val="0000FF"/>
              </a:solidFill>
            </a:rPr>
            <a:t>A4</a:t>
          </a:r>
          <a:r>
            <a:rPr kumimoji="1" lang="ja-JP" altLang="en-US" sz="2000" b="1" u="sng">
              <a:solidFill>
                <a:srgbClr val="0000FF"/>
              </a:solidFill>
            </a:rPr>
            <a:t>サイズ（白黒）</a:t>
          </a:r>
          <a:endParaRPr kumimoji="1" lang="en-US" altLang="ja-JP" sz="2000" b="1" u="sng">
            <a:solidFill>
              <a:srgbClr val="0000FF"/>
            </a:solidFill>
          </a:endParaRPr>
        </a:p>
        <a:p>
          <a:pPr algn="l"/>
          <a:r>
            <a:rPr kumimoji="1" lang="ja-JP" altLang="en-US" sz="1400" b="1" u="sng">
              <a:solidFill>
                <a:schemeClr val="accent2">
                  <a:lumMod val="50000"/>
                </a:schemeClr>
              </a:solidFill>
            </a:rPr>
            <a:t>（請求書②を提出、①は貴社控え）</a:t>
          </a:r>
          <a:endParaRPr kumimoji="1" lang="en-US" altLang="ja-JP" sz="1400" b="1" u="sng">
            <a:solidFill>
              <a:schemeClr val="accent2">
                <a:lumMod val="50000"/>
              </a:schemeClr>
            </a:solidFill>
          </a:endParaRPr>
        </a:p>
        <a:p>
          <a:pPr algn="l"/>
          <a:r>
            <a:rPr kumimoji="1" lang="en-US" altLang="ja-JP" sz="900" b="1" u="none">
              <a:solidFill>
                <a:schemeClr val="accent6">
                  <a:lumMod val="75000"/>
                </a:schemeClr>
              </a:solidFill>
            </a:rPr>
            <a:t>※</a:t>
          </a:r>
          <a:r>
            <a:rPr kumimoji="1" lang="ja-JP" altLang="en-US" sz="1400" b="1" u="none">
              <a:solidFill>
                <a:schemeClr val="accent6">
                  <a:lumMod val="75000"/>
                </a:schemeClr>
              </a:solidFill>
            </a:rPr>
            <a:t>電子印による電子請求は、現在受付ておりませんので郵送</a:t>
          </a:r>
          <a:r>
            <a:rPr kumimoji="1" lang="ja-JP" altLang="en-US" sz="1000" b="1" u="none">
              <a:solidFill>
                <a:schemeClr val="accent6">
                  <a:lumMod val="75000"/>
                </a:schemeClr>
              </a:solidFill>
            </a:rPr>
            <a:t>等でお願いしたします。</a:t>
          </a:r>
          <a:endParaRPr kumimoji="1" lang="en-US" altLang="ja-JP" sz="1000" b="1" u="none">
            <a:solidFill>
              <a:schemeClr val="accent6">
                <a:lumMod val="75000"/>
              </a:schemeClr>
            </a:solidFill>
          </a:endParaRPr>
        </a:p>
        <a:p>
          <a:pPr algn="l"/>
          <a:endParaRPr kumimoji="1" lang="en-US" altLang="ja-JP" sz="900" b="1" u="none">
            <a:solidFill>
              <a:schemeClr val="accent6">
                <a:lumMod val="75000"/>
              </a:schemeClr>
            </a:solidFill>
          </a:endParaRPr>
        </a:p>
        <a:p>
          <a:pPr algn="l"/>
          <a:r>
            <a:rPr kumimoji="1" lang="ja-JP" altLang="en-US" sz="1200" b="1" u="none">
              <a:solidFill>
                <a:sysClr val="windowText" lastClr="000000"/>
              </a:solidFill>
            </a:rPr>
            <a:t>印刷範囲：①は橙色のグラデーション枠内</a:t>
          </a:r>
          <a:endParaRPr kumimoji="1" lang="en-US" altLang="ja-JP" sz="1200" b="1" u="none">
            <a:solidFill>
              <a:sysClr val="windowText" lastClr="000000"/>
            </a:solidFill>
          </a:endParaRPr>
        </a:p>
        <a:p>
          <a:pPr algn="l"/>
          <a:r>
            <a:rPr kumimoji="1" lang="ja-JP" altLang="en-US" sz="1200" b="1" u="none">
              <a:solidFill>
                <a:sysClr val="windowText" lastClr="000000"/>
              </a:solidFill>
            </a:rPr>
            <a:t>　　　　　②は青色のグラデーション枠内</a:t>
          </a:r>
          <a:endParaRPr kumimoji="1" lang="en-US" altLang="ja-JP" sz="1200" b="1" u="none">
            <a:solidFill>
              <a:sysClr val="windowText" lastClr="000000"/>
            </a:solidFill>
          </a:endParaRPr>
        </a:p>
        <a:p>
          <a:pPr algn="l"/>
          <a:r>
            <a:rPr kumimoji="1" lang="ja-JP" altLang="en-US" sz="900" b="1" u="none">
              <a:solidFill>
                <a:sysClr val="windowText" lastClr="000000"/>
              </a:solidFill>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10584</xdr:colOff>
      <xdr:row>20</xdr:row>
      <xdr:rowOff>27516</xdr:rowOff>
    </xdr:from>
    <xdr:to>
      <xdr:col>14</xdr:col>
      <xdr:colOff>31750</xdr:colOff>
      <xdr:row>42</xdr:row>
      <xdr:rowOff>0</xdr:rowOff>
    </xdr:to>
    <xdr:cxnSp macro="">
      <xdr:nvCxnSpPr>
        <xdr:cNvPr id="2" name="直線コネクタ 1">
          <a:extLst>
            <a:ext uri="{FF2B5EF4-FFF2-40B4-BE49-F238E27FC236}">
              <a16:creationId xmlns:a16="http://schemas.microsoft.com/office/drawing/2014/main" xmlns="" id="{00000000-0008-0000-0700-000002000000}"/>
            </a:ext>
          </a:extLst>
        </xdr:cNvPr>
        <xdr:cNvCxnSpPr/>
      </xdr:nvCxnSpPr>
      <xdr:spPr>
        <a:xfrm>
          <a:off x="2887134" y="4647141"/>
          <a:ext cx="21166" cy="4163484"/>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56091</xdr:colOff>
      <xdr:row>20</xdr:row>
      <xdr:rowOff>19050</xdr:rowOff>
    </xdr:from>
    <xdr:to>
      <xdr:col>12</xdr:col>
      <xdr:colOff>74083</xdr:colOff>
      <xdr:row>42</xdr:row>
      <xdr:rowOff>0</xdr:rowOff>
    </xdr:to>
    <xdr:cxnSp macro="">
      <xdr:nvCxnSpPr>
        <xdr:cNvPr id="3" name="直線コネクタ 2">
          <a:extLst>
            <a:ext uri="{FF2B5EF4-FFF2-40B4-BE49-F238E27FC236}">
              <a16:creationId xmlns:a16="http://schemas.microsoft.com/office/drawing/2014/main" xmlns="" id="{00000000-0008-0000-0700-000003000000}"/>
            </a:ext>
          </a:extLst>
        </xdr:cNvPr>
        <xdr:cNvCxnSpPr/>
      </xdr:nvCxnSpPr>
      <xdr:spPr>
        <a:xfrm>
          <a:off x="2570691" y="4638675"/>
          <a:ext cx="17992" cy="417195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74083</xdr:colOff>
      <xdr:row>20</xdr:row>
      <xdr:rowOff>17992</xdr:rowOff>
    </xdr:from>
    <xdr:to>
      <xdr:col>10</xdr:col>
      <xdr:colOff>95250</xdr:colOff>
      <xdr:row>42</xdr:row>
      <xdr:rowOff>10583</xdr:rowOff>
    </xdr:to>
    <xdr:cxnSp macro="">
      <xdr:nvCxnSpPr>
        <xdr:cNvPr id="4" name="直線コネクタ 3">
          <a:extLst>
            <a:ext uri="{FF2B5EF4-FFF2-40B4-BE49-F238E27FC236}">
              <a16:creationId xmlns:a16="http://schemas.microsoft.com/office/drawing/2014/main" xmlns="" id="{00000000-0008-0000-0700-000004000000}"/>
            </a:ext>
          </a:extLst>
        </xdr:cNvPr>
        <xdr:cNvCxnSpPr/>
      </xdr:nvCxnSpPr>
      <xdr:spPr>
        <a:xfrm>
          <a:off x="2226733" y="4637617"/>
          <a:ext cx="21167" cy="4183591"/>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421481</xdr:colOff>
      <xdr:row>8</xdr:row>
      <xdr:rowOff>233363</xdr:rowOff>
    </xdr:from>
    <xdr:to>
      <xdr:col>5</xdr:col>
      <xdr:colOff>6018</xdr:colOff>
      <xdr:row>10</xdr:row>
      <xdr:rowOff>35719</xdr:rowOff>
    </xdr:to>
    <xdr:pic>
      <xdr:nvPicPr>
        <xdr:cNvPr id="5" name="図 4">
          <a:extLst>
            <a:ext uri="{FF2B5EF4-FFF2-40B4-BE49-F238E27FC236}">
              <a16:creationId xmlns:a16="http://schemas.microsoft.com/office/drawing/2014/main" xmlns="" id="{00000000-0008-0000-07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7706" y="2195513"/>
          <a:ext cx="556087" cy="297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23284</xdr:colOff>
      <xdr:row>77</xdr:row>
      <xdr:rowOff>28575</xdr:rowOff>
    </xdr:from>
    <xdr:to>
      <xdr:col>14</xdr:col>
      <xdr:colOff>42334</xdr:colOff>
      <xdr:row>105</xdr:row>
      <xdr:rowOff>0</xdr:rowOff>
    </xdr:to>
    <xdr:cxnSp macro="">
      <xdr:nvCxnSpPr>
        <xdr:cNvPr id="6" name="直線コネクタ 5">
          <a:extLst>
            <a:ext uri="{FF2B5EF4-FFF2-40B4-BE49-F238E27FC236}">
              <a16:creationId xmlns:a16="http://schemas.microsoft.com/office/drawing/2014/main" xmlns="" id="{00000000-0008-0000-0700-000006000000}"/>
            </a:ext>
          </a:extLst>
        </xdr:cNvPr>
        <xdr:cNvCxnSpPr/>
      </xdr:nvCxnSpPr>
      <xdr:spPr>
        <a:xfrm>
          <a:off x="2899834" y="15725775"/>
          <a:ext cx="19050" cy="5400675"/>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77</xdr:row>
      <xdr:rowOff>8466</xdr:rowOff>
    </xdr:from>
    <xdr:to>
      <xdr:col>12</xdr:col>
      <xdr:colOff>63500</xdr:colOff>
      <xdr:row>105</xdr:row>
      <xdr:rowOff>0</xdr:rowOff>
    </xdr:to>
    <xdr:cxnSp macro="">
      <xdr:nvCxnSpPr>
        <xdr:cNvPr id="7" name="直線コネクタ 6">
          <a:extLst>
            <a:ext uri="{FF2B5EF4-FFF2-40B4-BE49-F238E27FC236}">
              <a16:creationId xmlns:a16="http://schemas.microsoft.com/office/drawing/2014/main" xmlns="" id="{00000000-0008-0000-0700-000007000000}"/>
            </a:ext>
          </a:extLst>
        </xdr:cNvPr>
        <xdr:cNvCxnSpPr/>
      </xdr:nvCxnSpPr>
      <xdr:spPr>
        <a:xfrm>
          <a:off x="2570692" y="15705666"/>
          <a:ext cx="7408" cy="5420784"/>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77</xdr:row>
      <xdr:rowOff>28575</xdr:rowOff>
    </xdr:from>
    <xdr:to>
      <xdr:col>10</xdr:col>
      <xdr:colOff>116416</xdr:colOff>
      <xdr:row>105</xdr:row>
      <xdr:rowOff>0</xdr:rowOff>
    </xdr:to>
    <xdr:cxnSp macro="">
      <xdr:nvCxnSpPr>
        <xdr:cNvPr id="8" name="直線コネクタ 7">
          <a:extLst>
            <a:ext uri="{FF2B5EF4-FFF2-40B4-BE49-F238E27FC236}">
              <a16:creationId xmlns:a16="http://schemas.microsoft.com/office/drawing/2014/main" xmlns="" id="{00000000-0008-0000-0700-000008000000}"/>
            </a:ext>
          </a:extLst>
        </xdr:cNvPr>
        <xdr:cNvCxnSpPr/>
      </xdr:nvCxnSpPr>
      <xdr:spPr>
        <a:xfrm>
          <a:off x="2237316" y="15725775"/>
          <a:ext cx="31750" cy="5400675"/>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36635</xdr:colOff>
      <xdr:row>115</xdr:row>
      <xdr:rowOff>14653</xdr:rowOff>
    </xdr:from>
    <xdr:to>
      <xdr:col>35</xdr:col>
      <xdr:colOff>36635</xdr:colOff>
      <xdr:row>116</xdr:row>
      <xdr:rowOff>175846</xdr:rowOff>
    </xdr:to>
    <xdr:cxnSp macro="">
      <xdr:nvCxnSpPr>
        <xdr:cNvPr id="9" name="直線コネクタ 8">
          <a:extLst>
            <a:ext uri="{FF2B5EF4-FFF2-40B4-BE49-F238E27FC236}">
              <a16:creationId xmlns:a16="http://schemas.microsoft.com/office/drawing/2014/main" xmlns="" id="{00000000-0008-0000-0700-000009000000}"/>
            </a:ext>
          </a:extLst>
        </xdr:cNvPr>
        <xdr:cNvCxnSpPr/>
      </xdr:nvCxnSpPr>
      <xdr:spPr>
        <a:xfrm>
          <a:off x="6580310" y="22484128"/>
          <a:ext cx="0" cy="370743"/>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56987</xdr:colOff>
      <xdr:row>114</xdr:row>
      <xdr:rowOff>189685</xdr:rowOff>
    </xdr:from>
    <xdr:to>
      <xdr:col>33</xdr:col>
      <xdr:colOff>65942</xdr:colOff>
      <xdr:row>117</xdr:row>
      <xdr:rowOff>7326</xdr:rowOff>
    </xdr:to>
    <xdr:cxnSp macro="">
      <xdr:nvCxnSpPr>
        <xdr:cNvPr id="10" name="直線コネクタ 9">
          <a:extLst>
            <a:ext uri="{FF2B5EF4-FFF2-40B4-BE49-F238E27FC236}">
              <a16:creationId xmlns:a16="http://schemas.microsoft.com/office/drawing/2014/main" xmlns="" id="{00000000-0008-0000-0700-00000A000000}"/>
            </a:ext>
          </a:extLst>
        </xdr:cNvPr>
        <xdr:cNvCxnSpPr/>
      </xdr:nvCxnSpPr>
      <xdr:spPr>
        <a:xfrm>
          <a:off x="6238712" y="22468660"/>
          <a:ext cx="8955" cy="427241"/>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102577</xdr:colOff>
      <xdr:row>115</xdr:row>
      <xdr:rowOff>21980</xdr:rowOff>
    </xdr:from>
    <xdr:to>
      <xdr:col>31</xdr:col>
      <xdr:colOff>102577</xdr:colOff>
      <xdr:row>117</xdr:row>
      <xdr:rowOff>813</xdr:rowOff>
    </xdr:to>
    <xdr:cxnSp macro="">
      <xdr:nvCxnSpPr>
        <xdr:cNvPr id="11" name="直線コネクタ 10">
          <a:extLst>
            <a:ext uri="{FF2B5EF4-FFF2-40B4-BE49-F238E27FC236}">
              <a16:creationId xmlns:a16="http://schemas.microsoft.com/office/drawing/2014/main" xmlns="" id="{00000000-0008-0000-0700-00000B000000}"/>
            </a:ext>
          </a:extLst>
        </xdr:cNvPr>
        <xdr:cNvCxnSpPr/>
      </xdr:nvCxnSpPr>
      <xdr:spPr>
        <a:xfrm>
          <a:off x="5922352" y="22491455"/>
          <a:ext cx="0" cy="397933"/>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35</xdr:col>
      <xdr:colOff>115359</xdr:colOff>
      <xdr:row>70</xdr:row>
      <xdr:rowOff>286810</xdr:rowOff>
    </xdr:from>
    <xdr:to>
      <xdr:col>36</xdr:col>
      <xdr:colOff>165425</xdr:colOff>
      <xdr:row>71</xdr:row>
      <xdr:rowOff>184152</xdr:rowOff>
    </xdr:to>
    <xdr:pic>
      <xdr:nvPicPr>
        <xdr:cNvPr id="12" name="図 11">
          <a:extLst>
            <a:ext uri="{FF2B5EF4-FFF2-40B4-BE49-F238E27FC236}">
              <a16:creationId xmlns:a16="http://schemas.microsoft.com/office/drawing/2014/main" xmlns="" id="{00000000-0008-0000-07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59034" y="14564785"/>
          <a:ext cx="231041" cy="211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83345</xdr:colOff>
      <xdr:row>65</xdr:row>
      <xdr:rowOff>245269</xdr:rowOff>
    </xdr:from>
    <xdr:to>
      <xdr:col>4</xdr:col>
      <xdr:colOff>173456</xdr:colOff>
      <xdr:row>67</xdr:row>
      <xdr:rowOff>47625</xdr:rowOff>
    </xdr:to>
    <xdr:pic>
      <xdr:nvPicPr>
        <xdr:cNvPr id="13" name="図 12">
          <a:extLst>
            <a:ext uri="{FF2B5EF4-FFF2-40B4-BE49-F238E27FC236}">
              <a16:creationId xmlns:a16="http://schemas.microsoft.com/office/drawing/2014/main" xmlns="" id="{00000000-0008-0000-07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195" y="13284994"/>
          <a:ext cx="452061" cy="297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40</xdr:col>
      <xdr:colOff>47625</xdr:colOff>
      <xdr:row>71</xdr:row>
      <xdr:rowOff>95250</xdr:rowOff>
    </xdr:from>
    <xdr:to>
      <xdr:col>43</xdr:col>
      <xdr:colOff>1</xdr:colOff>
      <xdr:row>71</xdr:row>
      <xdr:rowOff>95250</xdr:rowOff>
    </xdr:to>
    <xdr:cxnSp macro="">
      <xdr:nvCxnSpPr>
        <xdr:cNvPr id="14" name="直線矢印コネクタ 13">
          <a:extLst>
            <a:ext uri="{FF2B5EF4-FFF2-40B4-BE49-F238E27FC236}">
              <a16:creationId xmlns:a16="http://schemas.microsoft.com/office/drawing/2014/main" xmlns="" id="{00000000-0008-0000-0700-00000E000000}"/>
            </a:ext>
          </a:extLst>
        </xdr:cNvPr>
        <xdr:cNvCxnSpPr/>
      </xdr:nvCxnSpPr>
      <xdr:spPr>
        <a:xfrm flipH="1">
          <a:off x="7781925" y="14687550"/>
          <a:ext cx="495301"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120118</xdr:colOff>
      <xdr:row>27</xdr:row>
      <xdr:rowOff>28843</xdr:rowOff>
    </xdr:from>
    <xdr:to>
      <xdr:col>66</xdr:col>
      <xdr:colOff>179650</xdr:colOff>
      <xdr:row>36</xdr:row>
      <xdr:rowOff>158750</xdr:rowOff>
    </xdr:to>
    <xdr:sp macro="" textlink="">
      <xdr:nvSpPr>
        <xdr:cNvPr id="15" name="スクロール: 横 14">
          <a:extLst>
            <a:ext uri="{FF2B5EF4-FFF2-40B4-BE49-F238E27FC236}">
              <a16:creationId xmlns:a16="http://schemas.microsoft.com/office/drawing/2014/main" xmlns="" id="{00000000-0008-0000-0700-00000F000000}"/>
            </a:ext>
          </a:extLst>
        </xdr:cNvPr>
        <xdr:cNvSpPr/>
      </xdr:nvSpPr>
      <xdr:spPr>
        <a:xfrm>
          <a:off x="7824785" y="5955510"/>
          <a:ext cx="4737365" cy="1844407"/>
        </a:xfrm>
        <a:prstGeom prst="horizontalScroll">
          <a:avLst>
            <a:gd name="adj" fmla="val 6821"/>
          </a:avLst>
        </a:prstGeom>
        <a:solidFill>
          <a:schemeClr val="accent4">
            <a:lumMod val="40000"/>
            <a:lumOff val="60000"/>
            <a:alpha val="3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226218</xdr:colOff>
      <xdr:row>62</xdr:row>
      <xdr:rowOff>71435</xdr:rowOff>
    </xdr:from>
    <xdr:to>
      <xdr:col>64</xdr:col>
      <xdr:colOff>22489</xdr:colOff>
      <xdr:row>74</xdr:row>
      <xdr:rowOff>175945</xdr:rowOff>
    </xdr:to>
    <xdr:sp macro="" textlink="">
      <xdr:nvSpPr>
        <xdr:cNvPr id="16" name="スクロール: 横 15">
          <a:extLst>
            <a:ext uri="{FF2B5EF4-FFF2-40B4-BE49-F238E27FC236}">
              <a16:creationId xmlns:a16="http://schemas.microsoft.com/office/drawing/2014/main" xmlns="" id="{00000000-0008-0000-0700-000010000000}"/>
            </a:ext>
          </a:extLst>
        </xdr:cNvPr>
        <xdr:cNvSpPr/>
      </xdr:nvSpPr>
      <xdr:spPr>
        <a:xfrm>
          <a:off x="7408068" y="12653960"/>
          <a:ext cx="4692121" cy="2685785"/>
        </a:xfrm>
        <a:prstGeom prst="horizontalScroll">
          <a:avLst>
            <a:gd name="adj" fmla="val 9571"/>
          </a:avLst>
        </a:prstGeom>
        <a:solidFill>
          <a:srgbClr val="13F5EA">
            <a:alpha val="3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45244</xdr:colOff>
      <xdr:row>8</xdr:row>
      <xdr:rowOff>114300</xdr:rowOff>
    </xdr:from>
    <xdr:to>
      <xdr:col>66</xdr:col>
      <xdr:colOff>190237</xdr:colOff>
      <xdr:row>21</xdr:row>
      <xdr:rowOff>66675</xdr:rowOff>
    </xdr:to>
    <xdr:sp macro="" textlink="">
      <xdr:nvSpPr>
        <xdr:cNvPr id="17" name="スクロール: 横 16">
          <a:extLst>
            <a:ext uri="{FF2B5EF4-FFF2-40B4-BE49-F238E27FC236}">
              <a16:creationId xmlns:a16="http://schemas.microsoft.com/office/drawing/2014/main" xmlns="" id="{00000000-0008-0000-0700-000011000000}"/>
            </a:ext>
          </a:extLst>
        </xdr:cNvPr>
        <xdr:cNvSpPr/>
      </xdr:nvSpPr>
      <xdr:spPr>
        <a:xfrm>
          <a:off x="7779544" y="2076450"/>
          <a:ext cx="4850343" cy="2800350"/>
        </a:xfrm>
        <a:prstGeom prst="horizontalScroll">
          <a:avLst>
            <a:gd name="adj" fmla="val 4973"/>
          </a:avLst>
        </a:prstGeom>
        <a:solidFill>
          <a:schemeClr val="accent4">
            <a:lumMod val="40000"/>
            <a:lumOff val="60000"/>
            <a:alpha val="3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74085</xdr:colOff>
      <xdr:row>67</xdr:row>
      <xdr:rowOff>127001</xdr:rowOff>
    </xdr:from>
    <xdr:to>
      <xdr:col>14</xdr:col>
      <xdr:colOff>127001</xdr:colOff>
      <xdr:row>72</xdr:row>
      <xdr:rowOff>190501</xdr:rowOff>
    </xdr:to>
    <xdr:sp macro="" textlink="">
      <xdr:nvSpPr>
        <xdr:cNvPr id="18" name="吹き出し: 角を丸めた四角形 17">
          <a:extLst>
            <a:ext uri="{FF2B5EF4-FFF2-40B4-BE49-F238E27FC236}">
              <a16:creationId xmlns:a16="http://schemas.microsoft.com/office/drawing/2014/main" xmlns="" id="{00000000-0008-0000-0700-000012000000}"/>
            </a:ext>
          </a:extLst>
        </xdr:cNvPr>
        <xdr:cNvSpPr/>
      </xdr:nvSpPr>
      <xdr:spPr>
        <a:xfrm>
          <a:off x="2226735" y="13662026"/>
          <a:ext cx="776816" cy="1368425"/>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1</xdr:col>
      <xdr:colOff>422275</xdr:colOff>
      <xdr:row>44</xdr:row>
      <xdr:rowOff>175948</xdr:rowOff>
    </xdr:from>
    <xdr:to>
      <xdr:col>36</xdr:col>
      <xdr:colOff>38893</xdr:colOff>
      <xdr:row>44</xdr:row>
      <xdr:rowOff>187854</xdr:rowOff>
    </xdr:to>
    <xdr:cxnSp macro="">
      <xdr:nvCxnSpPr>
        <xdr:cNvPr id="19" name="直線コネクタ 18">
          <a:extLst>
            <a:ext uri="{FF2B5EF4-FFF2-40B4-BE49-F238E27FC236}">
              <a16:creationId xmlns:a16="http://schemas.microsoft.com/office/drawing/2014/main" xmlns="" id="{00000000-0008-0000-0700-000013000000}"/>
            </a:ext>
          </a:extLst>
        </xdr:cNvPr>
        <xdr:cNvCxnSpPr/>
      </xdr:nvCxnSpPr>
      <xdr:spPr>
        <a:xfrm flipV="1">
          <a:off x="698500" y="9367573"/>
          <a:ext cx="6065043" cy="11906"/>
        </a:xfrm>
        <a:prstGeom prst="line">
          <a:avLst/>
        </a:prstGeom>
        <a:ln>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136262</xdr:colOff>
      <xdr:row>0</xdr:row>
      <xdr:rowOff>63499</xdr:rowOff>
    </xdr:from>
    <xdr:to>
      <xdr:col>63</xdr:col>
      <xdr:colOff>135316</xdr:colOff>
      <xdr:row>1</xdr:row>
      <xdr:rowOff>175381</xdr:rowOff>
    </xdr:to>
    <xdr:sp macro="" textlink="">
      <xdr:nvSpPr>
        <xdr:cNvPr id="21" name="吹き出し: 折線 22">
          <a:extLst>
            <a:ext uri="{FF2B5EF4-FFF2-40B4-BE49-F238E27FC236}">
              <a16:creationId xmlns:a16="http://schemas.microsoft.com/office/drawing/2014/main" xmlns="" id="{00000000-0008-0000-0700-000015000000}"/>
            </a:ext>
          </a:extLst>
        </xdr:cNvPr>
        <xdr:cNvSpPr/>
      </xdr:nvSpPr>
      <xdr:spPr>
        <a:xfrm>
          <a:off x="7870562" y="63499"/>
          <a:ext cx="4161479" cy="350007"/>
        </a:xfrm>
        <a:prstGeom prst="borderCallout2">
          <a:avLst>
            <a:gd name="adj1" fmla="val 53936"/>
            <a:gd name="adj2" fmla="val 99696"/>
            <a:gd name="adj3" fmla="val 53295"/>
            <a:gd name="adj4" fmla="val 99995"/>
            <a:gd name="adj5" fmla="val 35684"/>
            <a:gd name="adj6" fmla="val 99954"/>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solidFill>
            <a:srgbClr val="FF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ctr"/>
          <a:r>
            <a:rPr kumimoji="1" lang="ja-JP" altLang="en-US" sz="1400"/>
            <a:t>記載しないと、請求書が正しく表示されません！</a:t>
          </a:r>
        </a:p>
      </xdr:txBody>
    </xdr:sp>
    <xdr:clientData/>
  </xdr:twoCellAnchor>
  <xdr:twoCellAnchor>
    <xdr:from>
      <xdr:col>51</xdr:col>
      <xdr:colOff>95250</xdr:colOff>
      <xdr:row>21</xdr:row>
      <xdr:rowOff>178594</xdr:rowOff>
    </xdr:from>
    <xdr:to>
      <xdr:col>66</xdr:col>
      <xdr:colOff>154782</xdr:colOff>
      <xdr:row>23</xdr:row>
      <xdr:rowOff>35720</xdr:rowOff>
    </xdr:to>
    <xdr:sp macro="" textlink="">
      <xdr:nvSpPr>
        <xdr:cNvPr id="22" name="吹き出し: 四角形 23">
          <a:extLst>
            <a:ext uri="{FF2B5EF4-FFF2-40B4-BE49-F238E27FC236}">
              <a16:creationId xmlns:a16="http://schemas.microsoft.com/office/drawing/2014/main" xmlns="" id="{00000000-0008-0000-0700-000016000000}"/>
            </a:ext>
          </a:extLst>
        </xdr:cNvPr>
        <xdr:cNvSpPr/>
      </xdr:nvSpPr>
      <xdr:spPr>
        <a:xfrm>
          <a:off x="9820275" y="4988719"/>
          <a:ext cx="2774157" cy="238126"/>
        </a:xfrm>
        <a:prstGeom prst="wedgeRectCallout">
          <a:avLst>
            <a:gd name="adj1" fmla="val -21781"/>
            <a:gd name="adj2" fmla="val 20192"/>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76728</xdr:colOff>
      <xdr:row>1</xdr:row>
      <xdr:rowOff>42333</xdr:rowOff>
    </xdr:from>
    <xdr:to>
      <xdr:col>40</xdr:col>
      <xdr:colOff>84666</xdr:colOff>
      <xdr:row>1</xdr:row>
      <xdr:rowOff>119062</xdr:rowOff>
    </xdr:to>
    <xdr:cxnSp macro="">
      <xdr:nvCxnSpPr>
        <xdr:cNvPr id="23" name="直線矢印コネクタ 22">
          <a:extLst>
            <a:ext uri="{FF2B5EF4-FFF2-40B4-BE49-F238E27FC236}">
              <a16:creationId xmlns:a16="http://schemas.microsoft.com/office/drawing/2014/main" xmlns="" id="{00000000-0008-0000-0700-000017000000}"/>
            </a:ext>
          </a:extLst>
        </xdr:cNvPr>
        <xdr:cNvCxnSpPr/>
      </xdr:nvCxnSpPr>
      <xdr:spPr>
        <a:xfrm flipV="1">
          <a:off x="6982353" y="280458"/>
          <a:ext cx="836613" cy="7672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74083</xdr:colOff>
      <xdr:row>1</xdr:row>
      <xdr:rowOff>169333</xdr:rowOff>
    </xdr:from>
    <xdr:to>
      <xdr:col>49</xdr:col>
      <xdr:colOff>74083</xdr:colOff>
      <xdr:row>3</xdr:row>
      <xdr:rowOff>10583</xdr:rowOff>
    </xdr:to>
    <xdr:cxnSp macro="">
      <xdr:nvCxnSpPr>
        <xdr:cNvPr id="24" name="直線矢印コネクタ 23">
          <a:extLst>
            <a:ext uri="{FF2B5EF4-FFF2-40B4-BE49-F238E27FC236}">
              <a16:creationId xmlns:a16="http://schemas.microsoft.com/office/drawing/2014/main" xmlns="" id="{00000000-0008-0000-0700-000018000000}"/>
            </a:ext>
          </a:extLst>
        </xdr:cNvPr>
        <xdr:cNvCxnSpPr/>
      </xdr:nvCxnSpPr>
      <xdr:spPr>
        <a:xfrm>
          <a:off x="9437158" y="407458"/>
          <a:ext cx="0" cy="327025"/>
        </a:xfrm>
        <a:prstGeom prst="straightConnector1">
          <a:avLst/>
        </a:prstGeom>
        <a:ln w="28575">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17992</xdr:colOff>
      <xdr:row>128</xdr:row>
      <xdr:rowOff>95251</xdr:rowOff>
    </xdr:from>
    <xdr:to>
      <xdr:col>42</xdr:col>
      <xdr:colOff>169333</xdr:colOff>
      <xdr:row>128</xdr:row>
      <xdr:rowOff>95251</xdr:rowOff>
    </xdr:to>
    <xdr:cxnSp macro="">
      <xdr:nvCxnSpPr>
        <xdr:cNvPr id="25" name="直線矢印コネクタ 24">
          <a:extLst>
            <a:ext uri="{FF2B5EF4-FFF2-40B4-BE49-F238E27FC236}">
              <a16:creationId xmlns:a16="http://schemas.microsoft.com/office/drawing/2014/main" xmlns="" id="{00000000-0008-0000-0700-000019000000}"/>
            </a:ext>
          </a:extLst>
        </xdr:cNvPr>
        <xdr:cNvCxnSpPr/>
      </xdr:nvCxnSpPr>
      <xdr:spPr>
        <a:xfrm flipH="1">
          <a:off x="7752292" y="23469600"/>
          <a:ext cx="513291"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15875</xdr:colOff>
      <xdr:row>123</xdr:row>
      <xdr:rowOff>42333</xdr:rowOff>
    </xdr:from>
    <xdr:to>
      <xdr:col>66</xdr:col>
      <xdr:colOff>132290</xdr:colOff>
      <xdr:row>129</xdr:row>
      <xdr:rowOff>211667</xdr:rowOff>
    </xdr:to>
    <xdr:sp macro="" textlink="">
      <xdr:nvSpPr>
        <xdr:cNvPr id="26" name="スクロール: 横 27">
          <a:extLst>
            <a:ext uri="{FF2B5EF4-FFF2-40B4-BE49-F238E27FC236}">
              <a16:creationId xmlns:a16="http://schemas.microsoft.com/office/drawing/2014/main" xmlns="" id="{00000000-0008-0000-0700-00001A000000}"/>
            </a:ext>
          </a:extLst>
        </xdr:cNvPr>
        <xdr:cNvSpPr/>
      </xdr:nvSpPr>
      <xdr:spPr>
        <a:xfrm>
          <a:off x="7750175" y="23469600"/>
          <a:ext cx="4821765" cy="0"/>
        </a:xfrm>
        <a:prstGeom prst="horizontalScroll">
          <a:avLst>
            <a:gd name="adj" fmla="val 9571"/>
          </a:avLst>
        </a:prstGeom>
        <a:solidFill>
          <a:srgbClr val="FFFF00">
            <a:alpha val="3000"/>
          </a:srgb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21167</xdr:colOff>
      <xdr:row>120</xdr:row>
      <xdr:rowOff>31749</xdr:rowOff>
    </xdr:from>
    <xdr:to>
      <xdr:col>21</xdr:col>
      <xdr:colOff>21166</xdr:colOff>
      <xdr:row>121</xdr:row>
      <xdr:rowOff>0</xdr:rowOff>
    </xdr:to>
    <xdr:sp macro="" textlink="">
      <xdr:nvSpPr>
        <xdr:cNvPr id="27" name="吹き出し: 角を丸めた四角形 28">
          <a:extLst>
            <a:ext uri="{FF2B5EF4-FFF2-40B4-BE49-F238E27FC236}">
              <a16:creationId xmlns:a16="http://schemas.microsoft.com/office/drawing/2014/main" xmlns="" id="{00000000-0008-0000-0700-00001B000000}"/>
            </a:ext>
          </a:extLst>
        </xdr:cNvPr>
        <xdr:cNvSpPr/>
      </xdr:nvSpPr>
      <xdr:spPr>
        <a:xfrm>
          <a:off x="3259667" y="23469600"/>
          <a:ext cx="771524" cy="0"/>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1</xdr:col>
      <xdr:colOff>0</xdr:colOff>
      <xdr:row>121</xdr:row>
      <xdr:rowOff>0</xdr:rowOff>
    </xdr:from>
    <xdr:to>
      <xdr:col>1</xdr:col>
      <xdr:colOff>0</xdr:colOff>
      <xdr:row>123</xdr:row>
      <xdr:rowOff>55359</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276225" y="23469600"/>
          <a:ext cx="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134</xdr:row>
      <xdr:rowOff>8466</xdr:rowOff>
    </xdr:from>
    <xdr:to>
      <xdr:col>12</xdr:col>
      <xdr:colOff>63500</xdr:colOff>
      <xdr:row>162</xdr:row>
      <xdr:rowOff>0</xdr:rowOff>
    </xdr:to>
    <xdr:cxnSp macro="">
      <xdr:nvCxnSpPr>
        <xdr:cNvPr id="29" name="直線コネクタ 28">
          <a:extLst>
            <a:ext uri="{FF2B5EF4-FFF2-40B4-BE49-F238E27FC236}">
              <a16:creationId xmlns:a16="http://schemas.microsoft.com/office/drawing/2014/main" xmlns="" id="{00000000-0008-0000-0700-00001D000000}"/>
            </a:ext>
          </a:extLst>
        </xdr:cNvPr>
        <xdr:cNvCxnSpPr/>
      </xdr:nvCxnSpPr>
      <xdr:spPr>
        <a:xfrm>
          <a:off x="2570692" y="23469600"/>
          <a:ext cx="7408"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134</xdr:row>
      <xdr:rowOff>28575</xdr:rowOff>
    </xdr:from>
    <xdr:to>
      <xdr:col>10</xdr:col>
      <xdr:colOff>116416</xdr:colOff>
      <xdr:row>162</xdr:row>
      <xdr:rowOff>0</xdr:rowOff>
    </xdr:to>
    <xdr:cxnSp macro="">
      <xdr:nvCxnSpPr>
        <xdr:cNvPr id="30" name="直線コネクタ 29">
          <a:extLst>
            <a:ext uri="{FF2B5EF4-FFF2-40B4-BE49-F238E27FC236}">
              <a16:creationId xmlns:a16="http://schemas.microsoft.com/office/drawing/2014/main" xmlns="" id="{00000000-0008-0000-0700-00001E000000}"/>
            </a:ext>
          </a:extLst>
        </xdr:cNvPr>
        <xdr:cNvCxnSpPr/>
      </xdr:nvCxnSpPr>
      <xdr:spPr>
        <a:xfrm>
          <a:off x="2237316" y="23469600"/>
          <a:ext cx="317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36635</xdr:colOff>
      <xdr:row>172</xdr:row>
      <xdr:rowOff>14653</xdr:rowOff>
    </xdr:from>
    <xdr:to>
      <xdr:col>35</xdr:col>
      <xdr:colOff>36635</xdr:colOff>
      <xdr:row>173</xdr:row>
      <xdr:rowOff>175846</xdr:rowOff>
    </xdr:to>
    <xdr:cxnSp macro="">
      <xdr:nvCxnSpPr>
        <xdr:cNvPr id="31" name="直線コネクタ 30">
          <a:extLst>
            <a:ext uri="{FF2B5EF4-FFF2-40B4-BE49-F238E27FC236}">
              <a16:creationId xmlns:a16="http://schemas.microsoft.com/office/drawing/2014/main" xmlns="" id="{00000000-0008-0000-0700-00001F000000}"/>
            </a:ext>
          </a:extLst>
        </xdr:cNvPr>
        <xdr:cNvCxnSpPr/>
      </xdr:nvCxnSpPr>
      <xdr:spPr>
        <a:xfrm>
          <a:off x="6580310" y="23469600"/>
          <a:ext cx="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56987</xdr:colOff>
      <xdr:row>171</xdr:row>
      <xdr:rowOff>189685</xdr:rowOff>
    </xdr:from>
    <xdr:to>
      <xdr:col>33</xdr:col>
      <xdr:colOff>65942</xdr:colOff>
      <xdr:row>174</xdr:row>
      <xdr:rowOff>7326</xdr:rowOff>
    </xdr:to>
    <xdr:cxnSp macro="">
      <xdr:nvCxnSpPr>
        <xdr:cNvPr id="32" name="直線コネクタ 31">
          <a:extLst>
            <a:ext uri="{FF2B5EF4-FFF2-40B4-BE49-F238E27FC236}">
              <a16:creationId xmlns:a16="http://schemas.microsoft.com/office/drawing/2014/main" xmlns="" id="{00000000-0008-0000-0700-000020000000}"/>
            </a:ext>
          </a:extLst>
        </xdr:cNvPr>
        <xdr:cNvCxnSpPr/>
      </xdr:nvCxnSpPr>
      <xdr:spPr>
        <a:xfrm>
          <a:off x="6238712" y="23469600"/>
          <a:ext cx="8955"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102577</xdr:colOff>
      <xdr:row>172</xdr:row>
      <xdr:rowOff>21980</xdr:rowOff>
    </xdr:from>
    <xdr:to>
      <xdr:col>31</xdr:col>
      <xdr:colOff>102577</xdr:colOff>
      <xdr:row>174</xdr:row>
      <xdr:rowOff>813</xdr:rowOff>
    </xdr:to>
    <xdr:cxnSp macro="">
      <xdr:nvCxnSpPr>
        <xdr:cNvPr id="33" name="直線コネクタ 32">
          <a:extLst>
            <a:ext uri="{FF2B5EF4-FFF2-40B4-BE49-F238E27FC236}">
              <a16:creationId xmlns:a16="http://schemas.microsoft.com/office/drawing/2014/main" xmlns="" id="{00000000-0008-0000-0700-000021000000}"/>
            </a:ext>
          </a:extLst>
        </xdr:cNvPr>
        <xdr:cNvCxnSpPr/>
      </xdr:nvCxnSpPr>
      <xdr:spPr>
        <a:xfrm>
          <a:off x="5922352" y="23469600"/>
          <a:ext cx="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105835</xdr:colOff>
      <xdr:row>123</xdr:row>
      <xdr:rowOff>158750</xdr:rowOff>
    </xdr:from>
    <xdr:to>
      <xdr:col>14</xdr:col>
      <xdr:colOff>158751</xdr:colOff>
      <xdr:row>128</xdr:row>
      <xdr:rowOff>222251</xdr:rowOff>
    </xdr:to>
    <xdr:sp macro="" textlink="">
      <xdr:nvSpPr>
        <xdr:cNvPr id="34" name="吹き出し: 角を丸めた四角形 35">
          <a:extLst>
            <a:ext uri="{FF2B5EF4-FFF2-40B4-BE49-F238E27FC236}">
              <a16:creationId xmlns:a16="http://schemas.microsoft.com/office/drawing/2014/main" xmlns="" id="{00000000-0008-0000-0700-000022000000}"/>
            </a:ext>
          </a:extLst>
        </xdr:cNvPr>
        <xdr:cNvSpPr/>
      </xdr:nvSpPr>
      <xdr:spPr>
        <a:xfrm>
          <a:off x="2258485" y="23469600"/>
          <a:ext cx="776816" cy="0"/>
        </a:xfrm>
        <a:prstGeom prst="wedgeRound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u="none">
              <a:solidFill>
                <a:sysClr val="windowText" lastClr="000000"/>
              </a:solidFill>
            </a:rPr>
            <a:t>No</a:t>
          </a:r>
          <a:r>
            <a:rPr kumimoji="1" lang="ja-JP" altLang="en-US" sz="1400" u="none">
              <a:solidFill>
                <a:sysClr val="windowText" lastClr="000000"/>
              </a:solidFill>
            </a:rPr>
            <a:t>．</a:t>
          </a:r>
          <a:r>
            <a:rPr kumimoji="1" lang="ja-JP" altLang="en-US" sz="1100" u="none">
              <a:solidFill>
                <a:sysClr val="windowText" lastClr="000000"/>
              </a:solidFill>
            </a:rPr>
            <a:t>　　　　</a:t>
          </a:r>
        </a:p>
      </xdr:txBody>
    </xdr:sp>
    <xdr:clientData/>
  </xdr:twoCellAnchor>
  <xdr:twoCellAnchor>
    <xdr:from>
      <xdr:col>14</xdr:col>
      <xdr:colOff>23284</xdr:colOff>
      <xdr:row>134</xdr:row>
      <xdr:rowOff>28575</xdr:rowOff>
    </xdr:from>
    <xdr:to>
      <xdr:col>14</xdr:col>
      <xdr:colOff>42334</xdr:colOff>
      <xdr:row>162</xdr:row>
      <xdr:rowOff>10584</xdr:rowOff>
    </xdr:to>
    <xdr:cxnSp macro="">
      <xdr:nvCxnSpPr>
        <xdr:cNvPr id="35" name="直線コネクタ 34">
          <a:extLst>
            <a:ext uri="{FF2B5EF4-FFF2-40B4-BE49-F238E27FC236}">
              <a16:creationId xmlns:a16="http://schemas.microsoft.com/office/drawing/2014/main" xmlns="" id="{00000000-0008-0000-0700-000023000000}"/>
            </a:ext>
          </a:extLst>
        </xdr:cNvPr>
        <xdr:cNvCxnSpPr/>
      </xdr:nvCxnSpPr>
      <xdr:spPr>
        <a:xfrm>
          <a:off x="2899834" y="23469600"/>
          <a:ext cx="190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23284</xdr:colOff>
      <xdr:row>134</xdr:row>
      <xdr:rowOff>28575</xdr:rowOff>
    </xdr:from>
    <xdr:to>
      <xdr:col>14</xdr:col>
      <xdr:colOff>42334</xdr:colOff>
      <xdr:row>162</xdr:row>
      <xdr:rowOff>0</xdr:rowOff>
    </xdr:to>
    <xdr:cxnSp macro="">
      <xdr:nvCxnSpPr>
        <xdr:cNvPr id="36" name="直線コネクタ 35">
          <a:extLst>
            <a:ext uri="{FF2B5EF4-FFF2-40B4-BE49-F238E27FC236}">
              <a16:creationId xmlns:a16="http://schemas.microsoft.com/office/drawing/2014/main" xmlns="" id="{00000000-0008-0000-0700-000024000000}"/>
            </a:ext>
          </a:extLst>
        </xdr:cNvPr>
        <xdr:cNvCxnSpPr/>
      </xdr:nvCxnSpPr>
      <xdr:spPr>
        <a:xfrm>
          <a:off x="2899834" y="23469600"/>
          <a:ext cx="190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56092</xdr:colOff>
      <xdr:row>134</xdr:row>
      <xdr:rowOff>8466</xdr:rowOff>
    </xdr:from>
    <xdr:to>
      <xdr:col>12</xdr:col>
      <xdr:colOff>63500</xdr:colOff>
      <xdr:row>162</xdr:row>
      <xdr:rowOff>0</xdr:rowOff>
    </xdr:to>
    <xdr:cxnSp macro="">
      <xdr:nvCxnSpPr>
        <xdr:cNvPr id="37" name="直線コネクタ 36">
          <a:extLst>
            <a:ext uri="{FF2B5EF4-FFF2-40B4-BE49-F238E27FC236}">
              <a16:creationId xmlns:a16="http://schemas.microsoft.com/office/drawing/2014/main" xmlns="" id="{00000000-0008-0000-0700-000025000000}"/>
            </a:ext>
          </a:extLst>
        </xdr:cNvPr>
        <xdr:cNvCxnSpPr/>
      </xdr:nvCxnSpPr>
      <xdr:spPr>
        <a:xfrm>
          <a:off x="2570692" y="23469600"/>
          <a:ext cx="7408"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84666</xdr:colOff>
      <xdr:row>134</xdr:row>
      <xdr:rowOff>28575</xdr:rowOff>
    </xdr:from>
    <xdr:to>
      <xdr:col>10</xdr:col>
      <xdr:colOff>116416</xdr:colOff>
      <xdr:row>162</xdr:row>
      <xdr:rowOff>0</xdr:rowOff>
    </xdr:to>
    <xdr:cxnSp macro="">
      <xdr:nvCxnSpPr>
        <xdr:cNvPr id="38" name="直線コネクタ 37">
          <a:extLst>
            <a:ext uri="{FF2B5EF4-FFF2-40B4-BE49-F238E27FC236}">
              <a16:creationId xmlns:a16="http://schemas.microsoft.com/office/drawing/2014/main" xmlns="" id="{00000000-0008-0000-0700-000026000000}"/>
            </a:ext>
          </a:extLst>
        </xdr:cNvPr>
        <xdr:cNvCxnSpPr/>
      </xdr:nvCxnSpPr>
      <xdr:spPr>
        <a:xfrm>
          <a:off x="2237316" y="23469600"/>
          <a:ext cx="31750" cy="0"/>
        </a:xfrm>
        <a:prstGeom prst="line">
          <a:avLst/>
        </a:prstGeom>
        <a:ln>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119062</xdr:colOff>
      <xdr:row>156</xdr:row>
      <xdr:rowOff>0</xdr:rowOff>
    </xdr:from>
    <xdr:to>
      <xdr:col>1</xdr:col>
      <xdr:colOff>329711</xdr:colOff>
      <xdr:row>157</xdr:row>
      <xdr:rowOff>95250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395287" y="23469600"/>
          <a:ext cx="210649" cy="0"/>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119063</xdr:colOff>
      <xdr:row>136</xdr:row>
      <xdr:rowOff>59531</xdr:rowOff>
    </xdr:from>
    <xdr:to>
      <xdr:col>1</xdr:col>
      <xdr:colOff>321469</xdr:colOff>
      <xdr:row>137</xdr:row>
      <xdr:rowOff>95250</xdr:rowOff>
    </xdr:to>
    <xdr:sp macro="" textlink="">
      <xdr:nvSpPr>
        <xdr:cNvPr id="40" name="正方形/長方形 39">
          <a:extLst>
            <a:ext uri="{FF2B5EF4-FFF2-40B4-BE49-F238E27FC236}">
              <a16:creationId xmlns:a16="http://schemas.microsoft.com/office/drawing/2014/main" xmlns="" id="{00000000-0008-0000-0700-000028000000}"/>
            </a:ext>
          </a:extLst>
        </xdr:cNvPr>
        <xdr:cNvSpPr/>
      </xdr:nvSpPr>
      <xdr:spPr>
        <a:xfrm>
          <a:off x="395288" y="23469600"/>
          <a:ext cx="202406" cy="0"/>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10584</xdr:colOff>
      <xdr:row>23</xdr:row>
      <xdr:rowOff>190499</xdr:rowOff>
    </xdr:from>
    <xdr:to>
      <xdr:col>54</xdr:col>
      <xdr:colOff>10585</xdr:colOff>
      <xdr:row>26</xdr:row>
      <xdr:rowOff>74082</xdr:rowOff>
    </xdr:to>
    <xdr:sp macro="" textlink="">
      <xdr:nvSpPr>
        <xdr:cNvPr id="41" name="吹き出し: 四角形 42">
          <a:extLst>
            <a:ext uri="{FF2B5EF4-FFF2-40B4-BE49-F238E27FC236}">
              <a16:creationId xmlns:a16="http://schemas.microsoft.com/office/drawing/2014/main" xmlns="" id="{00000000-0008-0000-0700-000029000000}"/>
            </a:ext>
          </a:extLst>
        </xdr:cNvPr>
        <xdr:cNvSpPr/>
      </xdr:nvSpPr>
      <xdr:spPr>
        <a:xfrm>
          <a:off x="7744884" y="5381624"/>
          <a:ext cx="2533651" cy="455083"/>
        </a:xfrm>
        <a:prstGeom prst="wedgeRectCallout">
          <a:avLst>
            <a:gd name="adj1" fmla="val -21781"/>
            <a:gd name="adj2" fmla="val 20192"/>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74081</xdr:colOff>
      <xdr:row>42</xdr:row>
      <xdr:rowOff>42334</xdr:rowOff>
    </xdr:from>
    <xdr:to>
      <xdr:col>18</xdr:col>
      <xdr:colOff>31221</xdr:colOff>
      <xdr:row>44</xdr:row>
      <xdr:rowOff>127531</xdr:rowOff>
    </xdr:to>
    <xdr:sp macro="" textlink="">
      <xdr:nvSpPr>
        <xdr:cNvPr id="42" name="吹き出し: 角を丸めた四角形 18">
          <a:extLst>
            <a:ext uri="{FF2B5EF4-FFF2-40B4-BE49-F238E27FC236}">
              <a16:creationId xmlns:a16="http://schemas.microsoft.com/office/drawing/2014/main" xmlns="" id="{00000000-0008-0000-0700-00002A000000}"/>
            </a:ext>
          </a:extLst>
        </xdr:cNvPr>
        <xdr:cNvSpPr/>
      </xdr:nvSpPr>
      <xdr:spPr>
        <a:xfrm>
          <a:off x="1683806" y="8852959"/>
          <a:ext cx="1814515" cy="466197"/>
        </a:xfrm>
        <a:prstGeom prst="wedgeRoundRectCallout">
          <a:avLst>
            <a:gd name="adj1" fmla="val -20492"/>
            <a:gd name="adj2" fmla="val 29533"/>
            <a:gd name="adj3" fmla="val 16667"/>
          </a:avLst>
        </a:prstGeom>
        <a:solidFill>
          <a:schemeClr val="bg1">
            <a:lumMod val="85000"/>
            <a:alpha val="66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cap="none" spc="50">
              <a:ln w="0"/>
              <a:solidFill>
                <a:schemeClr val="bg2"/>
              </a:solidFill>
              <a:effectLst>
                <a:innerShdw blurRad="63500" dist="50800" dir="13500000">
                  <a:srgbClr val="000000">
                    <a:alpha val="50000"/>
                  </a:srgbClr>
                </a:innerShdw>
              </a:effectLst>
            </a:rPr>
            <a:t>貴社控え</a:t>
          </a:r>
        </a:p>
      </xdr:txBody>
    </xdr:sp>
    <xdr:clientData/>
  </xdr:twoCellAnchor>
  <xdr:twoCellAnchor>
    <xdr:from>
      <xdr:col>38</xdr:col>
      <xdr:colOff>137583</xdr:colOff>
      <xdr:row>40</xdr:row>
      <xdr:rowOff>105833</xdr:rowOff>
    </xdr:from>
    <xdr:to>
      <xdr:col>66</xdr:col>
      <xdr:colOff>137583</xdr:colOff>
      <xdr:row>57</xdr:row>
      <xdr:rowOff>164040</xdr:rowOff>
    </xdr:to>
    <xdr:sp macro="" textlink="">
      <xdr:nvSpPr>
        <xdr:cNvPr id="45" name="吹き出し: 円形 17">
          <a:extLst>
            <a:ext uri="{FF2B5EF4-FFF2-40B4-BE49-F238E27FC236}">
              <a16:creationId xmlns:a16="http://schemas.microsoft.com/office/drawing/2014/main" xmlns="" id="{00000000-0008-0000-0700-00002D000000}"/>
            </a:ext>
          </a:extLst>
        </xdr:cNvPr>
        <xdr:cNvSpPr/>
      </xdr:nvSpPr>
      <xdr:spPr>
        <a:xfrm>
          <a:off x="7291916" y="8509000"/>
          <a:ext cx="5228167" cy="3296707"/>
        </a:xfrm>
        <a:prstGeom prst="wedgeEllipseCallout">
          <a:avLst>
            <a:gd name="adj1" fmla="val -55463"/>
            <a:gd name="adj2" fmla="val 83339"/>
          </a:avLst>
        </a:prstGeom>
        <a:solidFill>
          <a:srgbClr val="FF0000">
            <a:alpha val="14000"/>
          </a:srgbClr>
        </a:solidFill>
        <a:ln>
          <a:solidFill>
            <a:schemeClr val="accent4">
              <a:lumMod val="75000"/>
              <a:alpha val="22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u="sng">
              <a:solidFill>
                <a:srgbClr val="0000FF"/>
              </a:solidFill>
            </a:rPr>
            <a:t>印刷は</a:t>
          </a:r>
          <a:r>
            <a:rPr kumimoji="1" lang="en-US" altLang="ja-JP" sz="4400" b="1" u="sng">
              <a:solidFill>
                <a:srgbClr val="0000FF"/>
              </a:solidFill>
            </a:rPr>
            <a:t>A4</a:t>
          </a:r>
          <a:r>
            <a:rPr kumimoji="1" lang="ja-JP" altLang="en-US" sz="2000" b="1" u="sng">
              <a:solidFill>
                <a:srgbClr val="0000FF"/>
              </a:solidFill>
            </a:rPr>
            <a:t>サイズ（白黒）</a:t>
          </a:r>
          <a:endParaRPr kumimoji="1" lang="en-US" altLang="ja-JP" sz="2000" b="1" u="sng">
            <a:solidFill>
              <a:srgbClr val="0000FF"/>
            </a:solidFill>
          </a:endParaRPr>
        </a:p>
        <a:p>
          <a:pPr algn="l"/>
          <a:r>
            <a:rPr kumimoji="1" lang="ja-JP" altLang="en-US" sz="1400" b="1" u="sng">
              <a:solidFill>
                <a:schemeClr val="accent2">
                  <a:lumMod val="50000"/>
                </a:schemeClr>
              </a:solidFill>
            </a:rPr>
            <a:t>（請求書②を提出、①は貴社控え）</a:t>
          </a:r>
          <a:endParaRPr kumimoji="1" lang="en-US" altLang="ja-JP" sz="1400" b="1" u="sng">
            <a:solidFill>
              <a:schemeClr val="accent2">
                <a:lumMod val="50000"/>
              </a:schemeClr>
            </a:solidFill>
          </a:endParaRPr>
        </a:p>
        <a:p>
          <a:pPr algn="l"/>
          <a:r>
            <a:rPr kumimoji="1" lang="en-US" altLang="ja-JP" sz="900" b="1" u="none">
              <a:solidFill>
                <a:schemeClr val="accent6">
                  <a:lumMod val="75000"/>
                </a:schemeClr>
              </a:solidFill>
            </a:rPr>
            <a:t>※</a:t>
          </a:r>
          <a:r>
            <a:rPr kumimoji="1" lang="ja-JP" altLang="en-US" sz="1400" b="1" u="none">
              <a:solidFill>
                <a:schemeClr val="accent6">
                  <a:lumMod val="75000"/>
                </a:schemeClr>
              </a:solidFill>
            </a:rPr>
            <a:t>電子印による電子請求は、現在受付ておりませんので郵送</a:t>
          </a:r>
          <a:r>
            <a:rPr kumimoji="1" lang="ja-JP" altLang="en-US" sz="1000" b="1" u="none">
              <a:solidFill>
                <a:schemeClr val="accent6">
                  <a:lumMod val="75000"/>
                </a:schemeClr>
              </a:solidFill>
            </a:rPr>
            <a:t>等でお願いしたします。</a:t>
          </a:r>
          <a:endParaRPr kumimoji="1" lang="en-US" altLang="ja-JP" sz="1000" b="1" u="none">
            <a:solidFill>
              <a:schemeClr val="accent6">
                <a:lumMod val="75000"/>
              </a:schemeClr>
            </a:solidFill>
          </a:endParaRPr>
        </a:p>
        <a:p>
          <a:pPr algn="l"/>
          <a:endParaRPr kumimoji="1" lang="en-US" altLang="ja-JP" sz="900" b="1" u="none">
            <a:solidFill>
              <a:schemeClr val="accent6">
                <a:lumMod val="75000"/>
              </a:schemeClr>
            </a:solidFill>
          </a:endParaRPr>
        </a:p>
        <a:p>
          <a:pPr algn="l"/>
          <a:r>
            <a:rPr kumimoji="1" lang="ja-JP" altLang="en-US" sz="1200" b="1" u="none">
              <a:solidFill>
                <a:sysClr val="windowText" lastClr="000000"/>
              </a:solidFill>
            </a:rPr>
            <a:t>印刷範囲：①は橙色のグラデーション枠内</a:t>
          </a:r>
          <a:endParaRPr kumimoji="1" lang="en-US" altLang="ja-JP" sz="1200" b="1" u="none">
            <a:solidFill>
              <a:sysClr val="windowText" lastClr="000000"/>
            </a:solidFill>
          </a:endParaRPr>
        </a:p>
        <a:p>
          <a:pPr algn="l"/>
          <a:r>
            <a:rPr kumimoji="1" lang="ja-JP" altLang="en-US" sz="1200" b="1" u="none">
              <a:solidFill>
                <a:sysClr val="windowText" lastClr="000000"/>
              </a:solidFill>
            </a:rPr>
            <a:t>　　　　　②は青色のグラデーション枠内</a:t>
          </a:r>
          <a:endParaRPr kumimoji="1" lang="en-US" altLang="ja-JP" sz="1200" b="1" u="none">
            <a:solidFill>
              <a:sysClr val="windowText" lastClr="000000"/>
            </a:solidFill>
          </a:endParaRPr>
        </a:p>
        <a:p>
          <a:pPr algn="l"/>
          <a:r>
            <a:rPr kumimoji="1" lang="ja-JP" altLang="en-US" sz="900" b="1" u="none">
              <a:solidFill>
                <a:sysClr val="windowText" lastClr="000000"/>
              </a:solidFill>
            </a:rPr>
            <a:t>　　　　　</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82</xdr:col>
      <xdr:colOff>95250</xdr:colOff>
      <xdr:row>26</xdr:row>
      <xdr:rowOff>130968</xdr:rowOff>
    </xdr:from>
    <xdr:ext cx="5655468" cy="1107281"/>
    <xdr:sp macro="" textlink="">
      <xdr:nvSpPr>
        <xdr:cNvPr id="2" name="AutoShape 3">
          <a:extLst>
            <a:ext uri="{FF2B5EF4-FFF2-40B4-BE49-F238E27FC236}">
              <a16:creationId xmlns:a16="http://schemas.microsoft.com/office/drawing/2014/main" xmlns="" id="{00000000-0008-0000-0800-000002000000}"/>
            </a:ext>
          </a:extLst>
        </xdr:cNvPr>
        <xdr:cNvSpPr>
          <a:spLocks noChangeArrowheads="1"/>
        </xdr:cNvSpPr>
      </xdr:nvSpPr>
      <xdr:spPr bwMode="auto">
        <a:xfrm>
          <a:off x="20440650" y="6627018"/>
          <a:ext cx="5655468" cy="1107281"/>
        </a:xfrm>
        <a:prstGeom prst="horizontalScroll">
          <a:avLst>
            <a:gd name="adj" fmla="val 12046"/>
          </a:avLst>
        </a:prstGeom>
        <a:solidFill>
          <a:srgbClr xmlns:mc="http://schemas.openxmlformats.org/markup-compatibility/2006" xmlns:a14="http://schemas.microsoft.com/office/drawing/2010/main" val="FFFFE1" mc:Ignorable="a14" a14:legacySpreadsheetColorIndex="80"/>
        </a:solidFill>
        <a:ln w="9525">
          <a:solidFill>
            <a:srgbClr val="000000"/>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horzOverflow="clip" wrap="square" lIns="18288" tIns="18288" rIns="0" bIns="18288" anchor="ctr" upright="1">
          <a:noAutofit/>
        </a:bodyPr>
        <a:lstStyle/>
        <a:p>
          <a:pPr algn="l" rtl="0">
            <a:defRPr sz="1000"/>
          </a:pPr>
          <a:r>
            <a:rPr lang="ja-JP" altLang="en-US" sz="1200" b="0" i="0" u="none" strike="noStrike" baseline="0">
              <a:solidFill>
                <a:srgbClr val="000000"/>
              </a:solidFill>
              <a:latin typeface="ＭＳ Ｐゴシック"/>
              <a:ea typeface="ＭＳ Ｐゴシック"/>
            </a:rPr>
            <a:t>　</a:t>
          </a:r>
          <a:r>
            <a:rPr lang="ja-JP" altLang="en-US" sz="1400" b="0" i="0" u="none" strike="noStrike" baseline="0">
              <a:solidFill>
                <a:srgbClr val="000000"/>
              </a:solidFill>
              <a:latin typeface="ＭＳ Ｐゴシック"/>
              <a:ea typeface="ＭＳ Ｐゴシック"/>
            </a:rPr>
            <a:t>塗潰し箇所</a:t>
          </a: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数量、単位、仕様その他</a:t>
          </a: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は請求書とリンクしておりません。</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契約用として入力してください。詳しくは</a:t>
          </a:r>
          <a:r>
            <a:rPr lang="en-US" altLang="ja-JP" sz="1400" b="1" i="0" u="none" strike="noStrike" baseline="0">
              <a:solidFill>
                <a:srgbClr val="FF0000"/>
              </a:solidFill>
              <a:latin typeface="ＭＳ Ｐゴシック"/>
              <a:ea typeface="ＭＳ Ｐゴシック"/>
            </a:rPr>
            <a:t>『</a:t>
          </a:r>
          <a:r>
            <a:rPr lang="ja-JP" altLang="en-US" sz="1400" b="1" i="0" u="none" strike="noStrike" baseline="0">
              <a:solidFill>
                <a:srgbClr val="FF0000"/>
              </a:solidFill>
              <a:latin typeface="ＭＳ Ｐゴシック"/>
              <a:ea typeface="ＭＳ Ｐゴシック"/>
            </a:rPr>
            <a:t>記入例 </a:t>
          </a:r>
          <a:r>
            <a:rPr lang="en-US" altLang="ja-JP" sz="1400" b="1" i="0" u="none" strike="noStrike" baseline="0">
              <a:solidFill>
                <a:srgbClr val="FF0000"/>
              </a:solidFill>
              <a:latin typeface="ＭＳ Ｐゴシック"/>
              <a:ea typeface="ＭＳ Ｐゴシック"/>
            </a:rPr>
            <a:t>【</a:t>
          </a:r>
          <a:r>
            <a:rPr lang="ja-JP" altLang="en-US" sz="1400" b="1" i="0" u="none" strike="noStrike" baseline="0">
              <a:solidFill>
                <a:srgbClr val="FF0000"/>
              </a:solidFill>
              <a:latin typeface="ＭＳ Ｐゴシック"/>
              <a:ea typeface="ＭＳ Ｐゴシック"/>
            </a:rPr>
            <a:t>常用・単発工事編</a:t>
          </a:r>
          <a:r>
            <a:rPr lang="en-US" altLang="ja-JP" sz="1400" b="1" i="0" u="none" strike="noStrike" baseline="0">
              <a:solidFill>
                <a:srgbClr val="FF0000"/>
              </a:solidFill>
              <a:latin typeface="ＭＳ Ｐゴシック"/>
              <a:ea typeface="ＭＳ Ｐゴシック"/>
            </a:rPr>
            <a:t>】 』</a:t>
          </a:r>
          <a:r>
            <a:rPr lang="ja-JP" altLang="en-US" sz="1400" b="0" i="0" u="none" strike="noStrike" baseline="0">
              <a:solidFill>
                <a:srgbClr val="000000"/>
              </a:solidFill>
              <a:latin typeface="ＭＳ Ｐゴシック"/>
              <a:ea typeface="ＭＳ Ｐゴシック"/>
            </a:rPr>
            <a:t>を</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参照願います。　</a:t>
          </a:r>
          <a:r>
            <a:rPr lang="en-US" altLang="ja-JP" sz="1400" b="0" i="0" u="sng" strike="noStrike" baseline="0">
              <a:solidFill>
                <a:srgbClr val="000000"/>
              </a:solidFill>
              <a:latin typeface="ＭＳ Ｐゴシック"/>
              <a:ea typeface="ＭＳ Ｐゴシック"/>
            </a:rPr>
            <a:t>※</a:t>
          </a:r>
          <a:r>
            <a:rPr lang="ja-JP" altLang="en-US" sz="1400" b="0" i="0" u="sng" strike="noStrike" baseline="0">
              <a:solidFill>
                <a:srgbClr val="000000"/>
              </a:solidFill>
              <a:latin typeface="ＭＳ Ｐゴシック"/>
              <a:ea typeface="ＭＳ Ｐゴシック"/>
            </a:rPr>
            <a:t>このコメントは印刷されません。</a:t>
          </a:r>
          <a:endParaRPr lang="en-US" altLang="ja-JP" sz="1400" b="0" i="0" u="sng" strike="noStrike" baseline="0">
            <a:solidFill>
              <a:srgbClr val="000000"/>
            </a:solidFill>
            <a:latin typeface="ＭＳ Ｐゴシック"/>
            <a:ea typeface="ＭＳ Ｐゴシック"/>
          </a:endParaRPr>
        </a:p>
      </xdr:txBody>
    </xdr:sp>
    <xdr:clientData fPrintsWithSheet="0"/>
  </xdr:oneCellAnchor>
</xdr:wsDr>
</file>

<file path=xl/drawings/drawing8.xml><?xml version="1.0" encoding="utf-8"?>
<xdr:wsDr xmlns:xdr="http://schemas.openxmlformats.org/drawingml/2006/spreadsheetDrawing" xmlns:a="http://schemas.openxmlformats.org/drawingml/2006/main">
  <xdr:twoCellAnchor>
    <xdr:from>
      <xdr:col>42</xdr:col>
      <xdr:colOff>250029</xdr:colOff>
      <xdr:row>12</xdr:row>
      <xdr:rowOff>226216</xdr:rowOff>
    </xdr:from>
    <xdr:to>
      <xdr:col>43</xdr:col>
      <xdr:colOff>95249</xdr:colOff>
      <xdr:row>15</xdr:row>
      <xdr:rowOff>35718</xdr:rowOff>
    </xdr:to>
    <xdr:sp macro="" textlink="">
      <xdr:nvSpPr>
        <xdr:cNvPr id="2" name="Line 19">
          <a:extLst>
            <a:ext uri="{FF2B5EF4-FFF2-40B4-BE49-F238E27FC236}">
              <a16:creationId xmlns:a16="http://schemas.microsoft.com/office/drawing/2014/main" xmlns="" id="{00000000-0008-0000-0900-000002000000}"/>
            </a:ext>
          </a:extLst>
        </xdr:cNvPr>
        <xdr:cNvSpPr>
          <a:spLocks noChangeShapeType="1"/>
        </xdr:cNvSpPr>
      </xdr:nvSpPr>
      <xdr:spPr bwMode="auto">
        <a:xfrm flipH="1" flipV="1">
          <a:off x="10156029" y="3407566"/>
          <a:ext cx="273845" cy="438152"/>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1</xdr:col>
      <xdr:colOff>74082</xdr:colOff>
      <xdr:row>4</xdr:row>
      <xdr:rowOff>95249</xdr:rowOff>
    </xdr:from>
    <xdr:to>
      <xdr:col>2</xdr:col>
      <xdr:colOff>13606</xdr:colOff>
      <xdr:row>7</xdr:row>
      <xdr:rowOff>40820</xdr:rowOff>
    </xdr:to>
    <xdr:sp macro="" textlink="">
      <xdr:nvSpPr>
        <xdr:cNvPr id="3" name="Line 19">
          <a:extLst>
            <a:ext uri="{FF2B5EF4-FFF2-40B4-BE49-F238E27FC236}">
              <a16:creationId xmlns:a16="http://schemas.microsoft.com/office/drawing/2014/main" xmlns="" id="{00000000-0008-0000-0900-000003000000}"/>
            </a:ext>
          </a:extLst>
        </xdr:cNvPr>
        <xdr:cNvSpPr>
          <a:spLocks noChangeShapeType="1"/>
        </xdr:cNvSpPr>
      </xdr:nvSpPr>
      <xdr:spPr bwMode="auto">
        <a:xfrm>
          <a:off x="232832" y="1111249"/>
          <a:ext cx="182941" cy="548821"/>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3</xdr:col>
      <xdr:colOff>59870</xdr:colOff>
      <xdr:row>16</xdr:row>
      <xdr:rowOff>195942</xdr:rowOff>
    </xdr:from>
    <xdr:to>
      <xdr:col>4</xdr:col>
      <xdr:colOff>83342</xdr:colOff>
      <xdr:row>23</xdr:row>
      <xdr:rowOff>130968</xdr:rowOff>
    </xdr:to>
    <xdr:sp macro="" textlink="">
      <xdr:nvSpPr>
        <xdr:cNvPr id="4" name="Line 19">
          <a:extLst>
            <a:ext uri="{FF2B5EF4-FFF2-40B4-BE49-F238E27FC236}">
              <a16:creationId xmlns:a16="http://schemas.microsoft.com/office/drawing/2014/main" xmlns="" id="{00000000-0008-0000-0900-000004000000}"/>
            </a:ext>
          </a:extLst>
        </xdr:cNvPr>
        <xdr:cNvSpPr>
          <a:spLocks noChangeShapeType="1"/>
        </xdr:cNvSpPr>
      </xdr:nvSpPr>
      <xdr:spPr bwMode="auto">
        <a:xfrm flipH="1" flipV="1">
          <a:off x="698045" y="4453617"/>
          <a:ext cx="261597" cy="1554276"/>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5</xdr:col>
      <xdr:colOff>111578</xdr:colOff>
      <xdr:row>16</xdr:row>
      <xdr:rowOff>178593</xdr:rowOff>
    </xdr:from>
    <xdr:to>
      <xdr:col>9</xdr:col>
      <xdr:colOff>202405</xdr:colOff>
      <xdr:row>17</xdr:row>
      <xdr:rowOff>29937</xdr:rowOff>
    </xdr:to>
    <xdr:sp macro="" textlink="">
      <xdr:nvSpPr>
        <xdr:cNvPr id="5" name="Line 19">
          <a:extLst>
            <a:ext uri="{FF2B5EF4-FFF2-40B4-BE49-F238E27FC236}">
              <a16:creationId xmlns:a16="http://schemas.microsoft.com/office/drawing/2014/main" xmlns="" id="{00000000-0008-0000-0900-000005000000}"/>
            </a:ext>
          </a:extLst>
        </xdr:cNvPr>
        <xdr:cNvSpPr>
          <a:spLocks noChangeShapeType="1"/>
        </xdr:cNvSpPr>
      </xdr:nvSpPr>
      <xdr:spPr bwMode="auto">
        <a:xfrm flipH="1">
          <a:off x="1264103" y="4436268"/>
          <a:ext cx="1195727" cy="98994"/>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46</xdr:col>
      <xdr:colOff>64823</xdr:colOff>
      <xdr:row>3</xdr:row>
      <xdr:rowOff>105834</xdr:rowOff>
    </xdr:from>
    <xdr:to>
      <xdr:col>47</xdr:col>
      <xdr:colOff>52917</xdr:colOff>
      <xdr:row>11</xdr:row>
      <xdr:rowOff>47627</xdr:rowOff>
    </xdr:to>
    <xdr:sp macro="" textlink="">
      <xdr:nvSpPr>
        <xdr:cNvPr id="6" name="Line 19">
          <a:extLst>
            <a:ext uri="{FF2B5EF4-FFF2-40B4-BE49-F238E27FC236}">
              <a16:creationId xmlns:a16="http://schemas.microsoft.com/office/drawing/2014/main" xmlns="" id="{00000000-0008-0000-0900-000006000000}"/>
            </a:ext>
          </a:extLst>
        </xdr:cNvPr>
        <xdr:cNvSpPr>
          <a:spLocks noChangeShapeType="1"/>
        </xdr:cNvSpPr>
      </xdr:nvSpPr>
      <xdr:spPr bwMode="auto">
        <a:xfrm flipH="1">
          <a:off x="11833490" y="952501"/>
          <a:ext cx="422010" cy="1984376"/>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38</xdr:col>
      <xdr:colOff>202406</xdr:colOff>
      <xdr:row>16</xdr:row>
      <xdr:rowOff>154780</xdr:rowOff>
    </xdr:from>
    <xdr:to>
      <xdr:col>41</xdr:col>
      <xdr:colOff>257173</xdr:colOff>
      <xdr:row>17</xdr:row>
      <xdr:rowOff>93884</xdr:rowOff>
    </xdr:to>
    <xdr:sp macro="" textlink="">
      <xdr:nvSpPr>
        <xdr:cNvPr id="7" name="Line 19">
          <a:extLst>
            <a:ext uri="{FF2B5EF4-FFF2-40B4-BE49-F238E27FC236}">
              <a16:creationId xmlns:a16="http://schemas.microsoft.com/office/drawing/2014/main" xmlns="" id="{00000000-0008-0000-0900-000007000000}"/>
            </a:ext>
          </a:extLst>
        </xdr:cNvPr>
        <xdr:cNvSpPr>
          <a:spLocks noChangeShapeType="1"/>
        </xdr:cNvSpPr>
      </xdr:nvSpPr>
      <xdr:spPr bwMode="auto">
        <a:xfrm>
          <a:off x="8993981" y="4412455"/>
          <a:ext cx="740567" cy="186754"/>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41</xdr:col>
      <xdr:colOff>23811</xdr:colOff>
      <xdr:row>28</xdr:row>
      <xdr:rowOff>47625</xdr:rowOff>
    </xdr:from>
    <xdr:to>
      <xdr:col>43</xdr:col>
      <xdr:colOff>83342</xdr:colOff>
      <xdr:row>30</xdr:row>
      <xdr:rowOff>166686</xdr:rowOff>
    </xdr:to>
    <xdr:sp macro="" textlink="">
      <xdr:nvSpPr>
        <xdr:cNvPr id="8" name="Line 20">
          <a:extLst>
            <a:ext uri="{FF2B5EF4-FFF2-40B4-BE49-F238E27FC236}">
              <a16:creationId xmlns:a16="http://schemas.microsoft.com/office/drawing/2014/main" xmlns="" id="{00000000-0008-0000-0900-000008000000}"/>
            </a:ext>
          </a:extLst>
        </xdr:cNvPr>
        <xdr:cNvSpPr>
          <a:spLocks noChangeShapeType="1"/>
        </xdr:cNvSpPr>
      </xdr:nvSpPr>
      <xdr:spPr bwMode="auto">
        <a:xfrm flipH="1">
          <a:off x="9501186" y="7067550"/>
          <a:ext cx="916781" cy="59531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41</xdr:col>
      <xdr:colOff>416718</xdr:colOff>
      <xdr:row>32</xdr:row>
      <xdr:rowOff>130966</xdr:rowOff>
    </xdr:from>
    <xdr:to>
      <xdr:col>45</xdr:col>
      <xdr:colOff>83343</xdr:colOff>
      <xdr:row>34</xdr:row>
      <xdr:rowOff>119062</xdr:rowOff>
    </xdr:to>
    <xdr:sp macro="" textlink="">
      <xdr:nvSpPr>
        <xdr:cNvPr id="9" name="Line 20">
          <a:extLst>
            <a:ext uri="{FF2B5EF4-FFF2-40B4-BE49-F238E27FC236}">
              <a16:creationId xmlns:a16="http://schemas.microsoft.com/office/drawing/2014/main" xmlns="" id="{00000000-0008-0000-0900-000009000000}"/>
            </a:ext>
          </a:extLst>
        </xdr:cNvPr>
        <xdr:cNvSpPr>
          <a:spLocks noChangeShapeType="1"/>
        </xdr:cNvSpPr>
      </xdr:nvSpPr>
      <xdr:spPr bwMode="auto">
        <a:xfrm flipV="1">
          <a:off x="9894093" y="8122441"/>
          <a:ext cx="1381125" cy="48339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41</xdr:col>
      <xdr:colOff>345281</xdr:colOff>
      <xdr:row>14</xdr:row>
      <xdr:rowOff>0</xdr:rowOff>
    </xdr:from>
    <xdr:to>
      <xdr:col>42</xdr:col>
      <xdr:colOff>214312</xdr:colOff>
      <xdr:row>16</xdr:row>
      <xdr:rowOff>83343</xdr:rowOff>
    </xdr:to>
    <xdr:sp macro="" textlink="">
      <xdr:nvSpPr>
        <xdr:cNvPr id="10" name="Line 19">
          <a:extLst>
            <a:ext uri="{FF2B5EF4-FFF2-40B4-BE49-F238E27FC236}">
              <a16:creationId xmlns:a16="http://schemas.microsoft.com/office/drawing/2014/main" xmlns="" id="{00000000-0008-0000-0900-00000A000000}"/>
            </a:ext>
          </a:extLst>
        </xdr:cNvPr>
        <xdr:cNvSpPr>
          <a:spLocks noChangeShapeType="1"/>
        </xdr:cNvSpPr>
      </xdr:nvSpPr>
      <xdr:spPr bwMode="auto">
        <a:xfrm flipH="1" flipV="1">
          <a:off x="9822656" y="3676650"/>
          <a:ext cx="297656" cy="664368"/>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oneCellAnchor>
    <xdr:from>
      <xdr:col>42</xdr:col>
      <xdr:colOff>117475</xdr:colOff>
      <xdr:row>22</xdr:row>
      <xdr:rowOff>142864</xdr:rowOff>
    </xdr:from>
    <xdr:ext cx="3518891" cy="310415"/>
    <xdr:sp macro="" textlink="">
      <xdr:nvSpPr>
        <xdr:cNvPr id="11" name="AutoShape 3">
          <a:extLst>
            <a:ext uri="{FF2B5EF4-FFF2-40B4-BE49-F238E27FC236}">
              <a16:creationId xmlns:a16="http://schemas.microsoft.com/office/drawing/2014/main" xmlns="" id="{00000000-0008-0000-0900-00000B000000}"/>
            </a:ext>
          </a:extLst>
        </xdr:cNvPr>
        <xdr:cNvSpPr>
          <a:spLocks noChangeArrowheads="1"/>
        </xdr:cNvSpPr>
      </xdr:nvSpPr>
      <xdr:spPr bwMode="auto">
        <a:xfrm>
          <a:off x="10023475" y="5791189"/>
          <a:ext cx="3518891" cy="310415"/>
        </a:xfrm>
        <a:prstGeom prst="horizontalScroll">
          <a:avLst>
            <a:gd name="adj" fmla="val 12046"/>
          </a:avLst>
        </a:prstGeom>
        <a:solidFill>
          <a:srgbClr xmlns:mc="http://schemas.openxmlformats.org/markup-compatibility/2006" xmlns:a14="http://schemas.microsoft.com/office/drawing/2010/main" val="FFFFE1" mc:Ignorable="a14" a14:legacySpreadsheetColorIndex="80"/>
        </a:solidFill>
        <a:ln w="9525">
          <a:solidFill>
            <a:srgbClr val="000000"/>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defRPr sz="1000"/>
          </a:pPr>
          <a:r>
            <a:rPr lang="ja-JP" altLang="en-US" sz="1200" b="0" i="0" u="none" strike="noStrike" baseline="0">
              <a:solidFill>
                <a:srgbClr val="000000"/>
              </a:solidFill>
              <a:latin typeface="ＭＳ Ｐゴシック"/>
              <a:ea typeface="ＭＳ Ｐゴシック"/>
            </a:rPr>
            <a:t>契約工事の場合右側の『御見積書』は印刷不要です。</a:t>
          </a:r>
        </a:p>
      </xdr:txBody>
    </xdr:sp>
    <xdr:clientData/>
  </xdr:oneCellAnchor>
  <xdr:oneCellAnchor>
    <xdr:from>
      <xdr:col>30</xdr:col>
      <xdr:colOff>9525</xdr:colOff>
      <xdr:row>22</xdr:row>
      <xdr:rowOff>21988</xdr:rowOff>
    </xdr:from>
    <xdr:ext cx="2680477" cy="403700"/>
    <xdr:sp macro="" textlink="">
      <xdr:nvSpPr>
        <xdr:cNvPr id="12" name="Rectangle 14">
          <a:extLst>
            <a:ext uri="{FF2B5EF4-FFF2-40B4-BE49-F238E27FC236}">
              <a16:creationId xmlns:a16="http://schemas.microsoft.com/office/drawing/2014/main" xmlns="" id="{00000000-0008-0000-0900-00000C000000}"/>
            </a:ext>
          </a:extLst>
        </xdr:cNvPr>
        <xdr:cNvSpPr>
          <a:spLocks noChangeArrowheads="1"/>
        </xdr:cNvSpPr>
      </xdr:nvSpPr>
      <xdr:spPr bwMode="auto">
        <a:xfrm>
          <a:off x="6972300" y="5670313"/>
          <a:ext cx="2680477" cy="403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経費・値引等の出来高は、全体出来高に対し</a:t>
          </a:r>
        </a:p>
        <a:p>
          <a:pPr algn="l" rtl="0">
            <a:lnSpc>
              <a:spcPts val="1300"/>
            </a:lnSpc>
            <a:defRPr sz="1000"/>
          </a:pPr>
          <a:r>
            <a:rPr lang="ja-JP" altLang="en-US" sz="1100" b="0" i="0" u="none" strike="noStrike" baseline="0">
              <a:solidFill>
                <a:srgbClr val="000000"/>
              </a:solidFill>
              <a:latin typeface="ＭＳ Ｐゴシック"/>
              <a:ea typeface="ＭＳ Ｐゴシック"/>
            </a:rPr>
            <a:t>概ね同じ数字なるように調整してください。</a:t>
          </a:r>
        </a:p>
      </xdr:txBody>
    </xdr:sp>
    <xdr:clientData/>
  </xdr:oneCellAnchor>
  <xdr:twoCellAnchor>
    <xdr:from>
      <xdr:col>25</xdr:col>
      <xdr:colOff>28575</xdr:colOff>
      <xdr:row>22</xdr:row>
      <xdr:rowOff>28575</xdr:rowOff>
    </xdr:from>
    <xdr:to>
      <xdr:col>30</xdr:col>
      <xdr:colOff>0</xdr:colOff>
      <xdr:row>22</xdr:row>
      <xdr:rowOff>76200</xdr:rowOff>
    </xdr:to>
    <xdr:sp macro="" textlink="">
      <xdr:nvSpPr>
        <xdr:cNvPr id="13" name="Line 18">
          <a:extLst>
            <a:ext uri="{FF2B5EF4-FFF2-40B4-BE49-F238E27FC236}">
              <a16:creationId xmlns:a16="http://schemas.microsoft.com/office/drawing/2014/main" xmlns="" id="{00000000-0008-0000-0900-00000D000000}"/>
            </a:ext>
          </a:extLst>
        </xdr:cNvPr>
        <xdr:cNvSpPr>
          <a:spLocks noChangeShapeType="1"/>
        </xdr:cNvSpPr>
      </xdr:nvSpPr>
      <xdr:spPr bwMode="auto">
        <a:xfrm flipH="1">
          <a:off x="5848350" y="5676900"/>
          <a:ext cx="1114425" cy="476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25</xdr:col>
      <xdr:colOff>38100</xdr:colOff>
      <xdr:row>22</xdr:row>
      <xdr:rowOff>38100</xdr:rowOff>
    </xdr:from>
    <xdr:to>
      <xdr:col>30</xdr:col>
      <xdr:colOff>19050</xdr:colOff>
      <xdr:row>24</xdr:row>
      <xdr:rowOff>66675</xdr:rowOff>
    </xdr:to>
    <xdr:sp macro="" textlink="">
      <xdr:nvSpPr>
        <xdr:cNvPr id="14" name="Line 19">
          <a:extLst>
            <a:ext uri="{FF2B5EF4-FFF2-40B4-BE49-F238E27FC236}">
              <a16:creationId xmlns:a16="http://schemas.microsoft.com/office/drawing/2014/main" xmlns="" id="{00000000-0008-0000-0900-00000E000000}"/>
            </a:ext>
          </a:extLst>
        </xdr:cNvPr>
        <xdr:cNvSpPr>
          <a:spLocks noChangeShapeType="1"/>
        </xdr:cNvSpPr>
      </xdr:nvSpPr>
      <xdr:spPr bwMode="auto">
        <a:xfrm flipH="1">
          <a:off x="5857875" y="5686425"/>
          <a:ext cx="1123950" cy="4857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25</xdr:col>
      <xdr:colOff>38100</xdr:colOff>
      <xdr:row>22</xdr:row>
      <xdr:rowOff>38100</xdr:rowOff>
    </xdr:from>
    <xdr:to>
      <xdr:col>30</xdr:col>
      <xdr:colOff>0</xdr:colOff>
      <xdr:row>28</xdr:row>
      <xdr:rowOff>190500</xdr:rowOff>
    </xdr:to>
    <xdr:sp macro="" textlink="">
      <xdr:nvSpPr>
        <xdr:cNvPr id="15" name="Line 20">
          <a:extLst>
            <a:ext uri="{FF2B5EF4-FFF2-40B4-BE49-F238E27FC236}">
              <a16:creationId xmlns:a16="http://schemas.microsoft.com/office/drawing/2014/main" xmlns="" id="{00000000-0008-0000-0900-00000F000000}"/>
            </a:ext>
          </a:extLst>
        </xdr:cNvPr>
        <xdr:cNvSpPr>
          <a:spLocks noChangeShapeType="1"/>
        </xdr:cNvSpPr>
      </xdr:nvSpPr>
      <xdr:spPr bwMode="auto">
        <a:xfrm flipH="1">
          <a:off x="5857875" y="5686425"/>
          <a:ext cx="1104900" cy="1524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oneCellAnchor>
    <xdr:from>
      <xdr:col>0</xdr:col>
      <xdr:colOff>104510</xdr:colOff>
      <xdr:row>0</xdr:row>
      <xdr:rowOff>34411</xdr:rowOff>
    </xdr:from>
    <xdr:ext cx="1656607" cy="703782"/>
    <xdr:sp macro="" textlink="">
      <xdr:nvSpPr>
        <xdr:cNvPr id="16" name="Rectangle 14">
          <a:extLst>
            <a:ext uri="{FF2B5EF4-FFF2-40B4-BE49-F238E27FC236}">
              <a16:creationId xmlns:a16="http://schemas.microsoft.com/office/drawing/2014/main" xmlns="" id="{00000000-0008-0000-0900-000010000000}"/>
            </a:ext>
          </a:extLst>
        </xdr:cNvPr>
        <xdr:cNvSpPr>
          <a:spLocks noChangeArrowheads="1"/>
        </xdr:cNvSpPr>
      </xdr:nvSpPr>
      <xdr:spPr bwMode="auto">
        <a:xfrm>
          <a:off x="104510" y="373078"/>
          <a:ext cx="1656607" cy="703782"/>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請求月日を入力</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令和□年〇月</a:t>
          </a:r>
          <a:r>
            <a:rPr lang="en-US" altLang="ja-JP" sz="1100" b="0" i="0" u="none" strike="noStrike" baseline="0">
              <a:solidFill>
                <a:srgbClr val="000000"/>
              </a:solidFill>
              <a:latin typeface="ＭＳ Ｐゴシック"/>
              <a:ea typeface="ＭＳ Ｐゴシック"/>
            </a:rPr>
            <a:t>15</a:t>
          </a:r>
          <a:r>
            <a:rPr lang="ja-JP" altLang="en-US" sz="1100" b="0" i="0" u="none" strike="noStrike" baseline="0">
              <a:solidFill>
                <a:srgbClr val="000000"/>
              </a:solidFill>
              <a:latin typeface="ＭＳ Ｐゴシック"/>
              <a:ea typeface="ＭＳ Ｐゴシック"/>
            </a:rPr>
            <a:t>日が基本</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決算時（</a:t>
          </a:r>
          <a:r>
            <a:rPr lang="en-US" altLang="ja-JP" sz="1100" b="0" i="0" u="none" strike="noStrike" baseline="0">
              <a:solidFill>
                <a:srgbClr val="000000"/>
              </a:solidFill>
              <a:latin typeface="ＭＳ Ｐゴシック"/>
              <a:ea typeface="ＭＳ Ｐゴシック"/>
            </a:rPr>
            <a:t>6/30</a:t>
          </a:r>
          <a:r>
            <a:rPr lang="ja-JP" altLang="en-US" sz="1100" b="0" i="0" u="none" strike="noStrike" baseline="0">
              <a:solidFill>
                <a:srgbClr val="000000"/>
              </a:solidFill>
              <a:latin typeface="ＭＳ Ｐゴシック"/>
              <a:ea typeface="ＭＳ Ｐゴシック"/>
            </a:rPr>
            <a:t>）は</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令和□年６月</a:t>
          </a: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となります。</a:t>
          </a:r>
        </a:p>
      </xdr:txBody>
    </xdr:sp>
    <xdr:clientData/>
  </xdr:oneCellAnchor>
  <xdr:oneCellAnchor>
    <xdr:from>
      <xdr:col>8</xdr:col>
      <xdr:colOff>152400</xdr:colOff>
      <xdr:row>7</xdr:row>
      <xdr:rowOff>211606</xdr:rowOff>
    </xdr:from>
    <xdr:ext cx="2172967" cy="203645"/>
    <xdr:sp macro="" textlink="">
      <xdr:nvSpPr>
        <xdr:cNvPr id="17" name="Rectangle 14">
          <a:extLst>
            <a:ext uri="{FF2B5EF4-FFF2-40B4-BE49-F238E27FC236}">
              <a16:creationId xmlns:a16="http://schemas.microsoft.com/office/drawing/2014/main" xmlns="" id="{00000000-0008-0000-0900-000011000000}"/>
            </a:ext>
          </a:extLst>
        </xdr:cNvPr>
        <xdr:cNvSpPr>
          <a:spLocks noChangeArrowheads="1"/>
        </xdr:cNvSpPr>
      </xdr:nvSpPr>
      <xdr:spPr bwMode="auto">
        <a:xfrm>
          <a:off x="2133600" y="1849906"/>
          <a:ext cx="2172967" cy="20364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注文書に記載されている番号を入力</a:t>
          </a:r>
          <a:endParaRPr lang="en-US" altLang="ja-JP" sz="1100" b="0" i="0" u="none" strike="noStrike" baseline="0">
            <a:solidFill>
              <a:srgbClr val="000000"/>
            </a:solidFill>
            <a:latin typeface="ＭＳ Ｐゴシック"/>
            <a:ea typeface="ＭＳ Ｐゴシック"/>
          </a:endParaRPr>
        </a:p>
      </xdr:txBody>
    </xdr:sp>
    <xdr:clientData/>
  </xdr:oneCellAnchor>
  <xdr:twoCellAnchor>
    <xdr:from>
      <xdr:col>5</xdr:col>
      <xdr:colOff>272142</xdr:colOff>
      <xdr:row>8</xdr:row>
      <xdr:rowOff>95249</xdr:rowOff>
    </xdr:from>
    <xdr:to>
      <xdr:col>8</xdr:col>
      <xdr:colOff>149676</xdr:colOff>
      <xdr:row>9</xdr:row>
      <xdr:rowOff>13606</xdr:rowOff>
    </xdr:to>
    <xdr:sp macro="" textlink="">
      <xdr:nvSpPr>
        <xdr:cNvPr id="18" name="Line 19">
          <a:extLst>
            <a:ext uri="{FF2B5EF4-FFF2-40B4-BE49-F238E27FC236}">
              <a16:creationId xmlns:a16="http://schemas.microsoft.com/office/drawing/2014/main" xmlns="" id="{00000000-0008-0000-0900-000012000000}"/>
            </a:ext>
          </a:extLst>
        </xdr:cNvPr>
        <xdr:cNvSpPr>
          <a:spLocks noChangeShapeType="1"/>
        </xdr:cNvSpPr>
      </xdr:nvSpPr>
      <xdr:spPr bwMode="auto">
        <a:xfrm flipH="1">
          <a:off x="1424667" y="2047874"/>
          <a:ext cx="706209" cy="232682"/>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22</xdr:col>
      <xdr:colOff>130969</xdr:colOff>
      <xdr:row>5</xdr:row>
      <xdr:rowOff>35718</xdr:rowOff>
    </xdr:from>
    <xdr:to>
      <xdr:col>23</xdr:col>
      <xdr:colOff>95251</xdr:colOff>
      <xdr:row>7</xdr:row>
      <xdr:rowOff>83343</xdr:rowOff>
    </xdr:to>
    <xdr:sp macro="" textlink="">
      <xdr:nvSpPr>
        <xdr:cNvPr id="19" name="Line 19">
          <a:extLst>
            <a:ext uri="{FF2B5EF4-FFF2-40B4-BE49-F238E27FC236}">
              <a16:creationId xmlns:a16="http://schemas.microsoft.com/office/drawing/2014/main" xmlns="" id="{00000000-0008-0000-0900-000013000000}"/>
            </a:ext>
          </a:extLst>
        </xdr:cNvPr>
        <xdr:cNvSpPr>
          <a:spLocks noChangeShapeType="1"/>
        </xdr:cNvSpPr>
      </xdr:nvSpPr>
      <xdr:spPr bwMode="auto">
        <a:xfrm>
          <a:off x="5264944" y="1235868"/>
          <a:ext cx="192882" cy="48577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oneCellAnchor>
    <xdr:from>
      <xdr:col>42</xdr:col>
      <xdr:colOff>426589</xdr:colOff>
      <xdr:row>14</xdr:row>
      <xdr:rowOff>50362</xdr:rowOff>
    </xdr:from>
    <xdr:ext cx="3315844" cy="203645"/>
    <xdr:sp macro="" textlink="">
      <xdr:nvSpPr>
        <xdr:cNvPr id="20" name="Rectangle 14">
          <a:extLst>
            <a:ext uri="{FF2B5EF4-FFF2-40B4-BE49-F238E27FC236}">
              <a16:creationId xmlns:a16="http://schemas.microsoft.com/office/drawing/2014/main" xmlns="" id="{00000000-0008-0000-0900-000014000000}"/>
            </a:ext>
          </a:extLst>
        </xdr:cNvPr>
        <xdr:cNvSpPr>
          <a:spLocks noChangeArrowheads="1"/>
        </xdr:cNvSpPr>
      </xdr:nvSpPr>
      <xdr:spPr bwMode="auto">
        <a:xfrm>
          <a:off x="10332589" y="3727012"/>
          <a:ext cx="3315844" cy="20364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契約工事期間を入力：注文書記載の工事期間を入力。</a:t>
          </a:r>
          <a:endParaRPr lang="en-US" altLang="ja-JP" sz="1100" b="0" i="0" u="none" strike="noStrike" baseline="0">
            <a:solidFill>
              <a:srgbClr val="000000"/>
            </a:solidFill>
            <a:latin typeface="ＭＳ Ｐゴシック"/>
            <a:ea typeface="ＭＳ Ｐゴシック"/>
          </a:endParaRPr>
        </a:p>
      </xdr:txBody>
    </xdr:sp>
    <xdr:clientData/>
  </xdr:oneCellAnchor>
  <xdr:oneCellAnchor>
    <xdr:from>
      <xdr:col>42</xdr:col>
      <xdr:colOff>102737</xdr:colOff>
      <xdr:row>15</xdr:row>
      <xdr:rowOff>350730</xdr:rowOff>
    </xdr:from>
    <xdr:ext cx="2520113" cy="370358"/>
    <xdr:sp macro="" textlink="">
      <xdr:nvSpPr>
        <xdr:cNvPr id="21" name="Rectangle 14">
          <a:extLst>
            <a:ext uri="{FF2B5EF4-FFF2-40B4-BE49-F238E27FC236}">
              <a16:creationId xmlns:a16="http://schemas.microsoft.com/office/drawing/2014/main" xmlns="" id="{00000000-0008-0000-0900-000015000000}"/>
            </a:ext>
          </a:extLst>
        </xdr:cNvPr>
        <xdr:cNvSpPr>
          <a:spLocks noChangeArrowheads="1"/>
        </xdr:cNvSpPr>
      </xdr:nvSpPr>
      <xdr:spPr bwMode="auto">
        <a:xfrm>
          <a:off x="10008737" y="4160730"/>
          <a:ext cx="2520113" cy="370358"/>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請求該当期間を入力：</a:t>
          </a:r>
        </a:p>
        <a:p>
          <a:pPr algn="l" rtl="0">
            <a:lnSpc>
              <a:spcPts val="1300"/>
            </a:lnSpc>
            <a:defRPr sz="1000"/>
          </a:pPr>
          <a:r>
            <a:rPr lang="ja-JP" altLang="en-US" sz="1100" b="0" i="0" u="none" strike="noStrike" baseline="0">
              <a:solidFill>
                <a:srgbClr val="000000"/>
              </a:solidFill>
              <a:latin typeface="ＭＳ Ｐゴシック"/>
              <a:ea typeface="ＭＳ Ｐゴシック"/>
            </a:rPr>
            <a:t>前月</a:t>
          </a: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日～当月</a:t>
          </a:r>
          <a:r>
            <a:rPr lang="en-US" altLang="ja-JP" sz="1100" b="0" i="0" u="none" strike="noStrike" baseline="0">
              <a:solidFill>
                <a:srgbClr val="000000"/>
              </a:solidFill>
              <a:latin typeface="ＭＳ Ｐゴシック"/>
              <a:ea typeface="ＭＳ Ｐゴシック"/>
            </a:rPr>
            <a:t>15</a:t>
          </a:r>
          <a:r>
            <a:rPr lang="ja-JP" altLang="en-US" sz="1100" b="0" i="0" u="none" strike="noStrike" baseline="0">
              <a:solidFill>
                <a:srgbClr val="000000"/>
              </a:solidFill>
              <a:latin typeface="ＭＳ Ｐゴシック"/>
              <a:ea typeface="ＭＳ Ｐゴシック"/>
            </a:rPr>
            <a:t>日までの</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ヶ月が基本。</a:t>
          </a:r>
          <a:endParaRPr lang="en-US" altLang="ja-JP" sz="1100" b="0" i="0" u="none" strike="noStrike" baseline="0">
            <a:solidFill>
              <a:srgbClr val="000000"/>
            </a:solidFill>
            <a:latin typeface="ＭＳ Ｐゴシック"/>
            <a:ea typeface="ＭＳ Ｐゴシック"/>
          </a:endParaRPr>
        </a:p>
      </xdr:txBody>
    </xdr:sp>
    <xdr:clientData/>
  </xdr:oneCellAnchor>
  <xdr:oneCellAnchor>
    <xdr:from>
      <xdr:col>8</xdr:col>
      <xdr:colOff>211927</xdr:colOff>
      <xdr:row>16</xdr:row>
      <xdr:rowOff>9201</xdr:rowOff>
    </xdr:from>
    <xdr:ext cx="2314031" cy="203645"/>
    <xdr:sp macro="" textlink="">
      <xdr:nvSpPr>
        <xdr:cNvPr id="22" name="Rectangle 14">
          <a:extLst>
            <a:ext uri="{FF2B5EF4-FFF2-40B4-BE49-F238E27FC236}">
              <a16:creationId xmlns:a16="http://schemas.microsoft.com/office/drawing/2014/main" xmlns="" id="{00000000-0008-0000-0900-000016000000}"/>
            </a:ext>
          </a:extLst>
        </xdr:cNvPr>
        <xdr:cNvSpPr>
          <a:spLocks noChangeArrowheads="1"/>
        </xdr:cNvSpPr>
      </xdr:nvSpPr>
      <xdr:spPr bwMode="auto">
        <a:xfrm>
          <a:off x="2193127" y="4266876"/>
          <a:ext cx="2314031" cy="20364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注文書に記載されている要素名を入力</a:t>
          </a:r>
        </a:p>
      </xdr:txBody>
    </xdr:sp>
    <xdr:clientData/>
  </xdr:oneCellAnchor>
  <xdr:oneCellAnchor>
    <xdr:from>
      <xdr:col>4</xdr:col>
      <xdr:colOff>42864</xdr:colOff>
      <xdr:row>23</xdr:row>
      <xdr:rowOff>11907</xdr:rowOff>
    </xdr:from>
    <xdr:ext cx="2455096" cy="203645"/>
    <xdr:sp macro="" textlink="">
      <xdr:nvSpPr>
        <xdr:cNvPr id="23" name="Rectangle 14">
          <a:extLst>
            <a:ext uri="{FF2B5EF4-FFF2-40B4-BE49-F238E27FC236}">
              <a16:creationId xmlns:a16="http://schemas.microsoft.com/office/drawing/2014/main" xmlns="" id="{00000000-0008-0000-0900-000017000000}"/>
            </a:ext>
          </a:extLst>
        </xdr:cNvPr>
        <xdr:cNvSpPr>
          <a:spLocks noChangeArrowheads="1"/>
        </xdr:cNvSpPr>
      </xdr:nvSpPr>
      <xdr:spPr bwMode="auto">
        <a:xfrm>
          <a:off x="919164" y="5888832"/>
          <a:ext cx="2455096" cy="20364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注文書に記載されている要素番号を入力</a:t>
          </a:r>
          <a:endParaRPr lang="en-US" altLang="ja-JP" sz="1100" b="0" i="0" u="none" strike="noStrike" baseline="0">
            <a:solidFill>
              <a:srgbClr val="000000"/>
            </a:solidFill>
            <a:latin typeface="ＭＳ Ｐゴシック"/>
            <a:ea typeface="ＭＳ Ｐゴシック"/>
          </a:endParaRPr>
        </a:p>
      </xdr:txBody>
    </xdr:sp>
    <xdr:clientData/>
  </xdr:oneCellAnchor>
  <xdr:oneCellAnchor>
    <xdr:from>
      <xdr:col>34</xdr:col>
      <xdr:colOff>18521</xdr:colOff>
      <xdr:row>34</xdr:row>
      <xdr:rowOff>29302</xdr:rowOff>
    </xdr:from>
    <xdr:ext cx="2203980" cy="224697"/>
    <xdr:sp macro="" textlink="">
      <xdr:nvSpPr>
        <xdr:cNvPr id="24" name="Rectangle 14">
          <a:extLst>
            <a:ext uri="{FF2B5EF4-FFF2-40B4-BE49-F238E27FC236}">
              <a16:creationId xmlns:a16="http://schemas.microsoft.com/office/drawing/2014/main" xmlns="" id="{00000000-0008-0000-0900-000018000000}"/>
            </a:ext>
          </a:extLst>
        </xdr:cNvPr>
        <xdr:cNvSpPr>
          <a:spLocks noChangeArrowheads="1"/>
        </xdr:cNvSpPr>
      </xdr:nvSpPr>
      <xdr:spPr bwMode="auto">
        <a:xfrm>
          <a:off x="7987771" y="8527719"/>
          <a:ext cx="2203980" cy="224697"/>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square" lIns="18288" tIns="18288" rIns="0" bIns="18288" anchor="ctr" upright="1">
          <a:noAutofit/>
        </a:bodyPr>
        <a:lstStyle/>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100" b="0" i="0" baseline="0">
              <a:effectLst/>
              <a:latin typeface="+mn-lt"/>
              <a:ea typeface="+mn-ea"/>
              <a:cs typeface="+mn-cs"/>
            </a:rPr>
            <a:t>基本「無」として使用して下さ</a:t>
          </a:r>
          <a:r>
            <a:rPr lang="ja-JP" altLang="en-US" sz="1100" b="0" i="0" baseline="0">
              <a:effectLst/>
              <a:latin typeface="+mn-lt"/>
              <a:ea typeface="+mn-ea"/>
              <a:cs typeface="+mn-cs"/>
            </a:rPr>
            <a:t>い</a:t>
          </a:r>
          <a:endParaRPr lang="ja-JP" altLang="ja-JP" sz="1100">
            <a:effectLst/>
          </a:endParaRPr>
        </a:p>
      </xdr:txBody>
    </xdr:sp>
    <xdr:clientData/>
  </xdr:oneCellAnchor>
  <xdr:oneCellAnchor>
    <xdr:from>
      <xdr:col>33</xdr:col>
      <xdr:colOff>59872</xdr:colOff>
      <xdr:row>27</xdr:row>
      <xdr:rowOff>37434</xdr:rowOff>
    </xdr:from>
    <xdr:ext cx="2366930" cy="203645"/>
    <xdr:sp macro="" textlink="">
      <xdr:nvSpPr>
        <xdr:cNvPr id="25" name="Rectangle 14">
          <a:extLst>
            <a:ext uri="{FF2B5EF4-FFF2-40B4-BE49-F238E27FC236}">
              <a16:creationId xmlns:a16="http://schemas.microsoft.com/office/drawing/2014/main" xmlns="" id="{00000000-0008-0000-0900-000019000000}"/>
            </a:ext>
          </a:extLst>
        </xdr:cNvPr>
        <xdr:cNvSpPr>
          <a:spLocks noChangeArrowheads="1"/>
        </xdr:cNvSpPr>
      </xdr:nvSpPr>
      <xdr:spPr bwMode="auto">
        <a:xfrm>
          <a:off x="7708447" y="6828759"/>
          <a:ext cx="2366930" cy="20364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前月までの累計請求金額（税抜）を入力</a:t>
          </a:r>
        </a:p>
      </xdr:txBody>
    </xdr:sp>
    <xdr:clientData/>
  </xdr:oneCellAnchor>
  <xdr:oneCellAnchor>
    <xdr:from>
      <xdr:col>43</xdr:col>
      <xdr:colOff>35716</xdr:colOff>
      <xdr:row>25</xdr:row>
      <xdr:rowOff>218571</xdr:rowOff>
    </xdr:from>
    <xdr:ext cx="2411558" cy="547586"/>
    <xdr:sp macro="" textlink="">
      <xdr:nvSpPr>
        <xdr:cNvPr id="26" name="Rectangle 14">
          <a:extLst>
            <a:ext uri="{FF2B5EF4-FFF2-40B4-BE49-F238E27FC236}">
              <a16:creationId xmlns:a16="http://schemas.microsoft.com/office/drawing/2014/main" xmlns="" id="{00000000-0008-0000-0900-00001A000000}"/>
            </a:ext>
          </a:extLst>
        </xdr:cNvPr>
        <xdr:cNvSpPr>
          <a:spLocks noChangeArrowheads="1"/>
        </xdr:cNvSpPr>
      </xdr:nvSpPr>
      <xdr:spPr bwMode="auto">
        <a:xfrm>
          <a:off x="10370341" y="6552696"/>
          <a:ext cx="2411558" cy="547586"/>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lnSpc>
              <a:spcPts val="1300"/>
            </a:lnSpc>
            <a:defRPr sz="1000"/>
          </a:pPr>
          <a:r>
            <a:rPr lang="en-US" altLang="ja-JP" sz="1100" b="0" i="0" u="none" strike="noStrike" baseline="0">
              <a:solidFill>
                <a:srgbClr val="000000"/>
              </a:solidFill>
              <a:latin typeface="ＭＳ Ｐゴシック"/>
              <a:ea typeface="ＭＳ Ｐゴシック"/>
            </a:rPr>
            <a:t>90%</a:t>
          </a:r>
          <a:r>
            <a:rPr lang="ja-JP" altLang="en-US" sz="1100" b="0" i="0" u="none" strike="noStrike" baseline="0">
              <a:solidFill>
                <a:srgbClr val="000000"/>
              </a:solidFill>
              <a:latin typeface="ＭＳ Ｐゴシック"/>
              <a:ea typeface="ＭＳ Ｐゴシック"/>
            </a:rPr>
            <a:t>金額の端数調整を必要に応じて入力</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endParaRPr lang="ja-JP" altLang="en-US" sz="800" b="0" i="0" u="none" strike="noStrike" baseline="0">
            <a:solidFill>
              <a:srgbClr val="000000"/>
            </a:solidFill>
            <a:latin typeface="ＭＳ Ｐゴシック"/>
            <a:ea typeface="ＭＳ Ｐゴシック"/>
          </a:endParaRPr>
        </a:p>
        <a:p>
          <a:pPr algn="l" rtl="0">
            <a:lnSpc>
              <a:spcPts val="1300"/>
            </a:lnSpc>
            <a:defRPr sz="1000"/>
          </a:pPr>
          <a:r>
            <a:rPr lang="ja-JP" altLang="en-US" sz="1400" b="1" i="0" u="none" strike="noStrike" baseline="0">
              <a:solidFill>
                <a:srgbClr val="FF0000"/>
              </a:solidFill>
              <a:latin typeface="ＭＳ Ｐゴシック"/>
              <a:ea typeface="ＭＳ Ｐゴシック"/>
            </a:rPr>
            <a:t>千円単位切捨てとしてください。</a:t>
          </a:r>
        </a:p>
      </xdr:txBody>
    </xdr:sp>
    <xdr:clientData/>
  </xdr:oneCellAnchor>
  <xdr:twoCellAnchor>
    <xdr:from>
      <xdr:col>19</xdr:col>
      <xdr:colOff>21167</xdr:colOff>
      <xdr:row>28</xdr:row>
      <xdr:rowOff>52917</xdr:rowOff>
    </xdr:from>
    <xdr:to>
      <xdr:col>20</xdr:col>
      <xdr:colOff>54429</xdr:colOff>
      <xdr:row>29</xdr:row>
      <xdr:rowOff>68034</xdr:rowOff>
    </xdr:to>
    <xdr:sp macro="" textlink="">
      <xdr:nvSpPr>
        <xdr:cNvPr id="27" name="Line 20">
          <a:extLst>
            <a:ext uri="{FF2B5EF4-FFF2-40B4-BE49-F238E27FC236}">
              <a16:creationId xmlns:a16="http://schemas.microsoft.com/office/drawing/2014/main" xmlns="" id="{00000000-0008-0000-0900-00001B000000}"/>
            </a:ext>
          </a:extLst>
        </xdr:cNvPr>
        <xdr:cNvSpPr>
          <a:spLocks noChangeShapeType="1"/>
        </xdr:cNvSpPr>
      </xdr:nvSpPr>
      <xdr:spPr bwMode="auto">
        <a:xfrm>
          <a:off x="4497917" y="7101417"/>
          <a:ext cx="266095" cy="247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31</xdr:col>
      <xdr:colOff>204106</xdr:colOff>
      <xdr:row>28</xdr:row>
      <xdr:rowOff>13608</xdr:rowOff>
    </xdr:from>
    <xdr:to>
      <xdr:col>33</xdr:col>
      <xdr:colOff>110217</xdr:colOff>
      <xdr:row>29</xdr:row>
      <xdr:rowOff>68035</xdr:rowOff>
    </xdr:to>
    <xdr:sp macro="" textlink="">
      <xdr:nvSpPr>
        <xdr:cNvPr id="28" name="Line 20">
          <a:extLst>
            <a:ext uri="{FF2B5EF4-FFF2-40B4-BE49-F238E27FC236}">
              <a16:creationId xmlns:a16="http://schemas.microsoft.com/office/drawing/2014/main" xmlns="" id="{00000000-0008-0000-0900-00001C000000}"/>
            </a:ext>
          </a:extLst>
        </xdr:cNvPr>
        <xdr:cNvSpPr>
          <a:spLocks noChangeShapeType="1"/>
        </xdr:cNvSpPr>
      </xdr:nvSpPr>
      <xdr:spPr bwMode="auto">
        <a:xfrm flipH="1">
          <a:off x="7395481" y="7033533"/>
          <a:ext cx="363311" cy="28302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oneCellAnchor>
    <xdr:from>
      <xdr:col>35</xdr:col>
      <xdr:colOff>115659</xdr:colOff>
      <xdr:row>4</xdr:row>
      <xdr:rowOff>27215</xdr:rowOff>
    </xdr:from>
    <xdr:ext cx="2783519" cy="203645"/>
    <xdr:sp macro="" textlink="">
      <xdr:nvSpPr>
        <xdr:cNvPr id="29" name="Rectangle 14">
          <a:extLst>
            <a:ext uri="{FF2B5EF4-FFF2-40B4-BE49-F238E27FC236}">
              <a16:creationId xmlns:a16="http://schemas.microsoft.com/office/drawing/2014/main" xmlns="" id="{00000000-0008-0000-0900-00001D000000}"/>
            </a:ext>
          </a:extLst>
        </xdr:cNvPr>
        <xdr:cNvSpPr>
          <a:spLocks noChangeArrowheads="1"/>
        </xdr:cNvSpPr>
      </xdr:nvSpPr>
      <xdr:spPr bwMode="auto">
        <a:xfrm>
          <a:off x="8221434" y="1055915"/>
          <a:ext cx="2783519" cy="20364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契約（予定）又は請求全体金額を税抜きで入力</a:t>
          </a:r>
          <a:endParaRPr lang="en-US" altLang="ja-JP" sz="1100" b="0" i="0" u="none" strike="noStrike" baseline="0">
            <a:solidFill>
              <a:srgbClr val="000000"/>
            </a:solidFill>
            <a:latin typeface="ＭＳ Ｐゴシック"/>
            <a:ea typeface="ＭＳ Ｐゴシック"/>
          </a:endParaRPr>
        </a:p>
      </xdr:txBody>
    </xdr:sp>
    <xdr:clientData/>
  </xdr:oneCellAnchor>
  <xdr:twoCellAnchor>
    <xdr:from>
      <xdr:col>34</xdr:col>
      <xdr:colOff>27215</xdr:colOff>
      <xdr:row>5</xdr:row>
      <xdr:rowOff>68037</xdr:rowOff>
    </xdr:from>
    <xdr:to>
      <xdr:col>35</xdr:col>
      <xdr:colOff>136071</xdr:colOff>
      <xdr:row>7</xdr:row>
      <xdr:rowOff>299358</xdr:rowOff>
    </xdr:to>
    <xdr:sp macro="" textlink="">
      <xdr:nvSpPr>
        <xdr:cNvPr id="30" name="Line 19">
          <a:extLst>
            <a:ext uri="{FF2B5EF4-FFF2-40B4-BE49-F238E27FC236}">
              <a16:creationId xmlns:a16="http://schemas.microsoft.com/office/drawing/2014/main" xmlns="" id="{00000000-0008-0000-0900-00001E000000}"/>
            </a:ext>
          </a:extLst>
        </xdr:cNvPr>
        <xdr:cNvSpPr>
          <a:spLocks noChangeShapeType="1"/>
        </xdr:cNvSpPr>
      </xdr:nvSpPr>
      <xdr:spPr bwMode="auto">
        <a:xfrm flipH="1">
          <a:off x="7904390" y="1268187"/>
          <a:ext cx="337456" cy="669471"/>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32</xdr:col>
      <xdr:colOff>202406</xdr:colOff>
      <xdr:row>30</xdr:row>
      <xdr:rowOff>83341</xdr:rowOff>
    </xdr:from>
    <xdr:to>
      <xdr:col>34</xdr:col>
      <xdr:colOff>21167</xdr:colOff>
      <xdr:row>34</xdr:row>
      <xdr:rowOff>52915</xdr:rowOff>
    </xdr:to>
    <xdr:sp macro="" textlink="">
      <xdr:nvSpPr>
        <xdr:cNvPr id="31" name="Line 20">
          <a:extLst>
            <a:ext uri="{FF2B5EF4-FFF2-40B4-BE49-F238E27FC236}">
              <a16:creationId xmlns:a16="http://schemas.microsoft.com/office/drawing/2014/main" xmlns="" id="{00000000-0008-0000-0900-00001F000000}"/>
            </a:ext>
          </a:extLst>
        </xdr:cNvPr>
        <xdr:cNvSpPr>
          <a:spLocks noChangeShapeType="1"/>
        </xdr:cNvSpPr>
      </xdr:nvSpPr>
      <xdr:spPr bwMode="auto">
        <a:xfrm flipH="1" flipV="1">
          <a:off x="7705989" y="7608091"/>
          <a:ext cx="284428" cy="94324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oneCellAnchor>
    <xdr:from>
      <xdr:col>5</xdr:col>
      <xdr:colOff>103195</xdr:colOff>
      <xdr:row>4</xdr:row>
      <xdr:rowOff>152134</xdr:rowOff>
    </xdr:from>
    <xdr:ext cx="4143374" cy="287015"/>
    <xdr:sp macro="" textlink="">
      <xdr:nvSpPr>
        <xdr:cNvPr id="32" name="Rectangle 14">
          <a:extLst>
            <a:ext uri="{FF2B5EF4-FFF2-40B4-BE49-F238E27FC236}">
              <a16:creationId xmlns:a16="http://schemas.microsoft.com/office/drawing/2014/main" xmlns="" id="{00000000-0008-0000-0900-000020000000}"/>
            </a:ext>
          </a:extLst>
        </xdr:cNvPr>
        <xdr:cNvSpPr>
          <a:spLocks noChangeArrowheads="1"/>
        </xdr:cNvSpPr>
      </xdr:nvSpPr>
      <xdr:spPr bwMode="auto">
        <a:xfrm>
          <a:off x="1267362" y="1168134"/>
          <a:ext cx="4143374" cy="28701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no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請求時に該当する工事状態を●く表示する（リストから○、●を選択）</a:t>
          </a:r>
          <a:endParaRPr lang="en-US" altLang="ja-JP" sz="1100" b="0" i="0" u="none" strike="noStrike" baseline="0">
            <a:solidFill>
              <a:srgbClr val="000000"/>
            </a:solidFill>
            <a:latin typeface="ＭＳ Ｐゴシック"/>
            <a:ea typeface="ＭＳ Ｐゴシック"/>
          </a:endParaRPr>
        </a:p>
      </xdr:txBody>
    </xdr:sp>
    <xdr:clientData/>
  </xdr:oneCellAnchor>
  <xdr:oneCellAnchor>
    <xdr:from>
      <xdr:col>1</xdr:col>
      <xdr:colOff>130962</xdr:colOff>
      <xdr:row>25</xdr:row>
      <xdr:rowOff>202404</xdr:rowOff>
    </xdr:from>
    <xdr:ext cx="4223380" cy="525912"/>
    <xdr:sp macro="" textlink="">
      <xdr:nvSpPr>
        <xdr:cNvPr id="33" name="Rectangle 14">
          <a:extLst>
            <a:ext uri="{FF2B5EF4-FFF2-40B4-BE49-F238E27FC236}">
              <a16:creationId xmlns:a16="http://schemas.microsoft.com/office/drawing/2014/main" xmlns="" id="{00000000-0008-0000-0900-000021000000}"/>
            </a:ext>
          </a:extLst>
        </xdr:cNvPr>
        <xdr:cNvSpPr>
          <a:spLocks noChangeArrowheads="1"/>
        </xdr:cNvSpPr>
      </xdr:nvSpPr>
      <xdr:spPr bwMode="auto">
        <a:xfrm>
          <a:off x="292887" y="6536529"/>
          <a:ext cx="4223380" cy="525912"/>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no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全体金額確認？</a:t>
          </a:r>
          <a:r>
            <a:rPr lang="ja-JP" altLang="en-US" sz="1100" b="0" i="0" u="none" strike="noStrike" baseline="0">
              <a:solidFill>
                <a:srgbClr val="000000"/>
              </a:solidFill>
              <a:latin typeface="ＭＳ Ｐゴシック"/>
              <a:ea typeface="ＭＳ Ｐゴシック"/>
            </a:rPr>
            <a:t>」と表示されたら中央上部の「</a:t>
          </a:r>
          <a:r>
            <a:rPr lang="ja-JP" altLang="en-US" sz="1100" b="1" i="0" u="none" strike="noStrike" baseline="0">
              <a:solidFill>
                <a:srgbClr val="000000"/>
              </a:solidFill>
              <a:latin typeface="ＭＳ Ｐゴシック"/>
              <a:ea typeface="ＭＳ Ｐゴシック"/>
            </a:rPr>
            <a:t>請求</a:t>
          </a:r>
          <a:r>
            <a:rPr lang="en-US" altLang="ja-JP" sz="1100" b="1"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予定</a:t>
          </a:r>
          <a:r>
            <a:rPr lang="en-US" altLang="ja-JP" sz="1100" b="1"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全体金額</a:t>
          </a:r>
          <a:r>
            <a:rPr lang="ja-JP" altLang="en-US" sz="1100" b="0" i="0" u="none" strike="noStrike" baseline="0">
              <a:solidFill>
                <a:srgbClr val="000000"/>
              </a:solidFill>
              <a:latin typeface="ＭＳ Ｐゴシック"/>
              <a:ea typeface="ＭＳ Ｐゴシック"/>
            </a:rPr>
            <a:t>」の</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入力数字と内訳合計金額等を確認して下さい</a:t>
          </a:r>
        </a:p>
      </xdr:txBody>
    </xdr:sp>
    <xdr:clientData/>
  </xdr:oneCellAnchor>
  <xdr:oneCellAnchor>
    <xdr:from>
      <xdr:col>34</xdr:col>
      <xdr:colOff>10</xdr:colOff>
      <xdr:row>16</xdr:row>
      <xdr:rowOff>107152</xdr:rowOff>
    </xdr:from>
    <xdr:ext cx="1126590" cy="370358"/>
    <xdr:sp macro="" textlink="">
      <xdr:nvSpPr>
        <xdr:cNvPr id="34" name="Rectangle 14">
          <a:extLst>
            <a:ext uri="{FF2B5EF4-FFF2-40B4-BE49-F238E27FC236}">
              <a16:creationId xmlns:a16="http://schemas.microsoft.com/office/drawing/2014/main" xmlns="" id="{00000000-0008-0000-0900-000022000000}"/>
            </a:ext>
          </a:extLst>
        </xdr:cNvPr>
        <xdr:cNvSpPr>
          <a:spLocks noChangeArrowheads="1"/>
        </xdr:cNvSpPr>
      </xdr:nvSpPr>
      <xdr:spPr bwMode="auto">
        <a:xfrm>
          <a:off x="7877185" y="4364827"/>
          <a:ext cx="1126590" cy="370358"/>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horzOverflow="clip" wrap="squar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軽減税率対象の</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項目は「</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」を選択</a:t>
          </a:r>
        </a:p>
      </xdr:txBody>
    </xdr:sp>
    <xdr:clientData/>
  </xdr:oneCellAnchor>
  <xdr:oneCellAnchor>
    <xdr:from>
      <xdr:col>46</xdr:col>
      <xdr:colOff>31751</xdr:colOff>
      <xdr:row>0</xdr:row>
      <xdr:rowOff>92608</xdr:rowOff>
    </xdr:from>
    <xdr:ext cx="2297906" cy="537070"/>
    <xdr:sp macro="" textlink="">
      <xdr:nvSpPr>
        <xdr:cNvPr id="35" name="Rectangle 14">
          <a:extLst>
            <a:ext uri="{FF2B5EF4-FFF2-40B4-BE49-F238E27FC236}">
              <a16:creationId xmlns:a16="http://schemas.microsoft.com/office/drawing/2014/main" xmlns="" id="{00000000-0008-0000-0900-000023000000}"/>
            </a:ext>
          </a:extLst>
        </xdr:cNvPr>
        <xdr:cNvSpPr>
          <a:spLocks noChangeArrowheads="1"/>
        </xdr:cNvSpPr>
      </xdr:nvSpPr>
      <xdr:spPr bwMode="auto">
        <a:xfrm>
          <a:off x="11800418" y="431275"/>
          <a:ext cx="2297906" cy="537070"/>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squar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課税事業者は右欄に必ず登録番号を記入してください。（空白の場合は税込表記の請求が表示されません）</a:t>
          </a:r>
        </a:p>
      </xdr:txBody>
    </xdr:sp>
    <xdr:clientData/>
  </xdr:oneCellAnchor>
  <xdr:twoCellAnchor>
    <xdr:from>
      <xdr:col>45</xdr:col>
      <xdr:colOff>254001</xdr:colOff>
      <xdr:row>35</xdr:row>
      <xdr:rowOff>21167</xdr:rowOff>
    </xdr:from>
    <xdr:to>
      <xdr:col>46</xdr:col>
      <xdr:colOff>402166</xdr:colOff>
      <xdr:row>40</xdr:row>
      <xdr:rowOff>10583</xdr:rowOff>
    </xdr:to>
    <xdr:sp macro="" textlink="">
      <xdr:nvSpPr>
        <xdr:cNvPr id="36" name="Line 20">
          <a:extLst>
            <a:ext uri="{FF2B5EF4-FFF2-40B4-BE49-F238E27FC236}">
              <a16:creationId xmlns:a16="http://schemas.microsoft.com/office/drawing/2014/main" xmlns="" id="{00000000-0008-0000-0900-000024000000}"/>
            </a:ext>
          </a:extLst>
        </xdr:cNvPr>
        <xdr:cNvSpPr>
          <a:spLocks noChangeShapeType="1"/>
        </xdr:cNvSpPr>
      </xdr:nvSpPr>
      <xdr:spPr bwMode="auto">
        <a:xfrm flipV="1">
          <a:off x="11588751" y="8763000"/>
          <a:ext cx="582082" cy="889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oneCellAnchor>
    <xdr:from>
      <xdr:col>41</xdr:col>
      <xdr:colOff>175950</xdr:colOff>
      <xdr:row>39</xdr:row>
      <xdr:rowOff>9459</xdr:rowOff>
    </xdr:from>
    <xdr:ext cx="1940718" cy="816041"/>
    <xdr:sp macro="" textlink="">
      <xdr:nvSpPr>
        <xdr:cNvPr id="37" name="Rectangle 14">
          <a:extLst>
            <a:ext uri="{FF2B5EF4-FFF2-40B4-BE49-F238E27FC236}">
              <a16:creationId xmlns:a16="http://schemas.microsoft.com/office/drawing/2014/main" xmlns="" id="{00000000-0008-0000-0900-000025000000}"/>
            </a:ext>
          </a:extLst>
        </xdr:cNvPr>
        <xdr:cNvSpPr>
          <a:spLocks noChangeArrowheads="1"/>
        </xdr:cNvSpPr>
      </xdr:nvSpPr>
      <xdr:spPr bwMode="auto">
        <a:xfrm>
          <a:off x="9775033" y="9523876"/>
          <a:ext cx="1940718" cy="816041"/>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square" lIns="18288" tIns="18288" rIns="0" bIns="18288" anchor="ctr" upright="1">
          <a:noAutofit/>
        </a:bodyPr>
        <a:lstStyle/>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200" b="1" i="0" baseline="0">
              <a:effectLst/>
              <a:latin typeface="ＭＳ Ｐゴシック" panose="020B0600070205080204" pitchFamily="50" charset="-128"/>
              <a:ea typeface="ＭＳ Ｐゴシック" panose="020B0600070205080204" pitchFamily="50" charset="-128"/>
              <a:cs typeface="+mn-cs"/>
            </a:rPr>
            <a:t> 請求回数を入力しないと今月</a:t>
          </a:r>
          <a:endParaRPr lang="en-US" altLang="ja-JP" sz="1200" b="1" i="0" baseline="0">
            <a:effectLst/>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200" b="1" i="0" baseline="0">
              <a:effectLst/>
              <a:latin typeface="ＭＳ Ｐゴシック" panose="020B0600070205080204" pitchFamily="50" charset="-128"/>
              <a:ea typeface="ＭＳ Ｐゴシック" panose="020B0600070205080204" pitchFamily="50" charset="-128"/>
              <a:cs typeface="+mn-cs"/>
            </a:rPr>
            <a:t> 請求額が表示されません。</a:t>
          </a:r>
          <a:endParaRPr lang="en-US" altLang="ja-JP" sz="1200" b="1" i="0" baseline="0">
            <a:effectLst/>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200" b="1">
              <a:effectLst/>
              <a:latin typeface="ＭＳ Ｐゴシック" panose="020B0600070205080204" pitchFamily="50" charset="-128"/>
              <a:ea typeface="ＭＳ Ｐゴシック" panose="020B0600070205080204" pitchFamily="50" charset="-128"/>
            </a:rPr>
            <a:t> 最後の請求月は、”最終”</a:t>
          </a:r>
          <a:r>
            <a:rPr lang="ja-JP" altLang="en-US" sz="1200" b="1" baseline="0">
              <a:effectLst/>
              <a:latin typeface="ＭＳ Ｐゴシック" panose="020B0600070205080204" pitchFamily="50" charset="-128"/>
              <a:ea typeface="ＭＳ Ｐゴシック" panose="020B0600070205080204" pitchFamily="50" charset="-128"/>
            </a:rPr>
            <a:t> と</a:t>
          </a:r>
          <a:endParaRPr lang="en-US" altLang="ja-JP" sz="1200" b="1" baseline="0">
            <a:effectLst/>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200" b="1" baseline="0">
              <a:effectLst/>
              <a:latin typeface="ＭＳ Ｐゴシック" panose="020B0600070205080204" pitchFamily="50" charset="-128"/>
              <a:ea typeface="ＭＳ Ｐゴシック" panose="020B0600070205080204" pitchFamily="50" charset="-128"/>
            </a:rPr>
            <a:t> 入力して下さい。</a:t>
          </a:r>
          <a:r>
            <a:rPr lang="ja-JP" altLang="en-US" sz="1200" b="1">
              <a:effectLst/>
              <a:latin typeface="ＭＳ Ｐゴシック" panose="020B0600070205080204" pitchFamily="50" charset="-128"/>
              <a:ea typeface="ＭＳ Ｐゴシック" panose="020B0600070205080204" pitchFamily="50" charset="-128"/>
            </a:rPr>
            <a:t>　</a:t>
          </a:r>
          <a:endParaRPr lang="ja-JP" altLang="ja-JP" sz="1200" b="1">
            <a:effectLst/>
            <a:latin typeface="ＭＳ Ｐゴシック" panose="020B0600070205080204" pitchFamily="50" charset="-128"/>
            <a:ea typeface="ＭＳ Ｐゴシック" panose="020B0600070205080204" pitchFamily="50" charset="-128"/>
          </a:endParaRPr>
        </a:p>
      </xdr:txBody>
    </xdr:sp>
    <xdr:clientData/>
  </xdr:oneCellAnchor>
  <xdr:twoCellAnchor>
    <xdr:from>
      <xdr:col>40</xdr:col>
      <xdr:colOff>169330</xdr:colOff>
      <xdr:row>36</xdr:row>
      <xdr:rowOff>243413</xdr:rowOff>
    </xdr:from>
    <xdr:to>
      <xdr:col>41</xdr:col>
      <xdr:colOff>201084</xdr:colOff>
      <xdr:row>39</xdr:row>
      <xdr:rowOff>31749</xdr:rowOff>
    </xdr:to>
    <xdr:sp macro="" textlink="">
      <xdr:nvSpPr>
        <xdr:cNvPr id="38" name="Line 20">
          <a:extLst>
            <a:ext uri="{FF2B5EF4-FFF2-40B4-BE49-F238E27FC236}">
              <a16:creationId xmlns:a16="http://schemas.microsoft.com/office/drawing/2014/main" xmlns="" id="{00000000-0008-0000-0900-000026000000}"/>
            </a:ext>
          </a:extLst>
        </xdr:cNvPr>
        <xdr:cNvSpPr>
          <a:spLocks noChangeShapeType="1"/>
        </xdr:cNvSpPr>
      </xdr:nvSpPr>
      <xdr:spPr bwMode="auto">
        <a:xfrm flipH="1" flipV="1">
          <a:off x="9535580" y="9228663"/>
          <a:ext cx="264587" cy="317503"/>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18</xdr:col>
      <xdr:colOff>222250</xdr:colOff>
      <xdr:row>8</xdr:row>
      <xdr:rowOff>306917</xdr:rowOff>
    </xdr:from>
    <xdr:to>
      <xdr:col>31</xdr:col>
      <xdr:colOff>105832</xdr:colOff>
      <xdr:row>26</xdr:row>
      <xdr:rowOff>0</xdr:rowOff>
    </xdr:to>
    <xdr:sp macro="" textlink="">
      <xdr:nvSpPr>
        <xdr:cNvPr id="39" name="Line 19">
          <a:extLst>
            <a:ext uri="{FF2B5EF4-FFF2-40B4-BE49-F238E27FC236}">
              <a16:creationId xmlns:a16="http://schemas.microsoft.com/office/drawing/2014/main" xmlns="" id="{00000000-0008-0000-0900-000027000000}"/>
            </a:ext>
          </a:extLst>
        </xdr:cNvPr>
        <xdr:cNvSpPr>
          <a:spLocks noChangeShapeType="1"/>
        </xdr:cNvSpPr>
      </xdr:nvSpPr>
      <xdr:spPr bwMode="auto">
        <a:xfrm flipV="1">
          <a:off x="4466167" y="2243667"/>
          <a:ext cx="2910415" cy="4339166"/>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54</xdr:col>
      <xdr:colOff>21168</xdr:colOff>
      <xdr:row>3</xdr:row>
      <xdr:rowOff>127002</xdr:rowOff>
    </xdr:from>
    <xdr:to>
      <xdr:col>76</xdr:col>
      <xdr:colOff>127000</xdr:colOff>
      <xdr:row>11</xdr:row>
      <xdr:rowOff>275167</xdr:rowOff>
    </xdr:to>
    <xdr:sp macro="" textlink="">
      <xdr:nvSpPr>
        <xdr:cNvPr id="40" name="吹き出し: 円形 17">
          <a:extLst>
            <a:ext uri="{FF2B5EF4-FFF2-40B4-BE49-F238E27FC236}">
              <a16:creationId xmlns:a16="http://schemas.microsoft.com/office/drawing/2014/main" xmlns="" id="{00000000-0008-0000-0900-000028000000}"/>
            </a:ext>
          </a:extLst>
        </xdr:cNvPr>
        <xdr:cNvSpPr/>
      </xdr:nvSpPr>
      <xdr:spPr>
        <a:xfrm>
          <a:off x="13753043" y="650877"/>
          <a:ext cx="5122332" cy="2211915"/>
        </a:xfrm>
        <a:prstGeom prst="wedgeEllipseCallout">
          <a:avLst>
            <a:gd name="adj1" fmla="val -57001"/>
            <a:gd name="adj2" fmla="val 17498"/>
          </a:avLst>
        </a:prstGeom>
        <a:solidFill>
          <a:srgbClr val="FF0000">
            <a:alpha val="14000"/>
          </a:srgbClr>
        </a:solidFill>
        <a:ln>
          <a:solidFill>
            <a:schemeClr val="accent4">
              <a:lumMod val="75000"/>
              <a:alpha val="22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u="sng">
              <a:solidFill>
                <a:srgbClr val="0000FF"/>
              </a:solidFill>
            </a:rPr>
            <a:t>印刷は</a:t>
          </a:r>
          <a:r>
            <a:rPr kumimoji="1" lang="en-US" altLang="ja-JP" sz="4400" b="1" u="sng">
              <a:solidFill>
                <a:srgbClr val="0000FF"/>
              </a:solidFill>
            </a:rPr>
            <a:t>A4</a:t>
          </a:r>
          <a:r>
            <a:rPr kumimoji="1" lang="ja-JP" altLang="en-US" sz="2000" b="1" u="sng">
              <a:solidFill>
                <a:srgbClr val="0000FF"/>
              </a:solidFill>
            </a:rPr>
            <a:t>サイズ（白黒）</a:t>
          </a:r>
          <a:endParaRPr kumimoji="1" lang="en-US" altLang="ja-JP" sz="2000" b="1" u="sng">
            <a:solidFill>
              <a:srgbClr val="0000FF"/>
            </a:solidFill>
          </a:endParaRPr>
        </a:p>
        <a:p>
          <a:pPr algn="l"/>
          <a:endParaRPr kumimoji="1" lang="en-US" altLang="ja-JP" sz="900" b="1" u="none">
            <a:solidFill>
              <a:schemeClr val="accent6">
                <a:lumMod val="75000"/>
              </a:schemeClr>
            </a:solidFill>
          </a:endParaRPr>
        </a:p>
        <a:p>
          <a:pPr algn="l"/>
          <a:r>
            <a:rPr kumimoji="1" lang="ja-JP" altLang="en-US" sz="1400" b="1" u="none">
              <a:solidFill>
                <a:sysClr val="windowText" lastClr="000000"/>
              </a:solidFill>
            </a:rPr>
            <a:t>印刷した紙に押印</a:t>
          </a:r>
          <a:r>
            <a:rPr kumimoji="1" lang="ja-JP" altLang="en-US" sz="1200" b="1" u="none">
              <a:solidFill>
                <a:sysClr val="windowText" lastClr="000000"/>
              </a:solidFill>
            </a:rPr>
            <a:t>のうえ郵送願います。</a:t>
          </a:r>
          <a:endParaRPr kumimoji="1" lang="en-US" altLang="ja-JP" sz="1200" b="1" u="none">
            <a:solidFill>
              <a:sysClr val="windowText" lastClr="000000"/>
            </a:solidFill>
          </a:endParaRPr>
        </a:p>
        <a:p>
          <a:pPr algn="l"/>
          <a:r>
            <a:rPr kumimoji="1" lang="ja-JP" altLang="en-US" sz="1200" b="1" u="none">
              <a:solidFill>
                <a:sysClr val="windowText" lastClr="000000"/>
              </a:solidFill>
            </a:rPr>
            <a:t>（電子印は不可）</a:t>
          </a:r>
          <a:endParaRPr kumimoji="1" lang="en-US" altLang="ja-JP" sz="1200" b="1" u="none">
            <a:solidFill>
              <a:sysClr val="windowText" lastClr="000000"/>
            </a:solidFill>
          </a:endParaRPr>
        </a:p>
        <a:p>
          <a:pPr algn="l"/>
          <a:r>
            <a:rPr kumimoji="1" lang="ja-JP" altLang="en-US" sz="900" b="1" u="none">
              <a:solidFill>
                <a:sysClr val="windowText" lastClr="000000"/>
              </a:solidFill>
            </a:rPr>
            <a: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46</xdr:col>
      <xdr:colOff>33617</xdr:colOff>
      <xdr:row>4</xdr:row>
      <xdr:rowOff>56030</xdr:rowOff>
    </xdr:from>
    <xdr:to>
      <xdr:col>47</xdr:col>
      <xdr:colOff>33617</xdr:colOff>
      <xdr:row>11</xdr:row>
      <xdr:rowOff>22413</xdr:rowOff>
    </xdr:to>
    <xdr:sp macro="" textlink="">
      <xdr:nvSpPr>
        <xdr:cNvPr id="2" name="Line 20">
          <a:extLst>
            <a:ext uri="{FF2B5EF4-FFF2-40B4-BE49-F238E27FC236}">
              <a16:creationId xmlns:a16="http://schemas.microsoft.com/office/drawing/2014/main" xmlns="" id="{00000000-0008-0000-0A00-000002000000}"/>
            </a:ext>
          </a:extLst>
        </xdr:cNvPr>
        <xdr:cNvSpPr>
          <a:spLocks noChangeShapeType="1"/>
        </xdr:cNvSpPr>
      </xdr:nvSpPr>
      <xdr:spPr bwMode="auto">
        <a:xfrm flipH="1">
          <a:off x="11542058" y="1064559"/>
          <a:ext cx="425824" cy="183776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39</xdr:col>
      <xdr:colOff>59531</xdr:colOff>
      <xdr:row>17</xdr:row>
      <xdr:rowOff>178591</xdr:rowOff>
    </xdr:from>
    <xdr:to>
      <xdr:col>41</xdr:col>
      <xdr:colOff>345280</xdr:colOff>
      <xdr:row>18</xdr:row>
      <xdr:rowOff>119062</xdr:rowOff>
    </xdr:to>
    <xdr:sp macro="" textlink="">
      <xdr:nvSpPr>
        <xdr:cNvPr id="3" name="Line 20">
          <a:extLst>
            <a:ext uri="{FF2B5EF4-FFF2-40B4-BE49-F238E27FC236}">
              <a16:creationId xmlns:a16="http://schemas.microsoft.com/office/drawing/2014/main" xmlns="" id="{00000000-0008-0000-0A00-000003000000}"/>
            </a:ext>
          </a:extLst>
        </xdr:cNvPr>
        <xdr:cNvSpPr>
          <a:spLocks noChangeShapeType="1"/>
        </xdr:cNvSpPr>
      </xdr:nvSpPr>
      <xdr:spPr bwMode="auto">
        <a:xfrm flipV="1">
          <a:off x="9079706" y="4683916"/>
          <a:ext cx="742949" cy="16907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46</xdr:col>
      <xdr:colOff>321468</xdr:colOff>
      <xdr:row>28</xdr:row>
      <xdr:rowOff>130970</xdr:rowOff>
    </xdr:from>
    <xdr:to>
      <xdr:col>47</xdr:col>
      <xdr:colOff>202406</xdr:colOff>
      <xdr:row>34</xdr:row>
      <xdr:rowOff>93889</xdr:rowOff>
    </xdr:to>
    <xdr:sp macro="" textlink="">
      <xdr:nvSpPr>
        <xdr:cNvPr id="4" name="Line 20">
          <a:extLst>
            <a:ext uri="{FF2B5EF4-FFF2-40B4-BE49-F238E27FC236}">
              <a16:creationId xmlns:a16="http://schemas.microsoft.com/office/drawing/2014/main" xmlns="" id="{00000000-0008-0000-0A00-000004000000}"/>
            </a:ext>
          </a:extLst>
        </xdr:cNvPr>
        <xdr:cNvSpPr>
          <a:spLocks noChangeShapeType="1"/>
        </xdr:cNvSpPr>
      </xdr:nvSpPr>
      <xdr:spPr bwMode="auto">
        <a:xfrm>
          <a:off x="11941968" y="7150895"/>
          <a:ext cx="309563" cy="142976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oneCellAnchor>
    <xdr:from>
      <xdr:col>1</xdr:col>
      <xdr:colOff>12605</xdr:colOff>
      <xdr:row>0</xdr:row>
      <xdr:rowOff>22412</xdr:rowOff>
    </xdr:from>
    <xdr:ext cx="1630703" cy="703782"/>
    <xdr:sp macro="" textlink="">
      <xdr:nvSpPr>
        <xdr:cNvPr id="5" name="Rectangle 14">
          <a:extLst>
            <a:ext uri="{FF2B5EF4-FFF2-40B4-BE49-F238E27FC236}">
              <a16:creationId xmlns:a16="http://schemas.microsoft.com/office/drawing/2014/main" xmlns="" id="{00000000-0008-0000-0A00-000005000000}"/>
            </a:ext>
          </a:extLst>
        </xdr:cNvPr>
        <xdr:cNvSpPr>
          <a:spLocks noChangeArrowheads="1"/>
        </xdr:cNvSpPr>
      </xdr:nvSpPr>
      <xdr:spPr bwMode="auto">
        <a:xfrm>
          <a:off x="169487" y="22412"/>
          <a:ext cx="1630703" cy="703782"/>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請求月日を入力</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令和□年〇月</a:t>
          </a:r>
          <a:r>
            <a:rPr lang="en-US" altLang="ja-JP" sz="1100" b="0" i="0" u="none" strike="noStrike" baseline="0">
              <a:solidFill>
                <a:srgbClr val="000000"/>
              </a:solidFill>
              <a:latin typeface="ＭＳ Ｐゴシック"/>
              <a:ea typeface="ＭＳ Ｐゴシック"/>
            </a:rPr>
            <a:t>15</a:t>
          </a:r>
          <a:r>
            <a:rPr lang="ja-JP" altLang="en-US" sz="1100" b="0" i="0" u="none" strike="noStrike" baseline="0">
              <a:solidFill>
                <a:srgbClr val="000000"/>
              </a:solidFill>
              <a:latin typeface="ＭＳ Ｐゴシック"/>
              <a:ea typeface="ＭＳ Ｐゴシック"/>
            </a:rPr>
            <a:t>日が基本</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決算時（</a:t>
          </a:r>
          <a:r>
            <a:rPr lang="en-US" altLang="ja-JP" sz="1100" b="0" i="0" u="none" strike="noStrike" baseline="0">
              <a:solidFill>
                <a:srgbClr val="000000"/>
              </a:solidFill>
              <a:latin typeface="ＭＳ Ｐゴシック"/>
              <a:ea typeface="ＭＳ Ｐゴシック"/>
            </a:rPr>
            <a:t>6/30</a:t>
          </a:r>
          <a:r>
            <a:rPr lang="ja-JP" altLang="en-US" sz="1100" b="0" i="0" u="none" strike="noStrike" baseline="0">
              <a:solidFill>
                <a:srgbClr val="000000"/>
              </a:solidFill>
              <a:latin typeface="ＭＳ Ｐゴシック"/>
              <a:ea typeface="ＭＳ Ｐゴシック"/>
            </a:rPr>
            <a:t>）は</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令和□年</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月</a:t>
          </a: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となります。</a:t>
          </a:r>
        </a:p>
      </xdr:txBody>
    </xdr:sp>
    <xdr:clientData/>
  </xdr:oneCellAnchor>
  <xdr:twoCellAnchor>
    <xdr:from>
      <xdr:col>1</xdr:col>
      <xdr:colOff>56030</xdr:colOff>
      <xdr:row>4</xdr:row>
      <xdr:rowOff>44824</xdr:rowOff>
    </xdr:from>
    <xdr:to>
      <xdr:col>2</xdr:col>
      <xdr:colOff>13605</xdr:colOff>
      <xdr:row>7</xdr:row>
      <xdr:rowOff>40821</xdr:rowOff>
    </xdr:to>
    <xdr:sp macro="" textlink="">
      <xdr:nvSpPr>
        <xdr:cNvPr id="6" name="Line 19">
          <a:extLst>
            <a:ext uri="{FF2B5EF4-FFF2-40B4-BE49-F238E27FC236}">
              <a16:creationId xmlns:a16="http://schemas.microsoft.com/office/drawing/2014/main" xmlns="" id="{00000000-0008-0000-0A00-000006000000}"/>
            </a:ext>
          </a:extLst>
        </xdr:cNvPr>
        <xdr:cNvSpPr>
          <a:spLocks noChangeShapeType="1"/>
        </xdr:cNvSpPr>
      </xdr:nvSpPr>
      <xdr:spPr bwMode="auto">
        <a:xfrm>
          <a:off x="212912" y="885265"/>
          <a:ext cx="192899" cy="612321"/>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oneCellAnchor>
    <xdr:from>
      <xdr:col>8</xdr:col>
      <xdr:colOff>152400</xdr:colOff>
      <xdr:row>7</xdr:row>
      <xdr:rowOff>211606</xdr:rowOff>
    </xdr:from>
    <xdr:ext cx="1836850" cy="203645"/>
    <xdr:sp macro="" textlink="">
      <xdr:nvSpPr>
        <xdr:cNvPr id="7" name="Rectangle 14">
          <a:extLst>
            <a:ext uri="{FF2B5EF4-FFF2-40B4-BE49-F238E27FC236}">
              <a16:creationId xmlns:a16="http://schemas.microsoft.com/office/drawing/2014/main" xmlns="" id="{00000000-0008-0000-0A00-000007000000}"/>
            </a:ext>
          </a:extLst>
        </xdr:cNvPr>
        <xdr:cNvSpPr>
          <a:spLocks noChangeArrowheads="1"/>
        </xdr:cNvSpPr>
      </xdr:nvSpPr>
      <xdr:spPr bwMode="auto">
        <a:xfrm>
          <a:off x="2133600" y="1849906"/>
          <a:ext cx="1836850" cy="20364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工事担当者へ確認してください</a:t>
          </a:r>
          <a:endParaRPr lang="en-US" altLang="ja-JP" sz="1100" b="0" i="0" u="none" strike="noStrike" baseline="0">
            <a:solidFill>
              <a:srgbClr val="000000"/>
            </a:solidFill>
            <a:latin typeface="ＭＳ Ｐゴシック"/>
            <a:ea typeface="ＭＳ Ｐゴシック"/>
          </a:endParaRPr>
        </a:p>
      </xdr:txBody>
    </xdr:sp>
    <xdr:clientData/>
  </xdr:oneCellAnchor>
  <xdr:twoCellAnchor>
    <xdr:from>
      <xdr:col>5</xdr:col>
      <xdr:colOff>272142</xdr:colOff>
      <xdr:row>8</xdr:row>
      <xdr:rowOff>95249</xdr:rowOff>
    </xdr:from>
    <xdr:to>
      <xdr:col>8</xdr:col>
      <xdr:colOff>149676</xdr:colOff>
      <xdr:row>9</xdr:row>
      <xdr:rowOff>13606</xdr:rowOff>
    </xdr:to>
    <xdr:sp macro="" textlink="">
      <xdr:nvSpPr>
        <xdr:cNvPr id="8" name="Line 19">
          <a:extLst>
            <a:ext uri="{FF2B5EF4-FFF2-40B4-BE49-F238E27FC236}">
              <a16:creationId xmlns:a16="http://schemas.microsoft.com/office/drawing/2014/main" xmlns="" id="{00000000-0008-0000-0A00-000008000000}"/>
            </a:ext>
          </a:extLst>
        </xdr:cNvPr>
        <xdr:cNvSpPr>
          <a:spLocks noChangeShapeType="1"/>
        </xdr:cNvSpPr>
      </xdr:nvSpPr>
      <xdr:spPr bwMode="auto">
        <a:xfrm flipH="1">
          <a:off x="1424667" y="2047874"/>
          <a:ext cx="706209" cy="232682"/>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oneCellAnchor>
    <xdr:from>
      <xdr:col>5</xdr:col>
      <xdr:colOff>197247</xdr:colOff>
      <xdr:row>4</xdr:row>
      <xdr:rowOff>115964</xdr:rowOff>
    </xdr:from>
    <xdr:ext cx="4060792" cy="370358"/>
    <xdr:sp macro="" textlink="">
      <xdr:nvSpPr>
        <xdr:cNvPr id="9" name="Rectangle 14">
          <a:extLst>
            <a:ext uri="{FF2B5EF4-FFF2-40B4-BE49-F238E27FC236}">
              <a16:creationId xmlns:a16="http://schemas.microsoft.com/office/drawing/2014/main" xmlns="" id="{00000000-0008-0000-0A00-000009000000}"/>
            </a:ext>
          </a:extLst>
        </xdr:cNvPr>
        <xdr:cNvSpPr>
          <a:spLocks noChangeArrowheads="1"/>
        </xdr:cNvSpPr>
      </xdr:nvSpPr>
      <xdr:spPr bwMode="auto">
        <a:xfrm>
          <a:off x="1340247" y="788317"/>
          <a:ext cx="4060792" cy="370358"/>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請求時に該当する工事状態を●く表示する（リストから○、●を選択）</a:t>
          </a:r>
          <a:endParaRPr lang="en-US" altLang="ja-JP" sz="1100" b="0" i="0" u="none" strike="noStrike" baseline="0">
            <a:solidFill>
              <a:srgbClr val="000000"/>
            </a:solidFill>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en-US" altLang="ja-JP" sz="1000" b="0" i="0" baseline="0">
              <a:solidFill>
                <a:srgbClr val="FF0000"/>
              </a:solidFill>
              <a:effectLst/>
              <a:latin typeface="+mn-lt"/>
              <a:ea typeface="+mn-ea"/>
              <a:cs typeface="+mn-cs"/>
            </a:rPr>
            <a:t>20</a:t>
          </a:r>
          <a:r>
            <a:rPr lang="ja-JP" altLang="ja-JP" sz="1000" b="0" i="0" baseline="0">
              <a:solidFill>
                <a:srgbClr val="FF0000"/>
              </a:solidFill>
              <a:effectLst/>
              <a:latin typeface="+mn-lt"/>
              <a:ea typeface="+mn-ea"/>
              <a:cs typeface="+mn-cs"/>
            </a:rPr>
            <a:t>万円以上は契約工事</a:t>
          </a:r>
          <a:r>
            <a:rPr lang="ja-JP" altLang="en-US" sz="1000" b="0" i="0" baseline="0">
              <a:solidFill>
                <a:srgbClr val="FF0000"/>
              </a:solidFill>
              <a:effectLst/>
              <a:latin typeface="+mn-lt"/>
              <a:ea typeface="+mn-ea"/>
              <a:cs typeface="+mn-cs"/>
            </a:rPr>
            <a:t>、</a:t>
          </a:r>
          <a:r>
            <a:rPr lang="en-US" altLang="ja-JP" sz="1000" b="0" i="0" baseline="0">
              <a:solidFill>
                <a:srgbClr val="FF0000"/>
              </a:solidFill>
              <a:effectLst/>
              <a:latin typeface="+mn-lt"/>
              <a:ea typeface="+mn-ea"/>
              <a:cs typeface="+mn-cs"/>
            </a:rPr>
            <a:t>20</a:t>
          </a:r>
          <a:r>
            <a:rPr lang="ja-JP" altLang="en-US" sz="1000" b="0" i="0" baseline="0">
              <a:solidFill>
                <a:srgbClr val="FF0000"/>
              </a:solidFill>
              <a:effectLst/>
              <a:latin typeface="+mn-lt"/>
              <a:ea typeface="+mn-ea"/>
              <a:cs typeface="+mn-cs"/>
            </a:rPr>
            <a:t>万未満は未契約工事を選択</a:t>
          </a:r>
          <a:endParaRPr lang="ja-JP" altLang="ja-JP" sz="1100">
            <a:solidFill>
              <a:srgbClr val="FF0000"/>
            </a:solidFill>
            <a:effectLst/>
          </a:endParaRPr>
        </a:p>
      </xdr:txBody>
    </xdr:sp>
    <xdr:clientData/>
  </xdr:oneCellAnchor>
  <xdr:twoCellAnchor>
    <xdr:from>
      <xdr:col>22</xdr:col>
      <xdr:colOff>179293</xdr:colOff>
      <xdr:row>6</xdr:row>
      <xdr:rowOff>156882</xdr:rowOff>
    </xdr:from>
    <xdr:to>
      <xdr:col>23</xdr:col>
      <xdr:colOff>39220</xdr:colOff>
      <xdr:row>7</xdr:row>
      <xdr:rowOff>160383</xdr:rowOff>
    </xdr:to>
    <xdr:sp macro="" textlink="">
      <xdr:nvSpPr>
        <xdr:cNvPr id="10" name="Line 19">
          <a:extLst>
            <a:ext uri="{FF2B5EF4-FFF2-40B4-BE49-F238E27FC236}">
              <a16:creationId xmlns:a16="http://schemas.microsoft.com/office/drawing/2014/main" xmlns="" id="{00000000-0008-0000-0A00-00000A000000}"/>
            </a:ext>
          </a:extLst>
        </xdr:cNvPr>
        <xdr:cNvSpPr>
          <a:spLocks noChangeShapeType="1"/>
        </xdr:cNvSpPr>
      </xdr:nvSpPr>
      <xdr:spPr bwMode="auto">
        <a:xfrm>
          <a:off x="5300381" y="1154206"/>
          <a:ext cx="84045" cy="294853"/>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oneCellAnchor>
    <xdr:from>
      <xdr:col>43</xdr:col>
      <xdr:colOff>31297</xdr:colOff>
      <xdr:row>15</xdr:row>
      <xdr:rowOff>326915</xdr:rowOff>
    </xdr:from>
    <xdr:ext cx="3408908" cy="370358"/>
    <xdr:sp macro="" textlink="">
      <xdr:nvSpPr>
        <xdr:cNvPr id="11" name="Rectangle 14">
          <a:extLst>
            <a:ext uri="{FF2B5EF4-FFF2-40B4-BE49-F238E27FC236}">
              <a16:creationId xmlns:a16="http://schemas.microsoft.com/office/drawing/2014/main" xmlns="" id="{00000000-0008-0000-0A00-00000B000000}"/>
            </a:ext>
          </a:extLst>
        </xdr:cNvPr>
        <xdr:cNvSpPr>
          <a:spLocks noChangeArrowheads="1"/>
        </xdr:cNvSpPr>
      </xdr:nvSpPr>
      <xdr:spPr bwMode="auto">
        <a:xfrm>
          <a:off x="10262268" y="3789533"/>
          <a:ext cx="3408908" cy="370358"/>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squar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請求該当期間を入力：</a:t>
          </a:r>
        </a:p>
        <a:p>
          <a:pPr algn="l" rtl="0">
            <a:lnSpc>
              <a:spcPts val="1300"/>
            </a:lnSpc>
            <a:defRPr sz="1000"/>
          </a:pPr>
          <a:r>
            <a:rPr lang="ja-JP" altLang="en-US" sz="1100" b="0" i="0" u="none" strike="noStrike" baseline="0">
              <a:solidFill>
                <a:srgbClr val="000000"/>
              </a:solidFill>
              <a:latin typeface="ＭＳ Ｐゴシック"/>
              <a:ea typeface="ＭＳ Ｐゴシック"/>
            </a:rPr>
            <a:t>原則として前月</a:t>
          </a: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日～当月</a:t>
          </a:r>
          <a:r>
            <a:rPr lang="en-US" altLang="ja-JP" sz="1100" b="0" i="0" u="none" strike="noStrike" baseline="0">
              <a:solidFill>
                <a:srgbClr val="000000"/>
              </a:solidFill>
              <a:latin typeface="ＭＳ Ｐゴシック"/>
              <a:ea typeface="ＭＳ Ｐゴシック"/>
            </a:rPr>
            <a:t>15</a:t>
          </a:r>
          <a:r>
            <a:rPr lang="ja-JP" altLang="en-US" sz="1100" b="0" i="0" u="none" strike="noStrike" baseline="0">
              <a:solidFill>
                <a:srgbClr val="000000"/>
              </a:solidFill>
              <a:latin typeface="ＭＳ Ｐゴシック"/>
              <a:ea typeface="ＭＳ Ｐゴシック"/>
            </a:rPr>
            <a:t>日内での実作業期間。</a:t>
          </a:r>
          <a:endParaRPr lang="en-US" altLang="ja-JP" sz="1100" b="0" i="0" u="none" strike="noStrike" baseline="0">
            <a:solidFill>
              <a:srgbClr val="000000"/>
            </a:solidFill>
            <a:latin typeface="ＭＳ Ｐゴシック"/>
            <a:ea typeface="ＭＳ Ｐゴシック"/>
          </a:endParaRPr>
        </a:p>
      </xdr:txBody>
    </xdr:sp>
    <xdr:clientData/>
  </xdr:oneCellAnchor>
  <xdr:twoCellAnchor>
    <xdr:from>
      <xdr:col>41</xdr:col>
      <xdr:colOff>428623</xdr:colOff>
      <xdr:row>13</xdr:row>
      <xdr:rowOff>217713</xdr:rowOff>
    </xdr:from>
    <xdr:to>
      <xdr:col>43</xdr:col>
      <xdr:colOff>59530</xdr:colOff>
      <xdr:row>15</xdr:row>
      <xdr:rowOff>345280</xdr:rowOff>
    </xdr:to>
    <xdr:sp macro="" textlink="">
      <xdr:nvSpPr>
        <xdr:cNvPr id="12" name="Line 19">
          <a:extLst>
            <a:ext uri="{FF2B5EF4-FFF2-40B4-BE49-F238E27FC236}">
              <a16:creationId xmlns:a16="http://schemas.microsoft.com/office/drawing/2014/main" xmlns="" id="{00000000-0008-0000-0A00-00000C000000}"/>
            </a:ext>
          </a:extLst>
        </xdr:cNvPr>
        <xdr:cNvSpPr>
          <a:spLocks noChangeShapeType="1"/>
        </xdr:cNvSpPr>
      </xdr:nvSpPr>
      <xdr:spPr bwMode="auto">
        <a:xfrm flipH="1" flipV="1">
          <a:off x="9905998" y="3646713"/>
          <a:ext cx="488157" cy="508567"/>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19</xdr:col>
      <xdr:colOff>81642</xdr:colOff>
      <xdr:row>28</xdr:row>
      <xdr:rowOff>68035</xdr:rowOff>
    </xdr:from>
    <xdr:to>
      <xdr:col>20</xdr:col>
      <xdr:colOff>190499</xdr:colOff>
      <xdr:row>29</xdr:row>
      <xdr:rowOff>78441</xdr:rowOff>
    </xdr:to>
    <xdr:sp macro="" textlink="">
      <xdr:nvSpPr>
        <xdr:cNvPr id="13" name="Line 20">
          <a:extLst>
            <a:ext uri="{FF2B5EF4-FFF2-40B4-BE49-F238E27FC236}">
              <a16:creationId xmlns:a16="http://schemas.microsoft.com/office/drawing/2014/main" xmlns="" id="{00000000-0008-0000-0A00-00000D000000}"/>
            </a:ext>
          </a:extLst>
        </xdr:cNvPr>
        <xdr:cNvSpPr>
          <a:spLocks noChangeShapeType="1"/>
        </xdr:cNvSpPr>
      </xdr:nvSpPr>
      <xdr:spPr bwMode="auto">
        <a:xfrm>
          <a:off x="4530377" y="7026888"/>
          <a:ext cx="332975" cy="234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41</xdr:col>
      <xdr:colOff>59531</xdr:colOff>
      <xdr:row>28</xdr:row>
      <xdr:rowOff>178594</xdr:rowOff>
    </xdr:from>
    <xdr:to>
      <xdr:col>45</xdr:col>
      <xdr:colOff>83344</xdr:colOff>
      <xdr:row>32</xdr:row>
      <xdr:rowOff>154781</xdr:rowOff>
    </xdr:to>
    <xdr:sp macro="" textlink="">
      <xdr:nvSpPr>
        <xdr:cNvPr id="14" name="Line 20">
          <a:extLst>
            <a:ext uri="{FF2B5EF4-FFF2-40B4-BE49-F238E27FC236}">
              <a16:creationId xmlns:a16="http://schemas.microsoft.com/office/drawing/2014/main" xmlns="" id="{00000000-0008-0000-0A00-00000E000000}"/>
            </a:ext>
          </a:extLst>
        </xdr:cNvPr>
        <xdr:cNvSpPr>
          <a:spLocks noChangeShapeType="1"/>
        </xdr:cNvSpPr>
      </xdr:nvSpPr>
      <xdr:spPr bwMode="auto">
        <a:xfrm>
          <a:off x="9536906" y="7198519"/>
          <a:ext cx="1738313" cy="94773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oneCellAnchor>
    <xdr:from>
      <xdr:col>35</xdr:col>
      <xdr:colOff>139467</xdr:colOff>
      <xdr:row>4</xdr:row>
      <xdr:rowOff>27215</xdr:rowOff>
    </xdr:from>
    <xdr:ext cx="2783519" cy="203645"/>
    <xdr:sp macro="" textlink="">
      <xdr:nvSpPr>
        <xdr:cNvPr id="15" name="Rectangle 14">
          <a:extLst>
            <a:ext uri="{FF2B5EF4-FFF2-40B4-BE49-F238E27FC236}">
              <a16:creationId xmlns:a16="http://schemas.microsoft.com/office/drawing/2014/main" xmlns="" id="{00000000-0008-0000-0A00-00000F000000}"/>
            </a:ext>
          </a:extLst>
        </xdr:cNvPr>
        <xdr:cNvSpPr>
          <a:spLocks noChangeArrowheads="1"/>
        </xdr:cNvSpPr>
      </xdr:nvSpPr>
      <xdr:spPr bwMode="auto">
        <a:xfrm>
          <a:off x="8245242" y="1055915"/>
          <a:ext cx="2783519" cy="20364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契約（予定）又は請求全体金額を税抜きで入力</a:t>
          </a:r>
          <a:endParaRPr lang="en-US" altLang="ja-JP" sz="1100" b="0" i="0" u="none" strike="noStrike" baseline="0">
            <a:solidFill>
              <a:srgbClr val="000000"/>
            </a:solidFill>
            <a:latin typeface="ＭＳ Ｐゴシック"/>
            <a:ea typeface="ＭＳ Ｐゴシック"/>
          </a:endParaRPr>
        </a:p>
      </xdr:txBody>
    </xdr:sp>
    <xdr:clientData/>
  </xdr:oneCellAnchor>
  <xdr:twoCellAnchor>
    <xdr:from>
      <xdr:col>34</xdr:col>
      <xdr:colOff>27215</xdr:colOff>
      <xdr:row>5</xdr:row>
      <xdr:rowOff>68037</xdr:rowOff>
    </xdr:from>
    <xdr:to>
      <xdr:col>35</xdr:col>
      <xdr:colOff>136071</xdr:colOff>
      <xdr:row>7</xdr:row>
      <xdr:rowOff>299358</xdr:rowOff>
    </xdr:to>
    <xdr:sp macro="" textlink="">
      <xdr:nvSpPr>
        <xdr:cNvPr id="16" name="Line 19">
          <a:extLst>
            <a:ext uri="{FF2B5EF4-FFF2-40B4-BE49-F238E27FC236}">
              <a16:creationId xmlns:a16="http://schemas.microsoft.com/office/drawing/2014/main" xmlns="" id="{00000000-0008-0000-0A00-000010000000}"/>
            </a:ext>
          </a:extLst>
        </xdr:cNvPr>
        <xdr:cNvSpPr>
          <a:spLocks noChangeShapeType="1"/>
        </xdr:cNvSpPr>
      </xdr:nvSpPr>
      <xdr:spPr bwMode="auto">
        <a:xfrm flipH="1">
          <a:off x="7904390" y="1268187"/>
          <a:ext cx="337456" cy="669471"/>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32</xdr:col>
      <xdr:colOff>202406</xdr:colOff>
      <xdr:row>28</xdr:row>
      <xdr:rowOff>154781</xdr:rowOff>
    </xdr:from>
    <xdr:to>
      <xdr:col>33</xdr:col>
      <xdr:colOff>107156</xdr:colOff>
      <xdr:row>30</xdr:row>
      <xdr:rowOff>83343</xdr:rowOff>
    </xdr:to>
    <xdr:sp macro="" textlink="">
      <xdr:nvSpPr>
        <xdr:cNvPr id="17" name="Line 20">
          <a:extLst>
            <a:ext uri="{FF2B5EF4-FFF2-40B4-BE49-F238E27FC236}">
              <a16:creationId xmlns:a16="http://schemas.microsoft.com/office/drawing/2014/main" xmlns="" id="{00000000-0008-0000-0A00-000011000000}"/>
            </a:ext>
          </a:extLst>
        </xdr:cNvPr>
        <xdr:cNvSpPr>
          <a:spLocks noChangeShapeType="1"/>
        </xdr:cNvSpPr>
      </xdr:nvSpPr>
      <xdr:spPr bwMode="auto">
        <a:xfrm flipH="1">
          <a:off x="7622381" y="7174706"/>
          <a:ext cx="133350" cy="40481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oneCellAnchor>
    <xdr:from>
      <xdr:col>42</xdr:col>
      <xdr:colOff>130973</xdr:colOff>
      <xdr:row>25</xdr:row>
      <xdr:rowOff>95250</xdr:rowOff>
    </xdr:from>
    <xdr:ext cx="1926774" cy="714267"/>
    <xdr:sp macro="" textlink="">
      <xdr:nvSpPr>
        <xdr:cNvPr id="19" name="Rectangle 14">
          <a:extLst>
            <a:ext uri="{FF2B5EF4-FFF2-40B4-BE49-F238E27FC236}">
              <a16:creationId xmlns:a16="http://schemas.microsoft.com/office/drawing/2014/main" xmlns="" id="{00000000-0008-0000-0A00-000013000000}"/>
            </a:ext>
          </a:extLst>
        </xdr:cNvPr>
        <xdr:cNvSpPr>
          <a:spLocks noChangeArrowheads="1"/>
        </xdr:cNvSpPr>
      </xdr:nvSpPr>
      <xdr:spPr bwMode="auto">
        <a:xfrm>
          <a:off x="10036973" y="6429375"/>
          <a:ext cx="1926774" cy="714267"/>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no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労務・常用</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未契約</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工事のため</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600" b="0" i="0" u="none" strike="noStrike" baseline="0">
              <a:solidFill>
                <a:srgbClr val="FF0000"/>
              </a:solidFill>
              <a:latin typeface="ＭＳ Ｐゴシック"/>
              <a:ea typeface="ＭＳ Ｐゴシック"/>
            </a:rPr>
            <a:t>　最終 </a:t>
          </a:r>
          <a:r>
            <a:rPr lang="ja-JP" altLang="en-US" sz="1100" b="0" i="0" u="none" strike="noStrike" baseline="0">
              <a:solidFill>
                <a:srgbClr val="000000"/>
              </a:solidFill>
              <a:latin typeface="ＭＳ Ｐゴシック"/>
              <a:ea typeface="ＭＳ Ｐゴシック"/>
            </a:rPr>
            <a:t>と入力してください。</a:t>
          </a:r>
        </a:p>
      </xdr:txBody>
    </xdr:sp>
    <xdr:clientData/>
  </xdr:oneCellAnchor>
  <xdr:oneCellAnchor>
    <xdr:from>
      <xdr:col>32</xdr:col>
      <xdr:colOff>81942</xdr:colOff>
      <xdr:row>27</xdr:row>
      <xdr:rowOff>156883</xdr:rowOff>
    </xdr:from>
    <xdr:ext cx="2248881" cy="212912"/>
    <xdr:sp macro="" textlink="">
      <xdr:nvSpPr>
        <xdr:cNvPr id="20" name="Rectangle 14">
          <a:extLst>
            <a:ext uri="{FF2B5EF4-FFF2-40B4-BE49-F238E27FC236}">
              <a16:creationId xmlns:a16="http://schemas.microsoft.com/office/drawing/2014/main" xmlns="" id="{00000000-0008-0000-0A00-000014000000}"/>
            </a:ext>
          </a:extLst>
        </xdr:cNvPr>
        <xdr:cNvSpPr>
          <a:spLocks noChangeArrowheads="1"/>
        </xdr:cNvSpPr>
      </xdr:nvSpPr>
      <xdr:spPr bwMode="auto">
        <a:xfrm>
          <a:off x="7444207" y="6891618"/>
          <a:ext cx="2248881" cy="212912"/>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square" lIns="18288" tIns="18288" rIns="0" bIns="18288" anchor="ctr" upright="1">
          <a:noAutofit/>
        </a:bodyPr>
        <a:lstStyle/>
        <a:p>
          <a:pPr marL="0" marR="0" lvl="0" indent="0" algn="ctr" defTabSz="914400" rtl="0" eaLnBrk="1" fontAlgn="auto" latinLnBrk="0" hangingPunct="1">
            <a:lnSpc>
              <a:spcPts val="1300"/>
            </a:lnSpc>
            <a:spcBef>
              <a:spcPts val="0"/>
            </a:spcBef>
            <a:spcAft>
              <a:spcPts val="0"/>
            </a:spcAft>
            <a:buClrTx/>
            <a:buSzTx/>
            <a:buFontTx/>
            <a:buNone/>
            <a:tabLst/>
            <a:defRPr sz="1000"/>
          </a:pPr>
          <a:r>
            <a:rPr lang="ja-JP" altLang="ja-JP" sz="1100" b="0" i="0" baseline="0">
              <a:effectLst/>
              <a:latin typeface="+mn-lt"/>
              <a:ea typeface="+mn-ea"/>
              <a:cs typeface="+mn-cs"/>
            </a:rPr>
            <a:t>基本「無」として使用して下さ</a:t>
          </a:r>
          <a:r>
            <a:rPr lang="ja-JP" altLang="en-US" sz="1100" b="0" i="0" baseline="0">
              <a:effectLst/>
              <a:latin typeface="+mn-lt"/>
              <a:ea typeface="+mn-ea"/>
              <a:cs typeface="+mn-cs"/>
            </a:rPr>
            <a:t>い</a:t>
          </a:r>
          <a:endParaRPr lang="ja-JP" altLang="ja-JP" sz="1100">
            <a:effectLst/>
          </a:endParaRPr>
        </a:p>
      </xdr:txBody>
    </xdr:sp>
    <xdr:clientData/>
  </xdr:oneCellAnchor>
  <xdr:oneCellAnchor>
    <xdr:from>
      <xdr:col>66</xdr:col>
      <xdr:colOff>59531</xdr:colOff>
      <xdr:row>24</xdr:row>
      <xdr:rowOff>59419</xdr:rowOff>
    </xdr:from>
    <xdr:ext cx="4393406" cy="690675"/>
    <xdr:sp macro="" textlink="">
      <xdr:nvSpPr>
        <xdr:cNvPr id="21" name="AutoShape 3">
          <a:extLst>
            <a:ext uri="{FF2B5EF4-FFF2-40B4-BE49-F238E27FC236}">
              <a16:creationId xmlns:a16="http://schemas.microsoft.com/office/drawing/2014/main" xmlns="" id="{00000000-0008-0000-0A00-000015000000}"/>
            </a:ext>
          </a:extLst>
        </xdr:cNvPr>
        <xdr:cNvSpPr>
          <a:spLocks noChangeArrowheads="1"/>
        </xdr:cNvSpPr>
      </xdr:nvSpPr>
      <xdr:spPr bwMode="auto">
        <a:xfrm>
          <a:off x="16733884" y="6121801"/>
          <a:ext cx="4393406" cy="690675"/>
        </a:xfrm>
        <a:prstGeom prst="horizontalScroll">
          <a:avLst>
            <a:gd name="adj" fmla="val 12046"/>
          </a:avLst>
        </a:prstGeom>
        <a:solidFill>
          <a:srgbClr xmlns:mc="http://schemas.openxmlformats.org/markup-compatibility/2006" xmlns:a14="http://schemas.microsoft.com/office/drawing/2010/main" val="FFFFE1" mc:Ignorable="a14" a14:legacySpreadsheetColorIndex="80"/>
        </a:solidFill>
        <a:ln w="9525">
          <a:solidFill>
            <a:srgbClr val="000000"/>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noAutofit/>
        </a:bodyPr>
        <a:lstStyle/>
        <a:p>
          <a:pPr algn="l" rtl="0">
            <a:defRPr sz="1000"/>
          </a:pPr>
          <a:r>
            <a:rPr lang="ja-JP" altLang="en-US" sz="1200" b="0" i="0" u="none" strike="noStrike" baseline="0">
              <a:solidFill>
                <a:srgbClr val="000000"/>
              </a:solidFill>
              <a:latin typeface="ＭＳ Ｐゴシック"/>
              <a:ea typeface="ＭＳ Ｐゴシック"/>
            </a:rPr>
            <a:t>数量、単位、作業内容は請求書とリンクしておりません。</a:t>
          </a:r>
          <a:endParaRPr lang="en-US" altLang="ja-JP" sz="1200" b="0" i="0" u="none" strike="noStrike" baseline="0">
            <a:solidFill>
              <a:srgbClr val="000000"/>
            </a:solidFill>
            <a:latin typeface="ＭＳ Ｐゴシック"/>
            <a:ea typeface="ＭＳ Ｐゴシック"/>
          </a:endParaRPr>
        </a:p>
        <a:p>
          <a:pPr algn="l" rtl="0">
            <a:defRPr sz="1000"/>
          </a:pPr>
          <a:r>
            <a:rPr lang="ja-JP" altLang="en-US" sz="1200" b="0" i="0" u="none" strike="noStrike" baseline="0">
              <a:solidFill>
                <a:srgbClr val="000000"/>
              </a:solidFill>
              <a:latin typeface="ＭＳ Ｐゴシック"/>
              <a:ea typeface="ＭＳ Ｐゴシック"/>
            </a:rPr>
            <a:t>記入例を参考に契約可能な数量、単位、仕様を記入してください。</a:t>
          </a:r>
          <a:endParaRPr lang="en-US" altLang="ja-JP" sz="1200" b="0" i="0" u="none" strike="noStrike" baseline="0">
            <a:solidFill>
              <a:srgbClr val="000000"/>
            </a:solidFill>
            <a:latin typeface="ＭＳ Ｐゴシック"/>
            <a:ea typeface="ＭＳ Ｐゴシック"/>
          </a:endParaRPr>
        </a:p>
      </xdr:txBody>
    </xdr:sp>
    <xdr:clientData/>
  </xdr:oneCellAnchor>
  <xdr:oneCellAnchor>
    <xdr:from>
      <xdr:col>1</xdr:col>
      <xdr:colOff>142872</xdr:colOff>
      <xdr:row>25</xdr:row>
      <xdr:rowOff>202402</xdr:rowOff>
    </xdr:from>
    <xdr:ext cx="4223380" cy="525912"/>
    <xdr:sp macro="" textlink="">
      <xdr:nvSpPr>
        <xdr:cNvPr id="22" name="Rectangle 14">
          <a:extLst>
            <a:ext uri="{FF2B5EF4-FFF2-40B4-BE49-F238E27FC236}">
              <a16:creationId xmlns:a16="http://schemas.microsoft.com/office/drawing/2014/main" xmlns="" id="{00000000-0008-0000-0A00-000016000000}"/>
            </a:ext>
          </a:extLst>
        </xdr:cNvPr>
        <xdr:cNvSpPr>
          <a:spLocks noChangeArrowheads="1"/>
        </xdr:cNvSpPr>
      </xdr:nvSpPr>
      <xdr:spPr bwMode="auto">
        <a:xfrm>
          <a:off x="304797" y="6536527"/>
          <a:ext cx="4223380" cy="525912"/>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no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全体金額確認？</a:t>
          </a:r>
          <a:r>
            <a:rPr lang="ja-JP" altLang="en-US" sz="1100" b="0" i="0" u="none" strike="noStrike" baseline="0">
              <a:solidFill>
                <a:srgbClr val="000000"/>
              </a:solidFill>
              <a:latin typeface="ＭＳ Ｐゴシック"/>
              <a:ea typeface="ＭＳ Ｐゴシック"/>
            </a:rPr>
            <a:t>」と表示されたら中央上部の「</a:t>
          </a:r>
          <a:r>
            <a:rPr lang="ja-JP" altLang="en-US" sz="1100" b="1" i="0" u="none" strike="noStrike" baseline="0">
              <a:solidFill>
                <a:srgbClr val="000000"/>
              </a:solidFill>
              <a:latin typeface="ＭＳ Ｐゴシック"/>
              <a:ea typeface="ＭＳ Ｐゴシック"/>
            </a:rPr>
            <a:t>請求</a:t>
          </a:r>
          <a:r>
            <a:rPr lang="en-US" altLang="ja-JP" sz="1100" b="1"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予定</a:t>
          </a:r>
          <a:r>
            <a:rPr lang="en-US" altLang="ja-JP" sz="1100" b="1"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全体金額</a:t>
          </a:r>
          <a:r>
            <a:rPr lang="ja-JP" altLang="en-US" sz="1100" b="0" i="0" u="none" strike="noStrike" baseline="0">
              <a:solidFill>
                <a:srgbClr val="000000"/>
              </a:solidFill>
              <a:latin typeface="ＭＳ Ｐゴシック"/>
              <a:ea typeface="ＭＳ Ｐゴシック"/>
            </a:rPr>
            <a:t>」の</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入力数字と内訳合計金額等を確認して下さい</a:t>
          </a:r>
        </a:p>
      </xdr:txBody>
    </xdr:sp>
    <xdr:clientData/>
  </xdr:oneCellAnchor>
  <xdr:oneCellAnchor>
    <xdr:from>
      <xdr:col>34</xdr:col>
      <xdr:colOff>107155</xdr:colOff>
      <xdr:row>18</xdr:row>
      <xdr:rowOff>46687</xdr:rowOff>
    </xdr:from>
    <xdr:ext cx="1126590" cy="370358"/>
    <xdr:sp macro="" textlink="">
      <xdr:nvSpPr>
        <xdr:cNvPr id="23" name="Rectangle 14">
          <a:extLst>
            <a:ext uri="{FF2B5EF4-FFF2-40B4-BE49-F238E27FC236}">
              <a16:creationId xmlns:a16="http://schemas.microsoft.com/office/drawing/2014/main" xmlns="" id="{00000000-0008-0000-0A00-000017000000}"/>
            </a:ext>
          </a:extLst>
        </xdr:cNvPr>
        <xdr:cNvSpPr>
          <a:spLocks noChangeArrowheads="1"/>
        </xdr:cNvSpPr>
      </xdr:nvSpPr>
      <xdr:spPr bwMode="auto">
        <a:xfrm>
          <a:off x="7984330" y="4780612"/>
          <a:ext cx="1126590" cy="370358"/>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horzOverflow="clip" wrap="squar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軽減税率対象の</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項目は「</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」を選択</a:t>
          </a:r>
        </a:p>
      </xdr:txBody>
    </xdr:sp>
    <xdr:clientData/>
  </xdr:oneCellAnchor>
  <xdr:oneCellAnchor>
    <xdr:from>
      <xdr:col>46</xdr:col>
      <xdr:colOff>56031</xdr:colOff>
      <xdr:row>1</xdr:row>
      <xdr:rowOff>16795</xdr:rowOff>
    </xdr:from>
    <xdr:ext cx="2297906" cy="537070"/>
    <xdr:sp macro="" textlink="">
      <xdr:nvSpPr>
        <xdr:cNvPr id="24" name="Rectangle 14">
          <a:extLst>
            <a:ext uri="{FF2B5EF4-FFF2-40B4-BE49-F238E27FC236}">
              <a16:creationId xmlns:a16="http://schemas.microsoft.com/office/drawing/2014/main" xmlns="" id="{00000000-0008-0000-0A00-000018000000}"/>
            </a:ext>
          </a:extLst>
        </xdr:cNvPr>
        <xdr:cNvSpPr>
          <a:spLocks noChangeArrowheads="1"/>
        </xdr:cNvSpPr>
      </xdr:nvSpPr>
      <xdr:spPr bwMode="auto">
        <a:xfrm>
          <a:off x="11564472" y="521060"/>
          <a:ext cx="2297906" cy="537070"/>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squar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課税事業者は右欄に必ず登録番号を記入してください。（空白の場合は税込表記の請求が表示されません）</a:t>
          </a:r>
        </a:p>
      </xdr:txBody>
    </xdr:sp>
    <xdr:clientData/>
  </xdr:oneCellAnchor>
  <xdr:oneCellAnchor>
    <xdr:from>
      <xdr:col>41</xdr:col>
      <xdr:colOff>416719</xdr:colOff>
      <xdr:row>21</xdr:row>
      <xdr:rowOff>202405</xdr:rowOff>
    </xdr:from>
    <xdr:ext cx="3726656" cy="690675"/>
    <xdr:sp macro="" textlink="">
      <xdr:nvSpPr>
        <xdr:cNvPr id="25" name="AutoShape 3">
          <a:extLst>
            <a:ext uri="{FF2B5EF4-FFF2-40B4-BE49-F238E27FC236}">
              <a16:creationId xmlns:a16="http://schemas.microsoft.com/office/drawing/2014/main" xmlns="" id="{00000000-0008-0000-0A00-000019000000}"/>
            </a:ext>
          </a:extLst>
        </xdr:cNvPr>
        <xdr:cNvSpPr>
          <a:spLocks noChangeArrowheads="1"/>
        </xdr:cNvSpPr>
      </xdr:nvSpPr>
      <xdr:spPr bwMode="auto">
        <a:xfrm>
          <a:off x="9894094" y="5622130"/>
          <a:ext cx="3726656" cy="690675"/>
        </a:xfrm>
        <a:prstGeom prst="horizontalScroll">
          <a:avLst>
            <a:gd name="adj" fmla="val 12046"/>
          </a:avLst>
        </a:prstGeom>
        <a:solidFill>
          <a:srgbClr xmlns:mc="http://schemas.openxmlformats.org/markup-compatibility/2006" xmlns:a14="http://schemas.microsoft.com/office/drawing/2010/main" val="FFFFE1" mc:Ignorable="a14" a14:legacySpreadsheetColorIndex="80"/>
        </a:solidFill>
        <a:ln w="9525">
          <a:solidFill>
            <a:srgbClr val="000000"/>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none" lIns="18288" tIns="18288" rIns="0" bIns="18288" anchor="ctr" upright="1">
          <a:noAutofit/>
        </a:bodyPr>
        <a:lstStyle/>
        <a:p>
          <a:pPr algn="l" rtl="0">
            <a:defRPr sz="1000"/>
          </a:pPr>
          <a:r>
            <a:rPr lang="ja-JP" altLang="en-US" sz="1200" b="0" i="0" u="none" strike="noStrike" baseline="0">
              <a:solidFill>
                <a:srgbClr val="000000"/>
              </a:solidFill>
              <a:latin typeface="ＭＳ Ｐゴシック"/>
              <a:ea typeface="ＭＳ Ｐゴシック"/>
            </a:rPr>
            <a:t>作業内容</a:t>
          </a: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作業日</a:t>
          </a: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は、協力会社書式の出面表等でも可</a:t>
          </a:r>
          <a:endParaRPr lang="en-US" altLang="ja-JP" sz="1200" b="0" i="0" u="none" strike="noStrike" baseline="0">
            <a:solidFill>
              <a:srgbClr val="000000"/>
            </a:solidFill>
            <a:latin typeface="ＭＳ Ｐゴシック"/>
            <a:ea typeface="ＭＳ Ｐゴシック"/>
          </a:endParaRPr>
        </a:p>
        <a:p>
          <a:pPr algn="l" rtl="0">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その場合 </a:t>
          </a: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 別紙参照 </a:t>
          </a: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 と記載してください）</a:t>
          </a:r>
          <a:endParaRPr lang="en-US" altLang="ja-JP" sz="1200" b="0" i="0" u="none" strike="noStrike" baseline="0">
            <a:solidFill>
              <a:srgbClr val="000000"/>
            </a:solidFill>
            <a:latin typeface="ＭＳ Ｐゴシック"/>
            <a:ea typeface="ＭＳ Ｐゴシック"/>
          </a:endParaRPr>
        </a:p>
      </xdr:txBody>
    </xdr:sp>
    <xdr:clientData/>
  </xdr:oneCellAnchor>
  <xdr:twoCellAnchor>
    <xdr:from>
      <xdr:col>46</xdr:col>
      <xdr:colOff>224117</xdr:colOff>
      <xdr:row>35</xdr:row>
      <xdr:rowOff>33617</xdr:rowOff>
    </xdr:from>
    <xdr:to>
      <xdr:col>47</xdr:col>
      <xdr:colOff>35486</xdr:colOff>
      <xdr:row>39</xdr:row>
      <xdr:rowOff>33616</xdr:rowOff>
    </xdr:to>
    <xdr:sp macro="" textlink="">
      <xdr:nvSpPr>
        <xdr:cNvPr id="26" name="Line 20">
          <a:extLst>
            <a:ext uri="{FF2B5EF4-FFF2-40B4-BE49-F238E27FC236}">
              <a16:creationId xmlns:a16="http://schemas.microsoft.com/office/drawing/2014/main" xmlns="" id="{00000000-0008-0000-0A00-00001A000000}"/>
            </a:ext>
          </a:extLst>
        </xdr:cNvPr>
        <xdr:cNvSpPr>
          <a:spLocks noChangeShapeType="1"/>
        </xdr:cNvSpPr>
      </xdr:nvSpPr>
      <xdr:spPr bwMode="auto">
        <a:xfrm flipV="1">
          <a:off x="11732558" y="8695764"/>
          <a:ext cx="237193" cy="78441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oneCellAnchor>
    <xdr:from>
      <xdr:col>41</xdr:col>
      <xdr:colOff>224509</xdr:colOff>
      <xdr:row>39</xdr:row>
      <xdr:rowOff>6971</xdr:rowOff>
    </xdr:from>
    <xdr:ext cx="2330432" cy="833470"/>
    <xdr:sp macro="" textlink="">
      <xdr:nvSpPr>
        <xdr:cNvPr id="27" name="Rectangle 14">
          <a:extLst>
            <a:ext uri="{FF2B5EF4-FFF2-40B4-BE49-F238E27FC236}">
              <a16:creationId xmlns:a16="http://schemas.microsoft.com/office/drawing/2014/main" xmlns="" id="{00000000-0008-0000-0A00-00001B000000}"/>
            </a:ext>
          </a:extLst>
        </xdr:cNvPr>
        <xdr:cNvSpPr>
          <a:spLocks noChangeArrowheads="1"/>
        </xdr:cNvSpPr>
      </xdr:nvSpPr>
      <xdr:spPr bwMode="auto">
        <a:xfrm>
          <a:off x="9603833" y="9453530"/>
          <a:ext cx="2330432" cy="833470"/>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wrap="square" lIns="18288" tIns="18288" rIns="0" bIns="18288" anchor="ctr" upright="1">
          <a:noAutofit/>
        </a:bodyPr>
        <a:lstStyle/>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200" b="1" i="0" baseline="0">
              <a:effectLst/>
              <a:latin typeface="ＭＳ Ｐゴシック" panose="020B0600070205080204" pitchFamily="50" charset="-128"/>
              <a:ea typeface="ＭＳ Ｐゴシック" panose="020B0600070205080204" pitchFamily="50" charset="-128"/>
              <a:cs typeface="+mn-cs"/>
            </a:rPr>
            <a:t> 入力しないと今月請求額が表示</a:t>
          </a:r>
          <a:endParaRPr lang="en-US" altLang="ja-JP" sz="1200" b="1" i="0" baseline="0">
            <a:effectLst/>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en-US" altLang="ja-JP" sz="1200" b="1" i="0" baseline="0">
              <a:effectLst/>
              <a:latin typeface="ＭＳ Ｐゴシック" panose="020B0600070205080204" pitchFamily="50" charset="-128"/>
              <a:ea typeface="ＭＳ Ｐゴシック" panose="020B0600070205080204" pitchFamily="50" charset="-128"/>
              <a:cs typeface="+mn-cs"/>
            </a:rPr>
            <a:t> </a:t>
          </a:r>
          <a:r>
            <a:rPr lang="ja-JP" altLang="en-US" sz="1200" b="1" i="0" baseline="0">
              <a:effectLst/>
              <a:latin typeface="ＭＳ Ｐゴシック" panose="020B0600070205080204" pitchFamily="50" charset="-128"/>
              <a:ea typeface="ＭＳ Ｐゴシック" panose="020B0600070205080204" pitchFamily="50" charset="-128"/>
              <a:cs typeface="+mn-cs"/>
            </a:rPr>
            <a:t>されません。</a:t>
          </a:r>
          <a:endParaRPr lang="en-US" altLang="ja-JP" sz="1200" b="1" i="0" baseline="0">
            <a:effectLst/>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200" b="1" i="0" baseline="0">
              <a:effectLst/>
              <a:latin typeface="ＭＳ Ｐゴシック" panose="020B0600070205080204" pitchFamily="50" charset="-128"/>
              <a:ea typeface="ＭＳ Ｐゴシック" panose="020B0600070205080204" pitchFamily="50" charset="-128"/>
              <a:cs typeface="+mn-cs"/>
            </a:rPr>
            <a:t> ”最終” 以外の文字を入力すると</a:t>
          </a:r>
          <a:endParaRPr lang="en-US" altLang="ja-JP" sz="1200" b="1" i="0" baseline="0">
            <a:effectLst/>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200" b="1" i="0" baseline="0">
              <a:effectLst/>
              <a:latin typeface="ＭＳ Ｐゴシック" panose="020B0600070205080204" pitchFamily="50" charset="-128"/>
              <a:ea typeface="ＭＳ Ｐゴシック" panose="020B0600070205080204" pitchFamily="50" charset="-128"/>
              <a:cs typeface="+mn-cs"/>
            </a:rPr>
            <a:t>　支払額が１００％になりません！</a:t>
          </a:r>
          <a:endParaRPr lang="ja-JP" altLang="ja-JP" sz="1200" b="1">
            <a:effectLst/>
            <a:latin typeface="ＭＳ Ｐゴシック" panose="020B0600070205080204" pitchFamily="50" charset="-128"/>
            <a:ea typeface="ＭＳ Ｐゴシック" panose="020B0600070205080204" pitchFamily="50" charset="-128"/>
          </a:endParaRPr>
        </a:p>
      </xdr:txBody>
    </xdr:sp>
    <xdr:clientData/>
  </xdr:oneCellAnchor>
  <xdr:twoCellAnchor>
    <xdr:from>
      <xdr:col>40</xdr:col>
      <xdr:colOff>179293</xdr:colOff>
      <xdr:row>37</xdr:row>
      <xdr:rowOff>6224</xdr:rowOff>
    </xdr:from>
    <xdr:to>
      <xdr:col>41</xdr:col>
      <xdr:colOff>235322</xdr:colOff>
      <xdr:row>39</xdr:row>
      <xdr:rowOff>33617</xdr:rowOff>
    </xdr:to>
    <xdr:sp macro="" textlink="">
      <xdr:nvSpPr>
        <xdr:cNvPr id="28" name="Line 20">
          <a:extLst>
            <a:ext uri="{FF2B5EF4-FFF2-40B4-BE49-F238E27FC236}">
              <a16:creationId xmlns:a16="http://schemas.microsoft.com/office/drawing/2014/main" xmlns="" id="{00000000-0008-0000-0A00-00001C000000}"/>
            </a:ext>
          </a:extLst>
        </xdr:cNvPr>
        <xdr:cNvSpPr>
          <a:spLocks noChangeShapeType="1"/>
        </xdr:cNvSpPr>
      </xdr:nvSpPr>
      <xdr:spPr bwMode="auto">
        <a:xfrm flipH="1" flipV="1">
          <a:off x="9334499" y="9161430"/>
          <a:ext cx="280147" cy="31874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19</xdr:col>
      <xdr:colOff>33618</xdr:colOff>
      <xdr:row>9</xdr:row>
      <xdr:rowOff>11206</xdr:rowOff>
    </xdr:from>
    <xdr:to>
      <xdr:col>31</xdr:col>
      <xdr:colOff>78441</xdr:colOff>
      <xdr:row>26</xdr:row>
      <xdr:rowOff>0</xdr:rowOff>
    </xdr:to>
    <xdr:sp macro="" textlink="">
      <xdr:nvSpPr>
        <xdr:cNvPr id="29" name="Line 20">
          <a:extLst>
            <a:ext uri="{FF2B5EF4-FFF2-40B4-BE49-F238E27FC236}">
              <a16:creationId xmlns:a16="http://schemas.microsoft.com/office/drawing/2014/main" xmlns="" id="{00000000-0008-0000-0A00-00001D000000}"/>
            </a:ext>
          </a:extLst>
        </xdr:cNvPr>
        <xdr:cNvSpPr>
          <a:spLocks noChangeShapeType="1"/>
        </xdr:cNvSpPr>
      </xdr:nvSpPr>
      <xdr:spPr bwMode="auto">
        <a:xfrm flipV="1">
          <a:off x="4482353" y="2263588"/>
          <a:ext cx="2734235" cy="424703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med"/>
        </a:ln>
        <a:extLst>
          <a:ext uri="{909E8E84-426E-40DD-AFC4-6F175D3DCCD1}">
            <a14:hiddenFill xmlns:a14="http://schemas.microsoft.com/office/drawing/2010/main">
              <a:noFill/>
            </a14:hiddenFill>
          </a:ext>
        </a:extLst>
      </xdr:spPr>
    </xdr:sp>
    <xdr:clientData/>
  </xdr:twoCellAnchor>
  <xdr:twoCellAnchor>
    <xdr:from>
      <xdr:col>55</xdr:col>
      <xdr:colOff>123265</xdr:colOff>
      <xdr:row>37</xdr:row>
      <xdr:rowOff>89648</xdr:rowOff>
    </xdr:from>
    <xdr:to>
      <xdr:col>82</xdr:col>
      <xdr:colOff>100853</xdr:colOff>
      <xdr:row>43</xdr:row>
      <xdr:rowOff>134471</xdr:rowOff>
    </xdr:to>
    <xdr:sp macro="" textlink="">
      <xdr:nvSpPr>
        <xdr:cNvPr id="30" name="吹き出し: 円形 17">
          <a:extLst>
            <a:ext uri="{FF2B5EF4-FFF2-40B4-BE49-F238E27FC236}">
              <a16:creationId xmlns:a16="http://schemas.microsoft.com/office/drawing/2014/main" xmlns="" id="{00000000-0008-0000-0A00-00001E000000}"/>
            </a:ext>
          </a:extLst>
        </xdr:cNvPr>
        <xdr:cNvSpPr/>
      </xdr:nvSpPr>
      <xdr:spPr>
        <a:xfrm>
          <a:off x="14052177" y="8908677"/>
          <a:ext cx="6219264" cy="1131794"/>
        </a:xfrm>
        <a:prstGeom prst="wedgeEllipseCallout">
          <a:avLst>
            <a:gd name="adj1" fmla="val -43179"/>
            <a:gd name="adj2" fmla="val 23439"/>
          </a:avLst>
        </a:prstGeom>
        <a:solidFill>
          <a:srgbClr val="FF0000">
            <a:alpha val="14000"/>
          </a:srgbClr>
        </a:solidFill>
        <a:ln>
          <a:solidFill>
            <a:schemeClr val="accent4">
              <a:lumMod val="75000"/>
              <a:alpha val="22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u="sng">
              <a:solidFill>
                <a:srgbClr val="0000FF"/>
              </a:solidFill>
            </a:rPr>
            <a:t>印刷は</a:t>
          </a:r>
          <a:r>
            <a:rPr kumimoji="1" lang="en-US" altLang="ja-JP" sz="1800" b="1" u="sng">
              <a:solidFill>
                <a:srgbClr val="0000FF"/>
              </a:solidFill>
            </a:rPr>
            <a:t>A4</a:t>
          </a:r>
          <a:r>
            <a:rPr kumimoji="1" lang="ja-JP" altLang="en-US" sz="1800" b="1" u="sng">
              <a:solidFill>
                <a:srgbClr val="0000FF"/>
              </a:solidFill>
            </a:rPr>
            <a:t>サイズ（白黒）</a:t>
          </a:r>
          <a:endParaRPr kumimoji="1" lang="en-US" altLang="ja-JP" sz="1800" b="1" u="sng">
            <a:solidFill>
              <a:srgbClr val="0000FF"/>
            </a:solidFill>
          </a:endParaRPr>
        </a:p>
        <a:p>
          <a:r>
            <a:rPr kumimoji="1" lang="ja-JP" altLang="ja-JP" sz="1400" b="1">
              <a:solidFill>
                <a:sysClr val="windowText" lastClr="000000"/>
              </a:solidFill>
              <a:effectLst/>
              <a:latin typeface="+mn-lt"/>
              <a:ea typeface="+mn-ea"/>
              <a:cs typeface="+mn-cs"/>
            </a:rPr>
            <a:t>印刷した紙に押印</a:t>
          </a:r>
          <a:r>
            <a:rPr kumimoji="1" lang="ja-JP" altLang="ja-JP" sz="1200" b="1">
              <a:solidFill>
                <a:sysClr val="windowText" lastClr="000000"/>
              </a:solidFill>
              <a:effectLst/>
              <a:latin typeface="+mn-lt"/>
              <a:ea typeface="+mn-ea"/>
              <a:cs typeface="+mn-cs"/>
            </a:rPr>
            <a:t>のうえ郵送願います。（電子印は不可）</a:t>
          </a:r>
          <a:endParaRPr lang="ja-JP" altLang="ja-JP" sz="1200">
            <a:solidFill>
              <a:sysClr val="windowText" lastClr="000000"/>
            </a:solidFill>
            <a:effectLst/>
          </a:endParaRPr>
        </a:p>
        <a:p>
          <a:r>
            <a:rPr kumimoji="1" lang="ja-JP" altLang="ja-JP" sz="1100" b="1">
              <a:solidFill>
                <a:schemeClr val="lt1"/>
              </a:solidFill>
              <a:effectLst/>
              <a:latin typeface="+mn-lt"/>
              <a:ea typeface="+mn-ea"/>
              <a:cs typeface="+mn-cs"/>
            </a:rPr>
            <a:t>　　　　</a:t>
          </a:r>
          <a:endParaRPr lang="ja-JP" altLang="ja-JP" sz="900">
            <a:effectLst/>
          </a:endParaRPr>
        </a:p>
        <a:p>
          <a:pPr algn="l"/>
          <a:endParaRPr kumimoji="1" lang="en-US" altLang="ja-JP" sz="900" b="1" u="none">
            <a:solidFill>
              <a:schemeClr val="accent6">
                <a:lumMod val="75000"/>
              </a:schemeClr>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77"/>
  <sheetViews>
    <sheetView tabSelected="1" zoomScale="90" zoomScaleNormal="90" workbookViewId="0">
      <selection activeCell="BS34" sqref="BS34"/>
    </sheetView>
  </sheetViews>
  <sheetFormatPr defaultColWidth="9" defaultRowHeight="13.5"/>
  <cols>
    <col min="1" max="67" width="1.5" style="194" customWidth="1"/>
    <col min="68" max="16384" width="9" style="194"/>
  </cols>
  <sheetData>
    <row r="1" spans="1:71" ht="15" customHeight="1">
      <c r="A1" s="199"/>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604">
        <v>45560</v>
      </c>
      <c r="BC1" s="605"/>
      <c r="BD1" s="605"/>
      <c r="BE1" s="605"/>
      <c r="BF1" s="605"/>
      <c r="BG1" s="605"/>
      <c r="BH1" s="605"/>
      <c r="BI1" s="605"/>
      <c r="BJ1" s="605"/>
      <c r="BK1" s="605"/>
      <c r="BL1" s="605"/>
      <c r="BM1" s="605"/>
      <c r="BN1" s="605"/>
      <c r="BO1" s="605"/>
    </row>
    <row r="2" spans="1:71" s="195" customFormat="1" ht="15" customHeight="1">
      <c r="A2" s="200"/>
      <c r="B2" s="606" t="s">
        <v>451</v>
      </c>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c r="AH2" s="607"/>
      <c r="AI2" s="607"/>
      <c r="AJ2" s="607"/>
      <c r="AK2" s="607"/>
      <c r="AL2" s="201"/>
      <c r="AM2" s="201"/>
      <c r="AN2" s="201"/>
      <c r="AO2" s="201"/>
      <c r="AP2" s="201"/>
      <c r="AQ2" s="200"/>
      <c r="AR2" s="200"/>
      <c r="AS2" s="200"/>
      <c r="AT2" s="200"/>
      <c r="AU2" s="200"/>
      <c r="AV2" s="200"/>
      <c r="AW2" s="200"/>
      <c r="AX2" s="200"/>
      <c r="AY2" s="200"/>
      <c r="AZ2" s="200"/>
      <c r="BA2" s="200"/>
      <c r="BB2" s="608"/>
      <c r="BC2" s="608"/>
      <c r="BD2" s="608"/>
      <c r="BE2" s="608"/>
      <c r="BF2" s="608"/>
      <c r="BG2" s="608"/>
      <c r="BH2" s="608"/>
      <c r="BI2" s="608"/>
      <c r="BJ2" s="608"/>
      <c r="BK2" s="608"/>
      <c r="BL2" s="608"/>
      <c r="BM2" s="608"/>
      <c r="BN2" s="608"/>
      <c r="BO2" s="608"/>
      <c r="BP2" s="196"/>
      <c r="BQ2" s="196"/>
      <c r="BR2" s="196"/>
      <c r="BS2" s="196"/>
    </row>
    <row r="3" spans="1:71" s="195" customFormat="1" ht="15" customHeight="1">
      <c r="A3" s="202"/>
      <c r="B3" s="607"/>
      <c r="C3" s="607"/>
      <c r="D3" s="607"/>
      <c r="E3" s="607"/>
      <c r="F3" s="607"/>
      <c r="G3" s="607"/>
      <c r="H3" s="607"/>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c r="AI3" s="607"/>
      <c r="AJ3" s="607"/>
      <c r="AK3" s="607"/>
      <c r="AL3" s="203"/>
      <c r="AM3" s="203"/>
      <c r="AN3" s="203"/>
      <c r="AO3" s="203"/>
      <c r="AP3" s="203"/>
      <c r="AQ3" s="200"/>
      <c r="AR3" s="200"/>
      <c r="AS3" s="200"/>
      <c r="AT3" s="200"/>
      <c r="AU3" s="200"/>
      <c r="AV3" s="200"/>
      <c r="AW3" s="200"/>
      <c r="AX3" s="200"/>
      <c r="AY3" s="200"/>
      <c r="AZ3" s="200"/>
      <c r="BA3" s="200"/>
      <c r="BB3" s="608"/>
      <c r="BC3" s="608"/>
      <c r="BD3" s="608"/>
      <c r="BE3" s="608"/>
      <c r="BF3" s="608"/>
      <c r="BG3" s="608"/>
      <c r="BH3" s="608"/>
      <c r="BI3" s="608"/>
      <c r="BJ3" s="608"/>
      <c r="BK3" s="608"/>
      <c r="BL3" s="608"/>
      <c r="BM3" s="608"/>
      <c r="BN3" s="608"/>
      <c r="BO3" s="608"/>
      <c r="BP3" s="196"/>
      <c r="BQ3" s="196"/>
      <c r="BR3" s="196"/>
      <c r="BS3" s="196"/>
    </row>
    <row r="4" spans="1:71" s="197" customFormat="1" ht="15" customHeight="1">
      <c r="A4" s="553" t="s">
        <v>452</v>
      </c>
      <c r="B4" s="553"/>
      <c r="C4" s="206" t="s">
        <v>781</v>
      </c>
      <c r="D4" s="204"/>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4"/>
      <c r="BA4" s="204"/>
      <c r="BB4" s="204"/>
      <c r="BC4" s="204"/>
      <c r="BD4" s="204"/>
      <c r="BE4" s="204"/>
      <c r="BF4" s="204"/>
      <c r="BG4" s="204"/>
      <c r="BH4" s="204"/>
      <c r="BI4" s="204"/>
      <c r="BJ4" s="204"/>
      <c r="BK4" s="204"/>
      <c r="BL4" s="204"/>
      <c r="BM4" s="204"/>
      <c r="BN4" s="204"/>
      <c r="BO4" s="204"/>
    </row>
    <row r="5" spans="1:71" s="197" customFormat="1" ht="15" customHeight="1">
      <c r="A5" s="553" t="s">
        <v>452</v>
      </c>
      <c r="B5" s="553"/>
      <c r="C5" s="206" t="s">
        <v>610</v>
      </c>
      <c r="D5" s="204"/>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6"/>
      <c r="AX5" s="206"/>
      <c r="AY5" s="206"/>
      <c r="AZ5" s="204"/>
      <c r="BA5" s="204"/>
      <c r="BB5" s="204"/>
      <c r="BC5" s="204"/>
      <c r="BD5" s="204"/>
      <c r="BE5" s="204"/>
      <c r="BF5" s="204"/>
      <c r="BG5" s="204"/>
      <c r="BH5" s="204"/>
      <c r="BI5" s="204"/>
      <c r="BJ5" s="204"/>
      <c r="BK5" s="204"/>
      <c r="BL5" s="204"/>
      <c r="BM5" s="204"/>
      <c r="BN5" s="204"/>
      <c r="BO5" s="204"/>
    </row>
    <row r="6" spans="1:71" s="197" customFormat="1" ht="15.95" customHeight="1" thickBot="1">
      <c r="A6" s="207"/>
      <c r="B6" s="207"/>
      <c r="C6" s="206"/>
      <c r="D6" s="204"/>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c r="AZ6" s="204"/>
      <c r="BA6" s="204"/>
      <c r="BB6" s="204"/>
      <c r="BC6" s="204"/>
      <c r="BD6" s="204"/>
      <c r="BE6" s="204"/>
      <c r="BF6" s="204"/>
      <c r="BG6" s="204"/>
      <c r="BH6" s="204"/>
      <c r="BI6" s="204"/>
      <c r="BJ6" s="204"/>
      <c r="BK6" s="204"/>
      <c r="BL6" s="204"/>
      <c r="BM6" s="204"/>
      <c r="BN6" s="204"/>
      <c r="BO6" s="204"/>
    </row>
    <row r="7" spans="1:71" s="197" customFormat="1" ht="15.95" customHeight="1">
      <c r="A7" s="207"/>
      <c r="B7" s="207"/>
      <c r="C7" s="554" t="s">
        <v>591</v>
      </c>
      <c r="D7" s="555"/>
      <c r="E7" s="555"/>
      <c r="F7" s="555"/>
      <c r="G7" s="555"/>
      <c r="H7" s="555"/>
      <c r="I7" s="555"/>
      <c r="J7" s="555"/>
      <c r="K7" s="555"/>
      <c r="L7" s="555"/>
      <c r="M7" s="555"/>
      <c r="N7" s="555"/>
      <c r="O7" s="555"/>
      <c r="P7" s="555"/>
      <c r="Q7" s="556"/>
      <c r="R7" s="276"/>
      <c r="S7" s="206" t="s">
        <v>471</v>
      </c>
      <c r="T7" s="276"/>
      <c r="U7" s="276"/>
      <c r="W7" s="593" t="s">
        <v>799</v>
      </c>
      <c r="X7" s="594"/>
      <c r="Y7" s="594"/>
      <c r="Z7" s="594"/>
      <c r="AA7" s="594"/>
      <c r="AB7" s="594"/>
      <c r="AC7" s="594"/>
      <c r="AD7" s="594"/>
      <c r="AE7" s="594"/>
      <c r="AF7" s="594"/>
      <c r="AG7" s="594"/>
      <c r="AH7" s="594"/>
      <c r="AI7" s="594"/>
      <c r="AJ7" s="594"/>
      <c r="AK7" s="594"/>
      <c r="AL7" s="594"/>
      <c r="AM7" s="595"/>
      <c r="AN7" s="278"/>
      <c r="AO7" s="206" t="s">
        <v>597</v>
      </c>
      <c r="AP7" s="206"/>
      <c r="AQ7" s="206"/>
      <c r="AR7" s="206"/>
      <c r="AS7" s="206"/>
      <c r="AT7" s="206"/>
      <c r="AU7" s="525" t="s">
        <v>592</v>
      </c>
      <c r="AV7" s="525"/>
      <c r="AW7" s="525"/>
      <c r="AX7" s="525"/>
      <c r="AY7" s="525"/>
      <c r="AZ7" s="525"/>
      <c r="BA7" s="204"/>
      <c r="BB7" s="609" t="s">
        <v>593</v>
      </c>
      <c r="BC7" s="610"/>
      <c r="BD7" s="610"/>
      <c r="BE7" s="610"/>
      <c r="BF7" s="611"/>
      <c r="BG7" s="279"/>
      <c r="BH7" s="533" t="s">
        <v>595</v>
      </c>
      <c r="BI7" s="280"/>
      <c r="BJ7" s="527" t="s">
        <v>594</v>
      </c>
      <c r="BK7" s="528"/>
      <c r="BL7" s="528"/>
      <c r="BM7" s="528"/>
      <c r="BN7" s="528"/>
      <c r="BO7" s="529"/>
    </row>
    <row r="8" spans="1:71" s="197" customFormat="1" ht="15.95" customHeight="1" thickBot="1">
      <c r="A8" s="207"/>
      <c r="B8" s="207"/>
      <c r="C8" s="557"/>
      <c r="D8" s="558"/>
      <c r="E8" s="558"/>
      <c r="F8" s="558"/>
      <c r="G8" s="558"/>
      <c r="H8" s="558"/>
      <c r="I8" s="558"/>
      <c r="J8" s="558"/>
      <c r="K8" s="558"/>
      <c r="L8" s="558"/>
      <c r="M8" s="558"/>
      <c r="N8" s="558"/>
      <c r="O8" s="558"/>
      <c r="P8" s="558"/>
      <c r="Q8" s="559"/>
      <c r="R8" s="276"/>
      <c r="S8" s="276"/>
      <c r="T8" s="276"/>
      <c r="U8" s="276"/>
      <c r="V8" s="206"/>
      <c r="W8" s="596"/>
      <c r="X8" s="597"/>
      <c r="Y8" s="597"/>
      <c r="Z8" s="597"/>
      <c r="AA8" s="597"/>
      <c r="AB8" s="597"/>
      <c r="AC8" s="597"/>
      <c r="AD8" s="597"/>
      <c r="AE8" s="597"/>
      <c r="AF8" s="597"/>
      <c r="AG8" s="597"/>
      <c r="AH8" s="597"/>
      <c r="AI8" s="597"/>
      <c r="AJ8" s="597"/>
      <c r="AK8" s="597"/>
      <c r="AL8" s="597"/>
      <c r="AM8" s="598"/>
      <c r="AN8" s="234"/>
      <c r="AU8" s="525"/>
      <c r="AV8" s="525"/>
      <c r="AW8" s="525"/>
      <c r="AX8" s="525"/>
      <c r="AY8" s="525"/>
      <c r="AZ8" s="525"/>
      <c r="BA8" s="204"/>
      <c r="BB8" s="612"/>
      <c r="BC8" s="613"/>
      <c r="BD8" s="613"/>
      <c r="BE8" s="613"/>
      <c r="BF8" s="614"/>
      <c r="BG8" s="279"/>
      <c r="BH8" s="533"/>
      <c r="BI8" s="280"/>
      <c r="BJ8" s="530"/>
      <c r="BK8" s="531"/>
      <c r="BL8" s="531"/>
      <c r="BM8" s="531"/>
      <c r="BN8" s="531"/>
      <c r="BO8" s="532"/>
    </row>
    <row r="9" spans="1:71" s="197" customFormat="1" ht="15.95" customHeight="1" thickBot="1">
      <c r="A9" s="207"/>
      <c r="B9" s="207"/>
      <c r="C9" s="560"/>
      <c r="D9" s="561"/>
      <c r="E9" s="561"/>
      <c r="F9" s="561"/>
      <c r="G9" s="561"/>
      <c r="H9" s="561"/>
      <c r="I9" s="561"/>
      <c r="J9" s="561"/>
      <c r="K9" s="561"/>
      <c r="L9" s="561"/>
      <c r="M9" s="561"/>
      <c r="N9" s="561"/>
      <c r="O9" s="561"/>
      <c r="P9" s="561"/>
      <c r="Q9" s="562"/>
      <c r="R9" s="276"/>
      <c r="S9" s="276"/>
      <c r="T9" s="276"/>
      <c r="U9" s="276"/>
      <c r="V9" s="206"/>
      <c r="W9" s="206"/>
      <c r="X9" s="206"/>
      <c r="Y9" s="206"/>
      <c r="Z9" s="206"/>
      <c r="AA9" s="206"/>
      <c r="AB9" s="206"/>
      <c r="AC9" s="206"/>
      <c r="AD9" s="206"/>
      <c r="AE9" s="206"/>
      <c r="AF9" s="206"/>
      <c r="AG9" s="250"/>
      <c r="AH9" s="250"/>
      <c r="AI9" s="250"/>
      <c r="AJ9" s="206"/>
      <c r="AK9" s="206"/>
      <c r="AL9" s="552"/>
      <c r="AM9" s="552"/>
      <c r="AN9" s="552"/>
      <c r="AO9" s="206"/>
      <c r="AP9" s="206"/>
      <c r="AQ9" s="206"/>
      <c r="AR9" s="206"/>
      <c r="AS9" s="206"/>
      <c r="AT9" s="206"/>
      <c r="AU9" s="206"/>
      <c r="AV9" s="206"/>
      <c r="AW9" s="206"/>
      <c r="AX9" s="206"/>
      <c r="AY9" s="206"/>
      <c r="AZ9" s="204"/>
      <c r="BA9" s="204"/>
      <c r="BB9" s="274"/>
      <c r="BC9" s="274"/>
      <c r="BD9" s="274"/>
      <c r="BE9" s="274"/>
      <c r="BF9" s="274"/>
      <c r="BG9" s="274"/>
      <c r="BH9" s="274"/>
      <c r="BI9" s="274"/>
      <c r="BJ9" s="274"/>
      <c r="BK9" s="274"/>
      <c r="BL9" s="274"/>
      <c r="BM9" s="274"/>
      <c r="BN9" s="274"/>
      <c r="BO9" s="204"/>
    </row>
    <row r="10" spans="1:71" s="197" customFormat="1" ht="15.95" customHeight="1">
      <c r="A10" s="207"/>
      <c r="B10" s="207"/>
      <c r="C10" s="206"/>
      <c r="D10" s="204"/>
      <c r="E10" s="206"/>
      <c r="F10" s="206"/>
      <c r="G10" s="206"/>
      <c r="H10" s="206"/>
      <c r="I10" s="206"/>
      <c r="J10" s="206"/>
      <c r="K10" s="206"/>
      <c r="L10" s="206"/>
      <c r="M10" s="206"/>
      <c r="N10" s="206"/>
      <c r="O10" s="250"/>
      <c r="P10" s="250"/>
      <c r="Q10" s="261"/>
      <c r="R10" s="206"/>
      <c r="S10" s="206"/>
      <c r="T10" s="206"/>
      <c r="U10" s="206"/>
      <c r="V10" s="206"/>
      <c r="W10" s="206"/>
      <c r="X10" s="206"/>
      <c r="Y10" s="206"/>
      <c r="Z10" s="206"/>
      <c r="AA10" s="206"/>
      <c r="AB10" s="206"/>
      <c r="AC10" s="206"/>
      <c r="AD10" s="206"/>
      <c r="AE10" s="206"/>
      <c r="AF10" s="552" t="s">
        <v>590</v>
      </c>
      <c r="AG10" s="552"/>
      <c r="AJ10" s="206"/>
      <c r="AK10" s="206"/>
      <c r="AL10" s="552"/>
      <c r="AM10" s="552"/>
      <c r="AN10" s="552"/>
      <c r="AO10" s="206"/>
      <c r="AP10" s="206"/>
      <c r="AQ10" s="206"/>
      <c r="AR10" s="206"/>
      <c r="AS10" s="206"/>
      <c r="AT10" s="206"/>
      <c r="AU10" s="526" t="s">
        <v>596</v>
      </c>
      <c r="AV10" s="526"/>
      <c r="AW10" s="526"/>
      <c r="AX10" s="526"/>
      <c r="AY10" s="526"/>
      <c r="AZ10" s="526"/>
      <c r="BA10" s="204"/>
      <c r="BB10" s="609" t="s">
        <v>593</v>
      </c>
      <c r="BC10" s="610"/>
      <c r="BD10" s="610"/>
      <c r="BE10" s="610"/>
      <c r="BF10" s="611"/>
      <c r="BG10" s="274"/>
      <c r="BH10" s="533" t="s">
        <v>595</v>
      </c>
      <c r="BI10" s="274"/>
      <c r="BJ10" s="615" t="s">
        <v>779</v>
      </c>
      <c r="BK10" s="616"/>
      <c r="BL10" s="616"/>
      <c r="BM10" s="616"/>
      <c r="BN10" s="616"/>
      <c r="BO10" s="617"/>
    </row>
    <row r="11" spans="1:71" s="197" customFormat="1" ht="15.95" customHeight="1" thickBot="1">
      <c r="A11" s="207"/>
      <c r="B11" s="207"/>
      <c r="C11" s="206"/>
      <c r="D11" s="204"/>
      <c r="E11" s="206"/>
      <c r="F11" s="206"/>
      <c r="G11" s="206"/>
      <c r="H11" s="206"/>
      <c r="I11" s="206"/>
      <c r="J11" s="206"/>
      <c r="K11" s="250" t="s">
        <v>590</v>
      </c>
      <c r="L11" s="206"/>
      <c r="M11" s="206"/>
      <c r="N11" s="206"/>
      <c r="P11" s="250"/>
      <c r="Q11" s="261"/>
      <c r="R11" s="206"/>
      <c r="S11" s="206"/>
      <c r="T11" s="206"/>
      <c r="U11" s="206"/>
      <c r="V11" s="206"/>
      <c r="W11" s="206"/>
      <c r="X11" s="206"/>
      <c r="Y11" s="206"/>
      <c r="Z11" s="206"/>
      <c r="AA11" s="206"/>
      <c r="AB11" s="206"/>
      <c r="AC11" s="206"/>
      <c r="AD11" s="206"/>
      <c r="AE11" s="206"/>
      <c r="AF11" s="552"/>
      <c r="AG11" s="552"/>
      <c r="AJ11" s="206"/>
      <c r="AK11" s="206"/>
      <c r="AL11" s="206"/>
      <c r="AM11" s="206"/>
      <c r="AN11" s="206"/>
      <c r="AO11" s="206"/>
      <c r="AP11" s="206"/>
      <c r="AQ11" s="206"/>
      <c r="AR11" s="206"/>
      <c r="AS11" s="206"/>
      <c r="AT11" s="206"/>
      <c r="AU11" s="526"/>
      <c r="AV11" s="526"/>
      <c r="AW11" s="526"/>
      <c r="AX11" s="526"/>
      <c r="AY11" s="526"/>
      <c r="AZ11" s="526"/>
      <c r="BA11" s="206"/>
      <c r="BB11" s="612"/>
      <c r="BC11" s="613"/>
      <c r="BD11" s="613"/>
      <c r="BE11" s="613"/>
      <c r="BF11" s="614"/>
      <c r="BG11" s="274"/>
      <c r="BH11" s="533"/>
      <c r="BI11" s="274"/>
      <c r="BJ11" s="618"/>
      <c r="BK11" s="619"/>
      <c r="BL11" s="619"/>
      <c r="BM11" s="619"/>
      <c r="BN11" s="619"/>
      <c r="BO11" s="620"/>
    </row>
    <row r="12" spans="1:71" s="197" customFormat="1" ht="15.95" customHeight="1" thickBot="1">
      <c r="A12" s="207"/>
      <c r="B12" s="207"/>
      <c r="C12" s="206"/>
      <c r="D12" s="204"/>
      <c r="E12" s="206"/>
      <c r="F12" s="206"/>
      <c r="G12" s="276"/>
      <c r="H12" s="276"/>
      <c r="I12" s="276"/>
      <c r="J12" s="276"/>
      <c r="K12" s="276"/>
      <c r="L12" s="276"/>
      <c r="M12" s="276"/>
      <c r="N12" s="276"/>
      <c r="O12" s="276"/>
      <c r="P12" s="276"/>
      <c r="Q12" s="276"/>
      <c r="R12" s="276"/>
      <c r="S12" s="276"/>
      <c r="T12" s="276"/>
      <c r="U12" s="276"/>
      <c r="V12" s="525"/>
      <c r="W12" s="525"/>
      <c r="X12" s="525"/>
      <c r="Y12" s="525"/>
      <c r="Z12" s="525"/>
      <c r="AA12" s="276"/>
      <c r="AB12" s="276"/>
      <c r="AC12" s="276"/>
      <c r="AD12" s="276"/>
      <c r="AE12" s="276"/>
      <c r="AF12" s="276"/>
      <c r="AG12" s="276"/>
      <c r="AH12" s="276"/>
      <c r="AI12" s="276"/>
      <c r="AJ12" s="276"/>
      <c r="AK12" s="276"/>
      <c r="AL12" s="276"/>
      <c r="AM12" s="276"/>
      <c r="AN12" s="206"/>
      <c r="AO12" s="206"/>
      <c r="AP12" s="206"/>
      <c r="AQ12" s="206"/>
      <c r="AR12" s="206"/>
      <c r="AS12" s="206"/>
      <c r="AT12" s="206"/>
      <c r="AU12" s="206"/>
      <c r="AV12" s="206"/>
      <c r="AW12" s="206"/>
      <c r="AX12" s="206"/>
      <c r="AY12" s="206"/>
      <c r="AZ12" s="206"/>
      <c r="BA12" s="206"/>
      <c r="BB12" s="275"/>
      <c r="BC12" s="275"/>
      <c r="BD12" s="275"/>
      <c r="BE12" s="275"/>
      <c r="BF12" s="275"/>
      <c r="BG12" s="274"/>
      <c r="BH12" s="274"/>
      <c r="BI12" s="274"/>
      <c r="BJ12" s="274"/>
      <c r="BK12" s="274"/>
      <c r="BL12" s="274"/>
      <c r="BM12" s="274"/>
      <c r="BN12" s="274"/>
      <c r="BO12" s="204"/>
    </row>
    <row r="13" spans="1:71" s="197" customFormat="1" ht="15.95" customHeight="1">
      <c r="A13" s="207"/>
      <c r="B13" s="207"/>
      <c r="C13" s="554" t="s">
        <v>598</v>
      </c>
      <c r="D13" s="555"/>
      <c r="E13" s="555"/>
      <c r="F13" s="555"/>
      <c r="G13" s="555"/>
      <c r="H13" s="555"/>
      <c r="I13" s="555"/>
      <c r="J13" s="555"/>
      <c r="K13" s="555"/>
      <c r="L13" s="555"/>
      <c r="M13" s="555"/>
      <c r="N13" s="555"/>
      <c r="O13" s="555"/>
      <c r="P13" s="555"/>
      <c r="Q13" s="556"/>
      <c r="R13" s="277"/>
      <c r="S13" s="276"/>
      <c r="T13" s="276"/>
      <c r="U13" s="276"/>
      <c r="V13" s="311"/>
      <c r="W13" s="593" t="s">
        <v>800</v>
      </c>
      <c r="X13" s="599"/>
      <c r="Y13" s="599"/>
      <c r="Z13" s="599"/>
      <c r="AA13" s="599"/>
      <c r="AB13" s="599"/>
      <c r="AC13" s="599"/>
      <c r="AD13" s="599"/>
      <c r="AE13" s="599"/>
      <c r="AF13" s="599"/>
      <c r="AG13" s="599"/>
      <c r="AH13" s="599"/>
      <c r="AI13" s="599"/>
      <c r="AJ13" s="599"/>
      <c r="AK13" s="599"/>
      <c r="AL13" s="599"/>
      <c r="AM13" s="600"/>
      <c r="AN13" s="278"/>
      <c r="AO13" s="206" t="s">
        <v>597</v>
      </c>
      <c r="AP13" s="206"/>
      <c r="AQ13" s="206"/>
      <c r="AR13" s="206"/>
      <c r="AS13" s="206"/>
      <c r="AT13" s="206"/>
      <c r="AU13" s="525" t="s">
        <v>592</v>
      </c>
      <c r="AV13" s="525"/>
      <c r="AW13" s="525"/>
      <c r="AX13" s="525"/>
      <c r="AY13" s="525"/>
      <c r="AZ13" s="525"/>
      <c r="BA13" s="204"/>
      <c r="BB13" s="540" t="s">
        <v>473</v>
      </c>
      <c r="BC13" s="541"/>
      <c r="BD13" s="541"/>
      <c r="BE13" s="541"/>
      <c r="BF13" s="542"/>
      <c r="BG13" s="282"/>
      <c r="BH13" s="533" t="s">
        <v>595</v>
      </c>
      <c r="BI13" s="280"/>
      <c r="BJ13" s="527" t="s">
        <v>594</v>
      </c>
      <c r="BK13" s="528"/>
      <c r="BL13" s="528"/>
      <c r="BM13" s="528"/>
      <c r="BN13" s="528"/>
      <c r="BO13" s="529"/>
    </row>
    <row r="14" spans="1:71" s="197" customFormat="1" ht="15.95" customHeight="1" thickBot="1">
      <c r="A14" s="207"/>
      <c r="B14" s="207"/>
      <c r="C14" s="557"/>
      <c r="D14" s="558"/>
      <c r="E14" s="558"/>
      <c r="F14" s="558"/>
      <c r="G14" s="558"/>
      <c r="H14" s="558"/>
      <c r="I14" s="558"/>
      <c r="J14" s="558"/>
      <c r="K14" s="558"/>
      <c r="L14" s="558"/>
      <c r="M14" s="558"/>
      <c r="N14" s="558"/>
      <c r="O14" s="558"/>
      <c r="P14" s="558"/>
      <c r="Q14" s="559"/>
      <c r="R14" s="277"/>
      <c r="S14" s="276"/>
      <c r="T14" s="276"/>
      <c r="U14" s="276"/>
      <c r="V14" s="312"/>
      <c r="W14" s="601"/>
      <c r="X14" s="602"/>
      <c r="Y14" s="602"/>
      <c r="Z14" s="602"/>
      <c r="AA14" s="602"/>
      <c r="AB14" s="602"/>
      <c r="AC14" s="602"/>
      <c r="AD14" s="602"/>
      <c r="AE14" s="602"/>
      <c r="AF14" s="602"/>
      <c r="AG14" s="602"/>
      <c r="AH14" s="602"/>
      <c r="AI14" s="602"/>
      <c r="AJ14" s="602"/>
      <c r="AK14" s="602"/>
      <c r="AL14" s="602"/>
      <c r="AM14" s="603"/>
      <c r="AS14" s="265"/>
      <c r="AT14" s="265"/>
      <c r="AU14" s="525"/>
      <c r="AV14" s="525"/>
      <c r="AW14" s="525"/>
      <c r="AX14" s="525"/>
      <c r="AY14" s="525"/>
      <c r="AZ14" s="525"/>
      <c r="BA14" s="204"/>
      <c r="BB14" s="543"/>
      <c r="BC14" s="544"/>
      <c r="BD14" s="544"/>
      <c r="BE14" s="544"/>
      <c r="BF14" s="545"/>
      <c r="BG14" s="282"/>
      <c r="BH14" s="533"/>
      <c r="BI14" s="280"/>
      <c r="BJ14" s="530"/>
      <c r="BK14" s="531"/>
      <c r="BL14" s="531"/>
      <c r="BM14" s="531"/>
      <c r="BN14" s="531"/>
      <c r="BO14" s="532"/>
    </row>
    <row r="15" spans="1:71" s="197" customFormat="1" ht="15.95" customHeight="1" thickBot="1">
      <c r="A15" s="207"/>
      <c r="B15" s="207"/>
      <c r="C15" s="557"/>
      <c r="D15" s="558"/>
      <c r="E15" s="558"/>
      <c r="F15" s="558"/>
      <c r="G15" s="558"/>
      <c r="H15" s="558"/>
      <c r="I15" s="558"/>
      <c r="J15" s="558"/>
      <c r="K15" s="558"/>
      <c r="L15" s="558"/>
      <c r="M15" s="558"/>
      <c r="N15" s="558"/>
      <c r="O15" s="558"/>
      <c r="P15" s="558"/>
      <c r="Q15" s="559"/>
      <c r="R15" s="277"/>
      <c r="S15" s="276"/>
      <c r="T15" s="276"/>
      <c r="U15" s="276"/>
      <c r="V15" s="206"/>
      <c r="W15" s="276"/>
      <c r="X15" s="206" t="s">
        <v>611</v>
      </c>
      <c r="Y15" s="276"/>
      <c r="Z15" s="276"/>
      <c r="AA15" s="276"/>
      <c r="AB15" s="276"/>
      <c r="AC15" s="276"/>
      <c r="AD15" s="276"/>
      <c r="AE15" s="276"/>
      <c r="AF15" s="276"/>
      <c r="AG15" s="276"/>
      <c r="AH15" s="276"/>
      <c r="AI15" s="276"/>
      <c r="AJ15" s="276"/>
      <c r="AK15" s="276"/>
      <c r="AL15" s="276"/>
      <c r="AM15" s="276"/>
      <c r="AN15" s="276"/>
      <c r="AO15" s="276"/>
      <c r="AP15" s="276"/>
      <c r="AQ15" s="206"/>
      <c r="AR15" s="206"/>
      <c r="AS15" s="206"/>
      <c r="AT15" s="206"/>
      <c r="AU15" s="206"/>
      <c r="AV15" s="206"/>
      <c r="AW15" s="206"/>
      <c r="AX15" s="206"/>
      <c r="AY15" s="206"/>
      <c r="AZ15" s="204"/>
      <c r="BA15" s="204"/>
      <c r="BB15" s="204"/>
      <c r="BC15" s="204"/>
      <c r="BD15" s="204"/>
      <c r="BE15" s="204"/>
      <c r="BF15" s="204"/>
      <c r="BG15" s="204"/>
      <c r="BH15" s="274"/>
      <c r="BI15" s="274"/>
      <c r="BJ15" s="274"/>
      <c r="BK15" s="274"/>
      <c r="BL15" s="274"/>
      <c r="BM15" s="274"/>
      <c r="BN15" s="274"/>
      <c r="BO15" s="204"/>
    </row>
    <row r="16" spans="1:71" s="197" customFormat="1" ht="15.95" customHeight="1">
      <c r="A16" s="207"/>
      <c r="B16" s="207"/>
      <c r="C16" s="560"/>
      <c r="D16" s="561"/>
      <c r="E16" s="561"/>
      <c r="F16" s="561"/>
      <c r="G16" s="561"/>
      <c r="H16" s="561"/>
      <c r="I16" s="561"/>
      <c r="J16" s="561"/>
      <c r="K16" s="561"/>
      <c r="L16" s="561"/>
      <c r="M16" s="561"/>
      <c r="N16" s="561"/>
      <c r="O16" s="561"/>
      <c r="P16" s="561"/>
      <c r="Q16" s="562"/>
      <c r="R16" s="277"/>
      <c r="S16" s="276"/>
      <c r="T16" s="276"/>
      <c r="U16" s="276"/>
      <c r="V16" s="206"/>
      <c r="W16" s="276"/>
      <c r="X16" s="206" t="s">
        <v>801</v>
      </c>
      <c r="Y16" s="276"/>
      <c r="Z16" s="276"/>
      <c r="AA16" s="276"/>
      <c r="AB16" s="276"/>
      <c r="AC16" s="276"/>
      <c r="AD16" s="276"/>
      <c r="AE16" s="276"/>
      <c r="AF16" s="276"/>
      <c r="AG16" s="276"/>
      <c r="AH16" s="276"/>
      <c r="AI16" s="276"/>
      <c r="AJ16" s="276"/>
      <c r="AK16" s="276"/>
      <c r="AL16" s="276"/>
      <c r="AM16" s="276"/>
      <c r="AN16" s="276"/>
      <c r="AO16" s="276"/>
      <c r="AP16" s="276"/>
      <c r="AQ16" s="206"/>
      <c r="AR16" s="206"/>
      <c r="AS16" s="206"/>
      <c r="AT16" s="206"/>
      <c r="AU16" s="526" t="s">
        <v>596</v>
      </c>
      <c r="AV16" s="526"/>
      <c r="AW16" s="526"/>
      <c r="AX16" s="526"/>
      <c r="AY16" s="526"/>
      <c r="AZ16" s="526"/>
      <c r="BA16" s="204"/>
      <c r="BB16" s="540" t="s">
        <v>473</v>
      </c>
      <c r="BC16" s="541"/>
      <c r="BD16" s="541"/>
      <c r="BE16" s="541"/>
      <c r="BF16" s="542"/>
      <c r="BG16" s="204"/>
      <c r="BH16" s="533" t="s">
        <v>595</v>
      </c>
      <c r="BI16" s="274"/>
      <c r="BJ16" s="534" t="s">
        <v>606</v>
      </c>
      <c r="BK16" s="535"/>
      <c r="BL16" s="535"/>
      <c r="BM16" s="535"/>
      <c r="BN16" s="535"/>
      <c r="BO16" s="536"/>
    </row>
    <row r="17" spans="1:67" s="197" customFormat="1" ht="15.95" customHeight="1" thickBot="1">
      <c r="A17" s="207"/>
      <c r="B17" s="207"/>
      <c r="C17" s="206"/>
      <c r="D17" s="204"/>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50"/>
      <c r="AG17" s="250"/>
      <c r="AH17" s="250"/>
      <c r="AI17" s="206"/>
      <c r="AJ17" s="206"/>
      <c r="AK17" s="206"/>
      <c r="AL17" s="206"/>
      <c r="AM17" s="206"/>
      <c r="AN17" s="206"/>
      <c r="AO17" s="206"/>
      <c r="AP17" s="206"/>
      <c r="AQ17" s="206"/>
      <c r="AR17" s="206"/>
      <c r="AS17" s="206"/>
      <c r="AT17" s="206"/>
      <c r="AU17" s="526"/>
      <c r="AV17" s="526"/>
      <c r="AW17" s="526"/>
      <c r="AX17" s="526"/>
      <c r="AY17" s="526"/>
      <c r="AZ17" s="526"/>
      <c r="BA17" s="204"/>
      <c r="BB17" s="543"/>
      <c r="BC17" s="544"/>
      <c r="BD17" s="544"/>
      <c r="BE17" s="544"/>
      <c r="BF17" s="545"/>
      <c r="BG17" s="204"/>
      <c r="BH17" s="533"/>
      <c r="BI17" s="274"/>
      <c r="BJ17" s="537"/>
      <c r="BK17" s="538"/>
      <c r="BL17" s="538"/>
      <c r="BM17" s="538"/>
      <c r="BN17" s="538"/>
      <c r="BO17" s="539"/>
    </row>
    <row r="18" spans="1:67" s="197" customFormat="1" ht="15.95" customHeight="1" thickBot="1">
      <c r="A18" s="207"/>
      <c r="B18" s="207"/>
      <c r="C18" s="206"/>
      <c r="D18" s="204"/>
      <c r="E18" s="206"/>
      <c r="F18" s="206"/>
      <c r="G18" s="276"/>
      <c r="H18" s="276"/>
      <c r="I18" s="276"/>
      <c r="J18" s="276"/>
      <c r="K18" s="276"/>
      <c r="L18" s="276"/>
      <c r="M18" s="276"/>
      <c r="N18" s="276"/>
      <c r="O18" s="276"/>
      <c r="P18" s="276"/>
      <c r="Q18" s="276"/>
      <c r="R18" s="276"/>
      <c r="S18" s="276"/>
      <c r="T18" s="276"/>
      <c r="U18" s="276"/>
      <c r="V18" s="206"/>
      <c r="W18" s="206"/>
      <c r="X18" s="206"/>
      <c r="Y18" s="206"/>
      <c r="Z18" s="206"/>
      <c r="AA18" s="206"/>
      <c r="AB18" s="206"/>
      <c r="AC18" s="206"/>
      <c r="AD18" s="206"/>
      <c r="AE18" s="206"/>
      <c r="AF18" s="250"/>
      <c r="AG18" s="250"/>
      <c r="AH18" s="250"/>
      <c r="AI18" s="206"/>
      <c r="AJ18" s="206"/>
      <c r="AK18" s="206"/>
      <c r="AL18" s="206"/>
      <c r="AM18" s="206"/>
      <c r="AN18" s="206"/>
      <c r="AO18" s="206"/>
      <c r="AP18" s="206"/>
      <c r="AQ18" s="206"/>
      <c r="AR18" s="206"/>
      <c r="AS18" s="206"/>
      <c r="AT18" s="206"/>
      <c r="AU18" s="206"/>
      <c r="AV18" s="206"/>
      <c r="AW18" s="206"/>
      <c r="AX18" s="206"/>
      <c r="AY18" s="206"/>
      <c r="AZ18" s="204"/>
      <c r="BA18" s="204"/>
      <c r="BB18" s="204"/>
      <c r="BC18" s="204"/>
      <c r="BD18" s="204"/>
      <c r="BE18" s="204"/>
      <c r="BF18" s="204"/>
      <c r="BG18" s="204"/>
      <c r="BH18" s="204"/>
      <c r="BI18" s="204"/>
      <c r="BJ18" s="204"/>
      <c r="BK18" s="204"/>
      <c r="BL18" s="204"/>
      <c r="BM18" s="204"/>
      <c r="BN18" s="204"/>
      <c r="BO18" s="204"/>
    </row>
    <row r="19" spans="1:67" s="197" customFormat="1" ht="15.95" customHeight="1">
      <c r="A19" s="207"/>
      <c r="B19" s="207"/>
      <c r="C19" s="206"/>
      <c r="D19" s="204"/>
      <c r="E19" s="206"/>
      <c r="F19" s="206"/>
      <c r="G19" s="276"/>
      <c r="H19" s="276"/>
      <c r="I19" s="276"/>
      <c r="J19" s="276"/>
      <c r="K19" s="276"/>
      <c r="L19" s="276"/>
      <c r="M19" s="276"/>
      <c r="N19" s="276"/>
      <c r="O19" s="276"/>
      <c r="P19" s="276"/>
      <c r="Q19" s="276"/>
      <c r="R19" s="276"/>
      <c r="S19" s="276"/>
      <c r="T19" s="276"/>
      <c r="U19" s="276"/>
      <c r="V19" s="276"/>
      <c r="W19" s="206" t="s">
        <v>597</v>
      </c>
      <c r="X19" s="276"/>
      <c r="Y19" s="276"/>
      <c r="Z19" s="276"/>
      <c r="AA19" s="276"/>
      <c r="AB19" s="276"/>
      <c r="AC19" s="276"/>
      <c r="AD19" s="276"/>
      <c r="AE19" s="276"/>
      <c r="AF19" s="276"/>
      <c r="AG19" s="276"/>
      <c r="AH19" s="276"/>
      <c r="AI19" s="276"/>
      <c r="AJ19" s="276"/>
      <c r="AK19" s="276"/>
      <c r="AL19" s="276"/>
      <c r="AM19" s="276"/>
      <c r="AN19" s="206"/>
      <c r="AO19" s="206"/>
      <c r="AP19" s="206"/>
      <c r="AQ19" s="206"/>
      <c r="AR19" s="206"/>
      <c r="AS19" s="206"/>
      <c r="AT19" s="206"/>
      <c r="AU19" s="525" t="s">
        <v>592</v>
      </c>
      <c r="AV19" s="525"/>
      <c r="AW19" s="525"/>
      <c r="AX19" s="525"/>
      <c r="AY19" s="525"/>
      <c r="AZ19" s="525"/>
      <c r="BA19" s="204"/>
      <c r="BB19" s="546" t="s">
        <v>472</v>
      </c>
      <c r="BC19" s="547"/>
      <c r="BD19" s="547"/>
      <c r="BE19" s="547"/>
      <c r="BF19" s="548"/>
      <c r="BG19" s="204"/>
      <c r="BH19" s="533" t="s">
        <v>595</v>
      </c>
      <c r="BI19" s="280"/>
      <c r="BJ19" s="527" t="s">
        <v>594</v>
      </c>
      <c r="BK19" s="528"/>
      <c r="BL19" s="528"/>
      <c r="BM19" s="528"/>
      <c r="BN19" s="528"/>
      <c r="BO19" s="529"/>
    </row>
    <row r="20" spans="1:67" s="197" customFormat="1" ht="15.95" customHeight="1" thickBot="1">
      <c r="A20" s="207"/>
      <c r="B20" s="207"/>
      <c r="C20" s="206"/>
      <c r="D20" s="204"/>
      <c r="E20" s="206"/>
      <c r="F20" s="206"/>
      <c r="G20" s="276"/>
      <c r="H20" s="276"/>
      <c r="I20" s="276"/>
      <c r="J20" s="276"/>
      <c r="K20" s="276"/>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c r="AM20" s="276"/>
      <c r="AN20" s="206"/>
      <c r="AO20" s="206"/>
      <c r="AP20" s="206"/>
      <c r="AQ20" s="206"/>
      <c r="AR20" s="206"/>
      <c r="AS20" s="206"/>
      <c r="AT20" s="206"/>
      <c r="AU20" s="525"/>
      <c r="AV20" s="525"/>
      <c r="AW20" s="525"/>
      <c r="AX20" s="525"/>
      <c r="AY20" s="525"/>
      <c r="AZ20" s="525"/>
      <c r="BA20" s="204"/>
      <c r="BB20" s="549"/>
      <c r="BC20" s="550"/>
      <c r="BD20" s="550"/>
      <c r="BE20" s="550"/>
      <c r="BF20" s="551"/>
      <c r="BG20" s="283"/>
      <c r="BH20" s="533"/>
      <c r="BI20" s="280"/>
      <c r="BJ20" s="530"/>
      <c r="BK20" s="531"/>
      <c r="BL20" s="531"/>
      <c r="BM20" s="531"/>
      <c r="BN20" s="531"/>
      <c r="BO20" s="532"/>
    </row>
    <row r="21" spans="1:67" s="197" customFormat="1" ht="15.95" customHeight="1" thickBot="1">
      <c r="A21" s="207"/>
      <c r="B21" s="207"/>
      <c r="C21" s="206"/>
      <c r="D21" s="204"/>
      <c r="E21" s="206"/>
      <c r="F21" s="206"/>
      <c r="G21" s="276"/>
      <c r="H21" s="276"/>
      <c r="I21" s="276"/>
      <c r="J21" s="276"/>
      <c r="K21" s="276"/>
      <c r="L21" s="276"/>
      <c r="M21" s="276"/>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6"/>
      <c r="AM21" s="276"/>
      <c r="AN21" s="206"/>
      <c r="AO21" s="206"/>
      <c r="AP21" s="206"/>
      <c r="AQ21" s="206"/>
      <c r="AR21" s="206"/>
      <c r="AS21" s="206"/>
      <c r="AT21" s="206"/>
      <c r="AU21" s="206"/>
      <c r="AV21" s="206"/>
      <c r="AW21" s="206"/>
      <c r="AX21" s="206"/>
      <c r="AY21" s="206"/>
      <c r="AZ21" s="204"/>
      <c r="BA21" s="204"/>
      <c r="BB21" s="281"/>
      <c r="BC21" s="281"/>
      <c r="BD21" s="281"/>
      <c r="BE21" s="281"/>
      <c r="BF21" s="281"/>
      <c r="BG21" s="283"/>
      <c r="BH21" s="274"/>
      <c r="BI21" s="274"/>
      <c r="BJ21" s="274"/>
      <c r="BK21" s="274"/>
      <c r="BL21" s="274"/>
      <c r="BM21" s="274"/>
      <c r="BN21" s="274"/>
      <c r="BO21" s="204"/>
    </row>
    <row r="22" spans="1:67" s="197" customFormat="1" ht="15.95" customHeight="1">
      <c r="A22" s="207"/>
      <c r="B22" s="207"/>
      <c r="C22" s="206"/>
      <c r="D22" s="204"/>
      <c r="E22" s="206"/>
      <c r="F22" s="206"/>
      <c r="G22" s="206"/>
      <c r="H22" s="206"/>
      <c r="I22" s="206"/>
      <c r="J22" s="206"/>
      <c r="K22" s="206"/>
      <c r="L22" s="206"/>
      <c r="M22" s="206"/>
      <c r="N22" s="206"/>
      <c r="O22" s="206"/>
      <c r="P22" s="206"/>
      <c r="Q22" s="206"/>
      <c r="R22" s="206"/>
      <c r="S22" s="276"/>
      <c r="T22" s="276"/>
      <c r="U22" s="276"/>
      <c r="V22" s="276"/>
      <c r="W22" s="276"/>
      <c r="X22" s="276"/>
      <c r="Y22" s="276"/>
      <c r="Z22" s="276"/>
      <c r="AA22" s="276"/>
      <c r="AB22" s="276"/>
      <c r="AC22" s="276"/>
      <c r="AD22" s="276"/>
      <c r="AE22" s="276"/>
      <c r="AF22" s="276"/>
      <c r="AG22" s="276"/>
      <c r="AH22" s="276"/>
      <c r="AI22" s="276"/>
      <c r="AJ22" s="276"/>
      <c r="AK22" s="276"/>
      <c r="AL22" s="276"/>
      <c r="AM22" s="276"/>
      <c r="AN22" s="206"/>
      <c r="AO22" s="206"/>
      <c r="AP22" s="206"/>
      <c r="AQ22" s="206"/>
      <c r="AR22" s="206"/>
      <c r="AS22" s="206"/>
      <c r="AT22" s="206"/>
      <c r="AU22" s="526" t="s">
        <v>596</v>
      </c>
      <c r="AV22" s="526"/>
      <c r="AW22" s="526"/>
      <c r="AX22" s="526"/>
      <c r="AY22" s="526"/>
      <c r="AZ22" s="526"/>
      <c r="BA22" s="204"/>
      <c r="BB22" s="546" t="s">
        <v>472</v>
      </c>
      <c r="BC22" s="547"/>
      <c r="BD22" s="547"/>
      <c r="BE22" s="547"/>
      <c r="BF22" s="548"/>
      <c r="BG22" s="204"/>
      <c r="BH22" s="533" t="s">
        <v>595</v>
      </c>
      <c r="BI22" s="274"/>
      <c r="BJ22" s="534" t="s">
        <v>606</v>
      </c>
      <c r="BK22" s="535"/>
      <c r="BL22" s="535"/>
      <c r="BM22" s="535"/>
      <c r="BN22" s="535"/>
      <c r="BO22" s="536"/>
    </row>
    <row r="23" spans="1:67" s="197" customFormat="1" ht="15.95" customHeight="1" thickBot="1">
      <c r="A23" s="207"/>
      <c r="B23" s="207"/>
      <c r="C23" s="206"/>
      <c r="D23" s="204"/>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526"/>
      <c r="AV23" s="526"/>
      <c r="AW23" s="526"/>
      <c r="AX23" s="526"/>
      <c r="AY23" s="526"/>
      <c r="AZ23" s="526"/>
      <c r="BA23" s="204"/>
      <c r="BB23" s="549"/>
      <c r="BC23" s="550"/>
      <c r="BD23" s="550"/>
      <c r="BE23" s="550"/>
      <c r="BF23" s="551"/>
      <c r="BG23" s="204"/>
      <c r="BH23" s="533"/>
      <c r="BI23" s="274"/>
      <c r="BJ23" s="537"/>
      <c r="BK23" s="538"/>
      <c r="BL23" s="538"/>
      <c r="BM23" s="538"/>
      <c r="BN23" s="538"/>
      <c r="BO23" s="539"/>
    </row>
    <row r="24" spans="1:67" s="197" customFormat="1" ht="15.95" customHeight="1" thickBot="1">
      <c r="A24" s="207"/>
      <c r="B24" s="207"/>
      <c r="C24" s="206"/>
      <c r="D24" s="563" t="s">
        <v>480</v>
      </c>
      <c r="E24" s="564"/>
      <c r="F24" s="564"/>
      <c r="G24" s="564"/>
      <c r="H24" s="564"/>
      <c r="I24" s="564"/>
      <c r="J24" s="564"/>
      <c r="K24" s="564"/>
      <c r="L24" s="564"/>
      <c r="M24" s="564"/>
      <c r="N24" s="564"/>
      <c r="O24" s="564"/>
      <c r="P24" s="564"/>
      <c r="Q24" s="564"/>
      <c r="R24" s="564"/>
      <c r="S24" s="564"/>
      <c r="T24" s="564"/>
      <c r="U24" s="564"/>
      <c r="V24" s="564"/>
      <c r="W24" s="564"/>
      <c r="X24" s="564"/>
      <c r="Y24" s="564"/>
      <c r="Z24" s="564"/>
      <c r="AA24" s="564"/>
      <c r="AB24" s="564"/>
      <c r="AC24" s="564"/>
      <c r="AD24" s="564"/>
      <c r="AE24" s="564"/>
      <c r="AF24" s="564"/>
      <c r="AG24" s="564"/>
      <c r="AH24" s="564"/>
      <c r="AI24" s="564"/>
      <c r="AJ24" s="565"/>
      <c r="AK24" s="260"/>
      <c r="AL24" s="260"/>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c r="BI24" s="206"/>
      <c r="BJ24" s="206"/>
      <c r="BK24" s="206"/>
      <c r="BL24" s="206"/>
      <c r="BM24" s="206"/>
      <c r="BN24" s="206"/>
      <c r="BO24" s="206"/>
    </row>
    <row r="25" spans="1:67" s="197" customFormat="1" ht="15.95" customHeight="1">
      <c r="A25" s="207"/>
      <c r="B25" s="207"/>
      <c r="C25" s="206"/>
      <c r="D25" s="566"/>
      <c r="E25" s="567"/>
      <c r="F25" s="567"/>
      <c r="G25" s="567"/>
      <c r="H25" s="567"/>
      <c r="I25" s="567"/>
      <c r="J25" s="567"/>
      <c r="K25" s="567"/>
      <c r="L25" s="567"/>
      <c r="M25" s="567"/>
      <c r="N25" s="567"/>
      <c r="O25" s="567"/>
      <c r="P25" s="567"/>
      <c r="Q25" s="567"/>
      <c r="R25" s="567"/>
      <c r="S25" s="567"/>
      <c r="T25" s="567"/>
      <c r="U25" s="567"/>
      <c r="V25" s="567"/>
      <c r="W25" s="567"/>
      <c r="X25" s="567"/>
      <c r="Y25" s="567"/>
      <c r="Z25" s="567"/>
      <c r="AA25" s="567"/>
      <c r="AB25" s="567"/>
      <c r="AC25" s="567"/>
      <c r="AD25" s="567"/>
      <c r="AE25" s="567"/>
      <c r="AF25" s="567"/>
      <c r="AG25" s="567"/>
      <c r="AH25" s="567"/>
      <c r="AI25" s="567"/>
      <c r="AJ25" s="568"/>
      <c r="AK25" s="260"/>
      <c r="AL25" s="260"/>
      <c r="AM25" s="206"/>
      <c r="AN25" s="206"/>
      <c r="AO25" s="206"/>
      <c r="AP25" s="206"/>
      <c r="AQ25" s="206"/>
      <c r="AR25" s="206"/>
      <c r="AS25" s="206"/>
      <c r="AT25" s="574" t="s">
        <v>609</v>
      </c>
      <c r="AU25" s="575"/>
      <c r="AV25" s="575"/>
      <c r="AW25" s="575"/>
      <c r="AX25" s="575"/>
      <c r="AY25" s="575"/>
      <c r="AZ25" s="575"/>
      <c r="BA25" s="575"/>
      <c r="BB25" s="575"/>
      <c r="BC25" s="575"/>
      <c r="BD25" s="575"/>
      <c r="BE25" s="575"/>
      <c r="BF25" s="575"/>
      <c r="BG25" s="575"/>
      <c r="BH25" s="575"/>
      <c r="BI25" s="575"/>
      <c r="BJ25" s="575"/>
      <c r="BK25" s="575"/>
      <c r="BL25" s="575"/>
      <c r="BM25" s="575"/>
      <c r="BN25" s="575"/>
      <c r="BO25" s="576"/>
    </row>
    <row r="26" spans="1:67" s="197" customFormat="1" ht="15.95" customHeight="1" thickBot="1">
      <c r="A26" s="207"/>
      <c r="B26" s="207"/>
      <c r="C26" s="206"/>
      <c r="D26" s="204"/>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577"/>
      <c r="AU26" s="578"/>
      <c r="AV26" s="578"/>
      <c r="AW26" s="578"/>
      <c r="AX26" s="578"/>
      <c r="AY26" s="578"/>
      <c r="AZ26" s="578"/>
      <c r="BA26" s="578"/>
      <c r="BB26" s="578"/>
      <c r="BC26" s="578"/>
      <c r="BD26" s="578"/>
      <c r="BE26" s="578"/>
      <c r="BF26" s="578"/>
      <c r="BG26" s="578"/>
      <c r="BH26" s="578"/>
      <c r="BI26" s="578"/>
      <c r="BJ26" s="578"/>
      <c r="BK26" s="578"/>
      <c r="BL26" s="578"/>
      <c r="BM26" s="578"/>
      <c r="BN26" s="578"/>
      <c r="BO26" s="579"/>
    </row>
    <row r="27" spans="1:67" s="197" customFormat="1" ht="15" customHeight="1">
      <c r="A27" s="207"/>
      <c r="B27" s="207"/>
      <c r="C27" s="206"/>
      <c r="D27" s="204" t="s">
        <v>463</v>
      </c>
      <c r="E27" s="206" t="s">
        <v>805</v>
      </c>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4"/>
      <c r="BA27" s="204"/>
      <c r="BB27" s="204"/>
      <c r="BC27" s="204"/>
      <c r="BD27" s="204"/>
      <c r="BE27" s="204"/>
      <c r="BF27" s="204"/>
      <c r="BG27" s="204"/>
      <c r="BH27" s="204"/>
      <c r="BI27" s="204"/>
      <c r="BJ27" s="204"/>
      <c r="BK27" s="204"/>
      <c r="BL27" s="204"/>
      <c r="BM27" s="204"/>
      <c r="BN27" s="204"/>
      <c r="BO27" s="204"/>
    </row>
    <row r="28" spans="1:67" s="197" customFormat="1" ht="15" customHeight="1">
      <c r="A28" s="207"/>
      <c r="B28" s="207"/>
      <c r="C28" s="206"/>
      <c r="D28" s="204" t="s">
        <v>463</v>
      </c>
      <c r="E28" s="206" t="s">
        <v>806</v>
      </c>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4"/>
      <c r="BA28" s="204"/>
      <c r="BB28" s="204"/>
      <c r="BC28" s="204"/>
      <c r="BD28" s="204"/>
      <c r="BE28" s="204"/>
      <c r="BF28" s="204"/>
      <c r="BG28" s="204"/>
      <c r="BH28" s="204"/>
      <c r="BI28" s="204"/>
      <c r="BJ28" s="204"/>
      <c r="BK28" s="204"/>
      <c r="BL28" s="204"/>
      <c r="BM28" s="204"/>
      <c r="BN28" s="204"/>
      <c r="BO28" s="204"/>
    </row>
    <row r="29" spans="1:67" s="197" customFormat="1" ht="15" customHeight="1">
      <c r="A29" s="207"/>
      <c r="B29" s="207"/>
      <c r="C29" s="206"/>
      <c r="D29" s="204" t="s">
        <v>463</v>
      </c>
      <c r="E29" s="206" t="s">
        <v>464</v>
      </c>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4"/>
      <c r="BA29" s="204"/>
      <c r="BB29" s="204"/>
      <c r="BC29" s="204"/>
      <c r="BD29" s="204"/>
      <c r="BE29" s="204"/>
      <c r="BF29" s="204"/>
      <c r="BG29" s="204"/>
      <c r="BH29" s="204"/>
      <c r="BI29" s="204"/>
      <c r="BJ29" s="204"/>
      <c r="BK29" s="204"/>
      <c r="BL29" s="204"/>
      <c r="BM29" s="204"/>
      <c r="BN29" s="204"/>
      <c r="BO29" s="204"/>
    </row>
    <row r="30" spans="1:67" s="197" customFormat="1" ht="15" customHeight="1">
      <c r="A30" s="204"/>
      <c r="B30" s="205"/>
      <c r="C30" s="206"/>
      <c r="D30" s="204"/>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4"/>
      <c r="BA30" s="204"/>
      <c r="BB30" s="204"/>
      <c r="BC30" s="204"/>
      <c r="BD30" s="204"/>
      <c r="BE30" s="204"/>
      <c r="BF30" s="204"/>
      <c r="BG30" s="204"/>
      <c r="BH30" s="204"/>
      <c r="BI30" s="204"/>
      <c r="BJ30" s="204"/>
      <c r="BK30" s="204"/>
      <c r="BL30" s="204"/>
      <c r="BM30" s="204"/>
      <c r="BN30" s="204"/>
      <c r="BO30" s="204"/>
    </row>
    <row r="31" spans="1:67" s="197" customFormat="1" ht="15" customHeight="1">
      <c r="A31" s="553" t="s">
        <v>231</v>
      </c>
      <c r="B31" s="553"/>
      <c r="C31" s="206" t="s">
        <v>460</v>
      </c>
      <c r="D31" s="204"/>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4"/>
      <c r="BA31" s="204"/>
      <c r="BB31" s="204"/>
      <c r="BC31" s="204"/>
      <c r="BD31" s="204"/>
      <c r="BE31" s="204"/>
      <c r="BF31" s="204"/>
      <c r="BG31" s="204"/>
      <c r="BH31" s="204"/>
      <c r="BI31" s="204"/>
      <c r="BJ31" s="204"/>
      <c r="BK31" s="204"/>
      <c r="BL31" s="204"/>
      <c r="BM31" s="204"/>
      <c r="BN31" s="204"/>
      <c r="BO31" s="204"/>
    </row>
    <row r="32" spans="1:67" s="197" customFormat="1" ht="15" customHeight="1">
      <c r="A32" s="204"/>
      <c r="B32" s="205"/>
      <c r="C32" s="206"/>
      <c r="D32" s="204"/>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4"/>
      <c r="BA32" s="204"/>
      <c r="BB32" s="204"/>
      <c r="BC32" s="204"/>
      <c r="BD32" s="204"/>
      <c r="BE32" s="204"/>
      <c r="BF32" s="204"/>
      <c r="BG32" s="204"/>
      <c r="BH32" s="204"/>
      <c r="BI32" s="204"/>
      <c r="BJ32" s="204"/>
      <c r="BK32" s="204"/>
      <c r="BL32" s="204"/>
      <c r="BM32" s="204"/>
      <c r="BN32" s="204"/>
      <c r="BO32" s="204"/>
    </row>
    <row r="33" spans="1:67" s="197" customFormat="1" ht="15" customHeight="1">
      <c r="A33" s="204"/>
      <c r="B33" s="223"/>
      <c r="C33" s="224"/>
      <c r="D33" s="218"/>
      <c r="E33" s="224"/>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18"/>
      <c r="BA33" s="218"/>
      <c r="BB33" s="218"/>
      <c r="BC33" s="218"/>
      <c r="BD33" s="218"/>
      <c r="BE33" s="218"/>
      <c r="BF33" s="218"/>
      <c r="BG33" s="218"/>
      <c r="BH33" s="218"/>
      <c r="BI33" s="218"/>
      <c r="BJ33" s="218"/>
      <c r="BK33" s="218"/>
      <c r="BL33" s="218"/>
      <c r="BM33" s="218"/>
      <c r="BN33" s="218"/>
      <c r="BO33" s="219"/>
    </row>
    <row r="34" spans="1:67" s="197" customFormat="1" ht="15" customHeight="1">
      <c r="A34" s="204"/>
      <c r="B34" s="586" t="s">
        <v>453</v>
      </c>
      <c r="C34" s="587"/>
      <c r="D34" s="206" t="s">
        <v>461</v>
      </c>
      <c r="E34" s="206"/>
      <c r="F34" s="206"/>
      <c r="G34" s="206"/>
      <c r="H34" s="206"/>
      <c r="I34" s="206"/>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4"/>
      <c r="BA34" s="204"/>
      <c r="BB34" s="204"/>
      <c r="BC34" s="204"/>
      <c r="BD34" s="204"/>
      <c r="BE34" s="204"/>
      <c r="BF34" s="204"/>
      <c r="BG34" s="204"/>
      <c r="BH34" s="204"/>
      <c r="BI34" s="204"/>
      <c r="BJ34" s="204"/>
      <c r="BK34" s="204"/>
      <c r="BL34" s="204"/>
      <c r="BM34" s="204"/>
      <c r="BN34" s="204"/>
      <c r="BO34" s="222"/>
    </row>
    <row r="35" spans="1:67" s="197" customFormat="1" ht="15" customHeight="1">
      <c r="A35" s="204"/>
      <c r="B35" s="588"/>
      <c r="C35" s="585"/>
      <c r="D35" s="206" t="s">
        <v>454</v>
      </c>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4"/>
      <c r="BA35" s="204"/>
      <c r="BB35" s="204"/>
      <c r="BC35" s="204"/>
      <c r="BD35" s="204"/>
      <c r="BE35" s="204"/>
      <c r="BF35" s="204"/>
      <c r="BG35" s="204"/>
      <c r="BH35" s="204"/>
      <c r="BI35" s="204"/>
      <c r="BJ35" s="204"/>
      <c r="BK35" s="204"/>
      <c r="BL35" s="204"/>
      <c r="BM35" s="204"/>
      <c r="BN35" s="204"/>
      <c r="BO35" s="222"/>
    </row>
    <row r="36" spans="1:67" s="197" customFormat="1" ht="15" customHeight="1">
      <c r="A36" s="204"/>
      <c r="B36" s="588"/>
      <c r="C36" s="585"/>
      <c r="D36" s="204"/>
      <c r="E36" s="206" t="s">
        <v>455</v>
      </c>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4"/>
      <c r="BA36" s="204"/>
      <c r="BB36" s="204"/>
      <c r="BC36" s="204"/>
      <c r="BD36" s="204"/>
      <c r="BE36" s="204"/>
      <c r="BF36" s="204"/>
      <c r="BG36" s="204"/>
      <c r="BH36" s="204"/>
      <c r="BI36" s="204"/>
      <c r="BJ36" s="204"/>
      <c r="BK36" s="204"/>
      <c r="BL36" s="204"/>
      <c r="BM36" s="204"/>
      <c r="BN36" s="204"/>
      <c r="BO36" s="222"/>
    </row>
    <row r="37" spans="1:67" s="197" customFormat="1" ht="15" customHeight="1">
      <c r="A37" s="204"/>
      <c r="B37" s="588"/>
      <c r="C37" s="585"/>
      <c r="D37" s="206"/>
      <c r="E37" s="206" t="s">
        <v>784</v>
      </c>
      <c r="F37" s="206"/>
      <c r="G37" s="206"/>
      <c r="H37" s="206"/>
      <c r="I37" s="206"/>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4"/>
      <c r="BA37" s="204"/>
      <c r="BB37" s="204"/>
      <c r="BC37" s="204"/>
      <c r="BD37" s="204"/>
      <c r="BE37" s="204"/>
      <c r="BF37" s="204"/>
      <c r="BG37" s="204"/>
      <c r="BH37" s="204"/>
      <c r="BI37" s="204"/>
      <c r="BJ37" s="204"/>
      <c r="BK37" s="204"/>
      <c r="BL37" s="204"/>
      <c r="BM37" s="204"/>
      <c r="BN37" s="204"/>
      <c r="BO37" s="222"/>
    </row>
    <row r="38" spans="1:67" s="197" customFormat="1" ht="15" customHeight="1">
      <c r="A38" s="204"/>
      <c r="B38" s="256"/>
      <c r="C38" s="228"/>
      <c r="D38" s="228"/>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0"/>
      <c r="BA38" s="220"/>
      <c r="BB38" s="220"/>
      <c r="BC38" s="220"/>
      <c r="BD38" s="220"/>
      <c r="BE38" s="220"/>
      <c r="BF38" s="220"/>
      <c r="BG38" s="220"/>
      <c r="BH38" s="220"/>
      <c r="BI38" s="220"/>
      <c r="BJ38" s="220"/>
      <c r="BK38" s="220"/>
      <c r="BL38" s="220"/>
      <c r="BM38" s="220"/>
      <c r="BN38" s="220"/>
      <c r="BO38" s="229"/>
    </row>
    <row r="39" spans="1:67" s="197" customFormat="1" ht="15" customHeight="1">
      <c r="A39" s="208"/>
      <c r="B39" s="584"/>
      <c r="C39" s="585"/>
      <c r="D39" s="204"/>
      <c r="E39" s="206"/>
      <c r="F39" s="204"/>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4"/>
      <c r="BA39" s="204"/>
      <c r="BB39" s="204"/>
      <c r="BC39" s="204"/>
      <c r="BD39" s="204"/>
      <c r="BE39" s="204"/>
      <c r="BF39" s="204"/>
      <c r="BG39" s="204"/>
      <c r="BH39" s="204"/>
      <c r="BI39" s="204"/>
      <c r="BJ39" s="204"/>
      <c r="BK39" s="204"/>
      <c r="BL39" s="204"/>
      <c r="BM39" s="204"/>
      <c r="BN39" s="204"/>
      <c r="BO39" s="204"/>
    </row>
    <row r="40" spans="1:67" s="197" customFormat="1" ht="15" customHeight="1">
      <c r="A40" s="204"/>
      <c r="B40" s="584"/>
      <c r="C40" s="585"/>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4"/>
      <c r="BA40" s="204"/>
      <c r="BB40" s="204"/>
      <c r="BC40" s="204"/>
      <c r="BD40" s="204"/>
      <c r="BE40" s="204"/>
      <c r="BF40" s="204"/>
      <c r="BG40" s="204"/>
      <c r="BH40" s="204"/>
      <c r="BI40" s="204"/>
      <c r="BJ40" s="204"/>
      <c r="BK40" s="204"/>
      <c r="BL40" s="204"/>
      <c r="BM40" s="204"/>
      <c r="BN40" s="204"/>
      <c r="BO40" s="204"/>
    </row>
    <row r="41" spans="1:67" s="197" customFormat="1" ht="15" customHeight="1">
      <c r="A41" s="204"/>
      <c r="B41" s="591"/>
      <c r="C41" s="592"/>
      <c r="D41" s="224"/>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c r="AR41" s="218"/>
      <c r="AS41" s="218"/>
      <c r="AT41" s="218"/>
      <c r="AU41" s="218"/>
      <c r="AV41" s="218"/>
      <c r="AW41" s="218"/>
      <c r="AX41" s="218"/>
      <c r="AY41" s="218"/>
      <c r="AZ41" s="218"/>
      <c r="BA41" s="218"/>
      <c r="BB41" s="218"/>
      <c r="BC41" s="218"/>
      <c r="BD41" s="218"/>
      <c r="BE41" s="218"/>
      <c r="BF41" s="218"/>
      <c r="BG41" s="218"/>
      <c r="BH41" s="218"/>
      <c r="BI41" s="218"/>
      <c r="BJ41" s="218"/>
      <c r="BK41" s="218"/>
      <c r="BL41" s="218"/>
      <c r="BM41" s="218"/>
      <c r="BN41" s="218"/>
      <c r="BO41" s="219"/>
    </row>
    <row r="42" spans="1:67" s="197" customFormat="1" ht="15" customHeight="1">
      <c r="A42" s="204"/>
      <c r="B42" s="586" t="s">
        <v>456</v>
      </c>
      <c r="C42" s="587"/>
      <c r="D42" s="206" t="s">
        <v>457</v>
      </c>
      <c r="E42" s="204"/>
      <c r="F42" s="204"/>
      <c r="G42" s="204"/>
      <c r="H42" s="204"/>
      <c r="I42" s="204"/>
      <c r="J42" s="204"/>
      <c r="K42" s="204"/>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c r="BC42" s="204"/>
      <c r="BD42" s="204"/>
      <c r="BE42" s="204"/>
      <c r="BF42" s="204"/>
      <c r="BG42" s="204"/>
      <c r="BH42" s="204"/>
      <c r="BI42" s="204"/>
      <c r="BJ42" s="204"/>
      <c r="BK42" s="204"/>
      <c r="BL42" s="204"/>
      <c r="BM42" s="204"/>
      <c r="BN42" s="204"/>
      <c r="BO42" s="222"/>
    </row>
    <row r="43" spans="1:67" s="197" customFormat="1" ht="15" customHeight="1">
      <c r="A43" s="204"/>
      <c r="B43" s="588"/>
      <c r="C43" s="585"/>
      <c r="D43" s="204"/>
      <c r="E43" s="204"/>
      <c r="F43" s="204"/>
      <c r="G43" s="204"/>
      <c r="H43" s="204"/>
      <c r="I43" s="204"/>
      <c r="J43" s="204"/>
      <c r="K43" s="204"/>
      <c r="L43" s="204"/>
      <c r="M43" s="204"/>
      <c r="N43" s="204"/>
      <c r="O43" s="204"/>
      <c r="P43" s="204"/>
      <c r="Q43" s="204"/>
      <c r="R43" s="204"/>
      <c r="S43" s="20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c r="AT43" s="204"/>
      <c r="AU43" s="204"/>
      <c r="AV43" s="204"/>
      <c r="AW43" s="204"/>
      <c r="AX43" s="204"/>
      <c r="AY43" s="204"/>
      <c r="AZ43" s="204"/>
      <c r="BA43" s="204"/>
      <c r="BB43" s="204"/>
      <c r="BC43" s="204"/>
      <c r="BD43" s="204"/>
      <c r="BE43" s="204"/>
      <c r="BF43" s="204"/>
      <c r="BG43" s="204"/>
      <c r="BH43" s="204"/>
      <c r="BI43" s="204"/>
      <c r="BJ43" s="204"/>
      <c r="BK43" s="204"/>
      <c r="BL43" s="204"/>
      <c r="BM43" s="204"/>
      <c r="BN43" s="204"/>
      <c r="BO43" s="222"/>
    </row>
    <row r="44" spans="1:67" s="197" customFormat="1" ht="15" customHeight="1">
      <c r="A44" s="204"/>
      <c r="B44" s="586"/>
      <c r="C44" s="587"/>
      <c r="D44" s="206"/>
      <c r="E44" s="206" t="s">
        <v>599</v>
      </c>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4"/>
      <c r="AX44" s="204"/>
      <c r="AY44" s="204"/>
      <c r="AZ44" s="204"/>
      <c r="BA44" s="204"/>
      <c r="BB44" s="204"/>
      <c r="BC44" s="204"/>
      <c r="BD44" s="204"/>
      <c r="BE44" s="204"/>
      <c r="BF44" s="204"/>
      <c r="BG44" s="204"/>
      <c r="BH44" s="204"/>
      <c r="BI44" s="204"/>
      <c r="BJ44" s="204"/>
      <c r="BK44" s="204"/>
      <c r="BL44" s="204"/>
      <c r="BM44" s="204"/>
      <c r="BN44" s="204"/>
      <c r="BO44" s="222"/>
    </row>
    <row r="45" spans="1:67" s="197" customFormat="1" ht="15" customHeight="1">
      <c r="A45" s="204"/>
      <c r="B45" s="225"/>
      <c r="C45" s="210"/>
      <c r="D45" s="206"/>
      <c r="E45" s="206"/>
      <c r="F45" s="206"/>
      <c r="G45" s="206"/>
      <c r="H45" s="206"/>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4"/>
      <c r="AX45" s="204"/>
      <c r="AY45" s="204"/>
      <c r="AZ45" s="204"/>
      <c r="BA45" s="204"/>
      <c r="BB45" s="204"/>
      <c r="BC45" s="204"/>
      <c r="BD45" s="204"/>
      <c r="BE45" s="204"/>
      <c r="BF45" s="204"/>
      <c r="BG45" s="204"/>
      <c r="BH45" s="204"/>
      <c r="BI45" s="204"/>
      <c r="BJ45" s="204"/>
      <c r="BK45" s="204"/>
      <c r="BL45" s="204"/>
      <c r="BM45" s="204"/>
      <c r="BN45" s="204"/>
      <c r="BO45" s="222"/>
    </row>
    <row r="46" spans="1:67" s="197" customFormat="1" ht="15" customHeight="1">
      <c r="A46" s="204"/>
      <c r="B46" s="225"/>
      <c r="C46" s="210"/>
      <c r="D46" s="206"/>
      <c r="E46" s="206" t="s">
        <v>600</v>
      </c>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4"/>
      <c r="AX46" s="204"/>
      <c r="AY46" s="204"/>
      <c r="AZ46" s="204"/>
      <c r="BA46" s="204"/>
      <c r="BB46" s="204"/>
      <c r="BC46" s="204"/>
      <c r="BD46" s="204"/>
      <c r="BE46" s="204"/>
      <c r="BF46" s="204"/>
      <c r="BG46" s="204"/>
      <c r="BH46" s="204"/>
      <c r="BI46" s="204"/>
      <c r="BJ46" s="204"/>
      <c r="BK46" s="204"/>
      <c r="BL46" s="204"/>
      <c r="BM46" s="204"/>
      <c r="BN46" s="204"/>
      <c r="BO46" s="222"/>
    </row>
    <row r="47" spans="1:67" s="197" customFormat="1" ht="15" customHeight="1">
      <c r="A47" s="204"/>
      <c r="B47" s="225"/>
      <c r="C47" s="210"/>
      <c r="D47" s="206"/>
      <c r="E47" s="206" t="s">
        <v>601</v>
      </c>
      <c r="F47" s="206"/>
      <c r="G47" s="206"/>
      <c r="H47" s="206"/>
      <c r="I47" s="206"/>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4"/>
      <c r="AX47" s="204"/>
      <c r="AY47" s="204"/>
      <c r="AZ47" s="204"/>
      <c r="BA47" s="204"/>
      <c r="BB47" s="204"/>
      <c r="BC47" s="204"/>
      <c r="BD47" s="204"/>
      <c r="BE47" s="204"/>
      <c r="BF47" s="204"/>
      <c r="BG47" s="204"/>
      <c r="BH47" s="204"/>
      <c r="BI47" s="204"/>
      <c r="BJ47" s="204"/>
      <c r="BK47" s="204"/>
      <c r="BL47" s="204"/>
      <c r="BM47" s="204"/>
      <c r="BN47" s="204"/>
      <c r="BO47" s="222"/>
    </row>
    <row r="48" spans="1:67" s="197" customFormat="1" ht="15" customHeight="1">
      <c r="A48" s="204"/>
      <c r="B48" s="226"/>
      <c r="C48" s="227"/>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0"/>
      <c r="AX48" s="220"/>
      <c r="AY48" s="220"/>
      <c r="AZ48" s="220"/>
      <c r="BA48" s="220"/>
      <c r="BB48" s="220"/>
      <c r="BC48" s="220"/>
      <c r="BD48" s="220"/>
      <c r="BE48" s="220"/>
      <c r="BF48" s="220"/>
      <c r="BG48" s="220"/>
      <c r="BH48" s="220"/>
      <c r="BI48" s="220"/>
      <c r="BJ48" s="220"/>
      <c r="BK48" s="220"/>
      <c r="BL48" s="220"/>
      <c r="BM48" s="220"/>
      <c r="BN48" s="220"/>
      <c r="BO48" s="229"/>
    </row>
    <row r="49" spans="1:70" s="197" customFormat="1" ht="15" customHeight="1">
      <c r="A49" s="204"/>
      <c r="B49" s="209"/>
      <c r="C49" s="210"/>
      <c r="D49" s="206"/>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4"/>
      <c r="AX49" s="204"/>
      <c r="AY49" s="204"/>
      <c r="AZ49" s="204"/>
      <c r="BA49" s="204"/>
      <c r="BB49" s="204"/>
      <c r="BC49" s="204"/>
      <c r="BD49" s="204"/>
      <c r="BE49" s="204"/>
      <c r="BF49" s="204"/>
      <c r="BG49" s="204"/>
      <c r="BH49" s="204"/>
      <c r="BI49" s="204"/>
      <c r="BJ49" s="204"/>
      <c r="BK49" s="204"/>
      <c r="BL49" s="204"/>
      <c r="BM49" s="204"/>
      <c r="BN49" s="204"/>
      <c r="BO49" s="204"/>
    </row>
    <row r="50" spans="1:70" s="197" customFormat="1" ht="15" customHeight="1">
      <c r="A50" s="204"/>
      <c r="B50" s="209"/>
      <c r="C50" s="210"/>
      <c r="D50" s="206"/>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4"/>
      <c r="AX50" s="204"/>
      <c r="AY50" s="204"/>
      <c r="AZ50" s="204"/>
      <c r="BA50" s="204"/>
      <c r="BB50" s="204"/>
      <c r="BC50" s="204"/>
      <c r="BD50" s="204"/>
      <c r="BE50" s="204"/>
      <c r="BF50" s="204"/>
      <c r="BG50" s="204"/>
      <c r="BH50" s="204"/>
      <c r="BI50" s="204"/>
      <c r="BJ50" s="204"/>
      <c r="BK50" s="204"/>
      <c r="BL50" s="204"/>
      <c r="BM50" s="204"/>
      <c r="BN50" s="204"/>
      <c r="BO50" s="204"/>
    </row>
    <row r="51" spans="1:70" s="197" customFormat="1" ht="15" customHeight="1">
      <c r="A51" s="204"/>
      <c r="B51" s="230"/>
      <c r="C51" s="231"/>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24"/>
      <c r="AM51" s="224"/>
      <c r="AN51" s="224"/>
      <c r="AO51" s="224"/>
      <c r="AP51" s="224"/>
      <c r="AQ51" s="224"/>
      <c r="AR51" s="224"/>
      <c r="AS51" s="224"/>
      <c r="AT51" s="224"/>
      <c r="AU51" s="224"/>
      <c r="AV51" s="224"/>
      <c r="AW51" s="218"/>
      <c r="AX51" s="218"/>
      <c r="AY51" s="218"/>
      <c r="AZ51" s="218"/>
      <c r="BA51" s="218"/>
      <c r="BB51" s="218"/>
      <c r="BC51" s="218"/>
      <c r="BD51" s="218"/>
      <c r="BE51" s="218"/>
      <c r="BF51" s="218"/>
      <c r="BG51" s="218"/>
      <c r="BH51" s="218"/>
      <c r="BI51" s="218"/>
      <c r="BJ51" s="218"/>
      <c r="BK51" s="218"/>
      <c r="BL51" s="218"/>
      <c r="BM51" s="218"/>
      <c r="BN51" s="218"/>
      <c r="BO51" s="219"/>
    </row>
    <row r="52" spans="1:70" s="197" customFormat="1" ht="15" customHeight="1">
      <c r="A52" s="211"/>
      <c r="B52" s="586" t="s">
        <v>458</v>
      </c>
      <c r="C52" s="587"/>
      <c r="D52" s="204" t="s">
        <v>459</v>
      </c>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32"/>
      <c r="AN52" s="232"/>
      <c r="AO52" s="206"/>
      <c r="AP52" s="206"/>
      <c r="AQ52" s="206"/>
      <c r="AR52" s="206"/>
      <c r="AS52" s="206"/>
      <c r="AT52" s="206"/>
      <c r="AU52" s="206"/>
      <c r="AV52" s="206"/>
      <c r="AW52" s="204"/>
      <c r="AX52" s="204"/>
      <c r="AY52" s="204"/>
      <c r="AZ52" s="204"/>
      <c r="BA52" s="204"/>
      <c r="BB52" s="204"/>
      <c r="BC52" s="204"/>
      <c r="BD52" s="204"/>
      <c r="BE52" s="204"/>
      <c r="BF52" s="204"/>
      <c r="BG52" s="204"/>
      <c r="BH52" s="204"/>
      <c r="BI52" s="204"/>
      <c r="BJ52" s="204"/>
      <c r="BK52" s="204"/>
      <c r="BL52" s="204"/>
      <c r="BM52" s="204"/>
      <c r="BN52" s="204"/>
      <c r="BO52" s="222"/>
      <c r="BR52" s="247"/>
    </row>
    <row r="53" spans="1:70" s="197" customFormat="1" ht="15" customHeight="1">
      <c r="A53" s="211"/>
      <c r="B53" s="221"/>
      <c r="C53" s="204"/>
      <c r="D53" s="204"/>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4"/>
      <c r="AX53" s="204"/>
      <c r="AY53" s="204"/>
      <c r="AZ53" s="204"/>
      <c r="BA53" s="204"/>
      <c r="BB53" s="204"/>
      <c r="BC53" s="204"/>
      <c r="BD53" s="204"/>
      <c r="BE53" s="204"/>
      <c r="BF53" s="204"/>
      <c r="BG53" s="204"/>
      <c r="BH53" s="204"/>
      <c r="BI53" s="204"/>
      <c r="BJ53" s="204"/>
      <c r="BK53" s="204"/>
      <c r="BL53" s="204"/>
      <c r="BM53" s="204"/>
      <c r="BN53" s="204"/>
      <c r="BO53" s="222"/>
      <c r="BR53" s="247"/>
    </row>
    <row r="54" spans="1:70" s="197" customFormat="1" ht="15" customHeight="1">
      <c r="A54" s="211"/>
      <c r="B54" s="245"/>
      <c r="C54" s="246"/>
      <c r="D54" s="246"/>
      <c r="E54" s="247" t="str">
        <f>IF(BB2="東京本店","請求締日・提出日は、毎月15日締めの18日必着になります。","請求締日・提出日は、毎月15日締めの18日必着になります。")</f>
        <v>請求締日・提出日は、毎月15日締めの18日必着になります。</v>
      </c>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6"/>
      <c r="AX54" s="246"/>
      <c r="AY54" s="246"/>
      <c r="AZ54" s="246"/>
      <c r="BA54" s="246"/>
      <c r="BB54" s="246"/>
      <c r="BC54" s="246"/>
      <c r="BD54" s="246"/>
      <c r="BE54" s="246"/>
      <c r="BF54" s="246"/>
      <c r="BG54" s="246"/>
      <c r="BH54" s="246"/>
      <c r="BI54" s="246"/>
      <c r="BJ54" s="246"/>
      <c r="BK54" s="246"/>
      <c r="BL54" s="246"/>
      <c r="BM54" s="246"/>
      <c r="BN54" s="246"/>
      <c r="BO54" s="248"/>
      <c r="BR54" s="247"/>
    </row>
    <row r="55" spans="1:70" s="197" customFormat="1" ht="15" customHeight="1">
      <c r="A55" s="211"/>
      <c r="B55" s="249"/>
      <c r="E55" s="250" t="s">
        <v>475</v>
      </c>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250"/>
      <c r="AR55" s="250"/>
      <c r="AS55" s="250"/>
      <c r="AT55" s="250"/>
      <c r="AU55" s="250"/>
      <c r="AV55" s="250"/>
      <c r="BO55" s="251"/>
    </row>
    <row r="56" spans="1:70" s="198" customFormat="1" ht="15" customHeight="1">
      <c r="A56" s="212"/>
      <c r="B56" s="252"/>
      <c r="C56" s="253"/>
      <c r="D56" s="253"/>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3"/>
      <c r="AX56" s="253"/>
      <c r="AY56" s="253"/>
      <c r="AZ56" s="253"/>
      <c r="BA56" s="253"/>
      <c r="BB56" s="253"/>
      <c r="BC56" s="253"/>
      <c r="BD56" s="253"/>
      <c r="BE56" s="253"/>
      <c r="BF56" s="253"/>
      <c r="BG56" s="253"/>
      <c r="BH56" s="253"/>
      <c r="BI56" s="253"/>
      <c r="BJ56" s="253"/>
      <c r="BK56" s="253"/>
      <c r="BL56" s="253"/>
      <c r="BM56" s="253"/>
      <c r="BN56" s="253"/>
      <c r="BO56" s="255"/>
    </row>
    <row r="57" spans="1:70" s="198" customFormat="1" ht="15" customHeight="1">
      <c r="A57" s="212"/>
      <c r="B57" s="213"/>
      <c r="C57" s="213"/>
      <c r="D57" s="213"/>
      <c r="E57" s="214"/>
      <c r="F57" s="214"/>
      <c r="G57" s="214"/>
      <c r="H57" s="214"/>
      <c r="I57" s="214"/>
      <c r="J57" s="214"/>
      <c r="K57" s="214"/>
      <c r="L57" s="214"/>
      <c r="M57" s="214"/>
      <c r="N57" s="214"/>
      <c r="O57" s="214"/>
      <c r="P57" s="214"/>
      <c r="Q57" s="214"/>
      <c r="R57" s="214"/>
      <c r="S57" s="214"/>
      <c r="T57" s="214"/>
      <c r="U57" s="214"/>
      <c r="V57" s="583" t="s">
        <v>813</v>
      </c>
      <c r="W57" s="583"/>
      <c r="X57" s="583"/>
      <c r="Y57" s="583"/>
      <c r="Z57" s="583"/>
      <c r="AA57" s="583"/>
      <c r="AB57" s="583"/>
      <c r="AC57" s="583"/>
      <c r="AD57" s="583"/>
      <c r="AE57" s="583"/>
      <c r="AF57" s="583"/>
      <c r="AG57" s="583"/>
      <c r="AH57" s="580" t="s">
        <v>815</v>
      </c>
      <c r="AI57" s="580"/>
      <c r="AJ57" s="580"/>
      <c r="AK57" s="580"/>
      <c r="AL57" s="580"/>
      <c r="AM57" s="580"/>
      <c r="AN57" s="580"/>
      <c r="AO57" s="580"/>
      <c r="AP57" s="580"/>
      <c r="AQ57" s="580"/>
      <c r="AR57" s="580"/>
      <c r="AS57" s="224"/>
      <c r="AT57" s="569" t="s">
        <v>818</v>
      </c>
      <c r="AU57" s="569"/>
      <c r="AV57" s="569"/>
      <c r="AW57" s="569"/>
      <c r="AX57" s="569"/>
      <c r="AY57" s="569"/>
      <c r="AZ57" s="569"/>
      <c r="BA57" s="569"/>
      <c r="BB57" s="569"/>
      <c r="BC57" s="569"/>
      <c r="BD57" s="569"/>
      <c r="BE57" s="570" t="s">
        <v>819</v>
      </c>
      <c r="BF57" s="570"/>
      <c r="BG57" s="570"/>
      <c r="BH57" s="570"/>
      <c r="BI57" s="570"/>
      <c r="BJ57" s="570"/>
      <c r="BK57" s="570"/>
      <c r="BL57" s="570"/>
      <c r="BM57" s="570"/>
      <c r="BN57" s="570"/>
      <c r="BO57" s="570"/>
    </row>
    <row r="58" spans="1:70" s="195" customFormat="1" ht="15" customHeight="1">
      <c r="A58" s="200"/>
      <c r="B58" s="204"/>
      <c r="C58" s="204"/>
      <c r="D58" s="204"/>
      <c r="E58" s="202"/>
      <c r="F58" s="202"/>
      <c r="G58" s="202"/>
      <c r="H58" s="202"/>
      <c r="I58" s="202"/>
      <c r="J58" s="202"/>
      <c r="K58" s="202"/>
      <c r="L58" s="202"/>
      <c r="M58" s="202"/>
      <c r="N58" s="202"/>
      <c r="O58" s="202"/>
      <c r="P58" s="202"/>
      <c r="Q58" s="202"/>
      <c r="R58" s="202"/>
      <c r="S58" s="200"/>
      <c r="T58" s="200"/>
      <c r="U58" s="200"/>
      <c r="V58" s="200"/>
      <c r="W58" s="200"/>
      <c r="X58" s="202"/>
      <c r="Y58" s="202"/>
      <c r="Z58" s="202"/>
      <c r="AA58" s="202"/>
      <c r="AB58" s="202"/>
      <c r="AC58" s="202"/>
      <c r="AD58" s="202"/>
      <c r="AE58" s="202"/>
      <c r="AF58" s="202"/>
      <c r="AG58" s="202"/>
      <c r="AH58" s="581" t="s">
        <v>814</v>
      </c>
      <c r="AI58" s="581"/>
      <c r="AJ58" s="581"/>
      <c r="AK58" s="581"/>
      <c r="AL58" s="581"/>
      <c r="AM58" s="581"/>
      <c r="AN58" s="581"/>
      <c r="AO58" s="581"/>
      <c r="AP58" s="581"/>
      <c r="AQ58" s="581"/>
      <c r="AR58" s="581"/>
      <c r="AS58" s="204"/>
      <c r="AT58" s="582" t="s">
        <v>816</v>
      </c>
      <c r="AU58" s="582"/>
      <c r="AV58" s="582"/>
      <c r="AW58" s="582"/>
      <c r="AX58" s="582"/>
      <c r="AY58" s="582"/>
      <c r="AZ58" s="582"/>
      <c r="BA58" s="582"/>
      <c r="BB58" s="582"/>
      <c r="BC58" s="582"/>
      <c r="BD58" s="582"/>
      <c r="BE58" s="582" t="s">
        <v>817</v>
      </c>
      <c r="BF58" s="582"/>
      <c r="BG58" s="582"/>
      <c r="BH58" s="582"/>
      <c r="BI58" s="582"/>
      <c r="BJ58" s="582"/>
      <c r="BK58" s="582"/>
      <c r="BL58" s="582"/>
      <c r="BM58" s="582"/>
      <c r="BN58" s="582"/>
      <c r="BO58" s="582"/>
    </row>
    <row r="59" spans="1:70" s="195" customFormat="1" ht="15" customHeight="1">
      <c r="A59" s="204"/>
      <c r="B59" s="204"/>
      <c r="C59" s="204"/>
      <c r="D59" s="204"/>
      <c r="E59" s="236"/>
      <c r="F59" s="237"/>
      <c r="G59" s="237"/>
      <c r="H59" s="237"/>
      <c r="I59" s="571" t="s">
        <v>807</v>
      </c>
      <c r="J59" s="571"/>
      <c r="K59" s="571"/>
      <c r="L59" s="571"/>
      <c r="M59" s="571"/>
      <c r="N59" s="571"/>
      <c r="O59" s="571"/>
      <c r="P59" s="571"/>
      <c r="Q59" s="571"/>
      <c r="R59" s="571"/>
      <c r="S59" s="571"/>
      <c r="T59" s="571"/>
      <c r="U59" s="571"/>
      <c r="V59" s="571"/>
      <c r="W59" s="571"/>
      <c r="X59" s="571"/>
      <c r="Y59" s="571"/>
      <c r="Z59" s="571"/>
      <c r="AA59" s="571"/>
      <c r="AB59" s="571"/>
      <c r="AC59" s="571"/>
      <c r="AD59" s="571"/>
      <c r="AE59" s="571"/>
      <c r="AF59" s="571"/>
      <c r="AG59" s="571"/>
      <c r="AH59" s="571"/>
      <c r="AI59" s="571"/>
      <c r="AJ59" s="571"/>
      <c r="AK59" s="571"/>
      <c r="AL59" s="571"/>
      <c r="AM59" s="571"/>
      <c r="AN59" s="571"/>
      <c r="AO59" s="571"/>
      <c r="AP59" s="571"/>
      <c r="AQ59" s="571"/>
      <c r="AR59" s="571"/>
      <c r="AS59" s="571"/>
      <c r="AT59" s="571"/>
      <c r="AU59" s="571"/>
      <c r="AV59" s="571"/>
      <c r="AW59" s="571"/>
      <c r="AX59" s="571"/>
      <c r="AY59" s="571"/>
      <c r="AZ59" s="237"/>
      <c r="BA59" s="237"/>
      <c r="BB59" s="237"/>
      <c r="BC59" s="238"/>
      <c r="BD59" s="200"/>
      <c r="BE59" s="200"/>
      <c r="BF59" s="200"/>
      <c r="BG59" s="200"/>
      <c r="BH59" s="200"/>
      <c r="BI59" s="200"/>
      <c r="BJ59" s="200"/>
      <c r="BK59" s="200"/>
      <c r="BL59" s="200"/>
      <c r="BM59" s="200"/>
      <c r="BN59" s="200"/>
      <c r="BO59" s="200"/>
    </row>
    <row r="60" spans="1:70" ht="15" customHeight="1">
      <c r="A60" s="215"/>
      <c r="B60" s="215"/>
      <c r="C60" s="215"/>
      <c r="D60" s="215"/>
      <c r="E60" s="239"/>
      <c r="F60" s="240"/>
      <c r="G60" s="240"/>
      <c r="H60" s="240"/>
      <c r="I60" s="572"/>
      <c r="J60" s="572"/>
      <c r="K60" s="572"/>
      <c r="L60" s="572"/>
      <c r="M60" s="572"/>
      <c r="N60" s="572"/>
      <c r="O60" s="572"/>
      <c r="P60" s="572"/>
      <c r="Q60" s="572"/>
      <c r="R60" s="572"/>
      <c r="S60" s="572"/>
      <c r="T60" s="572"/>
      <c r="U60" s="572"/>
      <c r="V60" s="572"/>
      <c r="W60" s="572"/>
      <c r="X60" s="572"/>
      <c r="Y60" s="572"/>
      <c r="Z60" s="572"/>
      <c r="AA60" s="572"/>
      <c r="AB60" s="572"/>
      <c r="AC60" s="572"/>
      <c r="AD60" s="572"/>
      <c r="AE60" s="572"/>
      <c r="AF60" s="572"/>
      <c r="AG60" s="572"/>
      <c r="AH60" s="572"/>
      <c r="AI60" s="572"/>
      <c r="AJ60" s="572"/>
      <c r="AK60" s="572"/>
      <c r="AL60" s="572"/>
      <c r="AM60" s="572"/>
      <c r="AN60" s="572"/>
      <c r="AO60" s="572"/>
      <c r="AP60" s="572"/>
      <c r="AQ60" s="572"/>
      <c r="AR60" s="572"/>
      <c r="AS60" s="572"/>
      <c r="AT60" s="572"/>
      <c r="AU60" s="572"/>
      <c r="AV60" s="572"/>
      <c r="AW60" s="572"/>
      <c r="AX60" s="572"/>
      <c r="AY60" s="572"/>
      <c r="AZ60" s="240"/>
      <c r="BA60" s="240"/>
      <c r="BB60" s="240"/>
      <c r="BC60" s="241"/>
      <c r="BD60" s="199"/>
      <c r="BE60" s="199"/>
      <c r="BF60" s="199"/>
      <c r="BG60" s="199"/>
      <c r="BH60" s="199"/>
      <c r="BI60" s="199"/>
      <c r="BJ60" s="199"/>
      <c r="BK60" s="199"/>
      <c r="BL60" s="199"/>
      <c r="BM60" s="199"/>
      <c r="BN60" s="199"/>
      <c r="BO60" s="199"/>
    </row>
    <row r="61" spans="1:70" ht="15" customHeight="1">
      <c r="A61" s="199"/>
      <c r="B61" s="215"/>
      <c r="C61" s="215"/>
      <c r="D61" s="215"/>
      <c r="E61" s="242"/>
      <c r="F61" s="243"/>
      <c r="G61" s="243"/>
      <c r="H61" s="24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3"/>
      <c r="AF61" s="573"/>
      <c r="AG61" s="573"/>
      <c r="AH61" s="573"/>
      <c r="AI61" s="573"/>
      <c r="AJ61" s="573"/>
      <c r="AK61" s="573"/>
      <c r="AL61" s="573"/>
      <c r="AM61" s="573"/>
      <c r="AN61" s="573"/>
      <c r="AO61" s="573"/>
      <c r="AP61" s="573"/>
      <c r="AQ61" s="573"/>
      <c r="AR61" s="573"/>
      <c r="AS61" s="573"/>
      <c r="AT61" s="573"/>
      <c r="AU61" s="573"/>
      <c r="AV61" s="573"/>
      <c r="AW61" s="573"/>
      <c r="AX61" s="573"/>
      <c r="AY61" s="573"/>
      <c r="AZ61" s="243"/>
      <c r="BA61" s="243"/>
      <c r="BB61" s="243"/>
      <c r="BC61" s="244"/>
      <c r="BD61" s="199"/>
      <c r="BE61" s="199"/>
      <c r="BF61" s="199"/>
      <c r="BG61" s="199"/>
      <c r="BH61" s="199"/>
      <c r="BI61" s="199"/>
      <c r="BJ61" s="199"/>
      <c r="BK61" s="199"/>
      <c r="BL61" s="199"/>
      <c r="BM61" s="199"/>
      <c r="BN61" s="199"/>
      <c r="BO61" s="524" t="s">
        <v>820</v>
      </c>
    </row>
    <row r="62" spans="1:70" ht="15" customHeight="1">
      <c r="A62" s="199"/>
      <c r="B62" s="215"/>
      <c r="C62" s="215"/>
      <c r="D62" s="215"/>
      <c r="E62" s="216"/>
      <c r="F62" s="216"/>
      <c r="G62" s="216"/>
      <c r="H62" s="216"/>
      <c r="I62" s="216"/>
      <c r="J62" s="216"/>
      <c r="K62" s="216"/>
      <c r="L62" s="216"/>
      <c r="M62" s="216"/>
      <c r="N62" s="216"/>
      <c r="O62" s="216"/>
      <c r="P62" s="216"/>
      <c r="Q62" s="216"/>
      <c r="R62" s="216"/>
      <c r="S62" s="199"/>
      <c r="T62" s="199"/>
      <c r="U62" s="199"/>
      <c r="V62" s="199"/>
      <c r="W62" s="199"/>
      <c r="X62" s="216"/>
      <c r="Y62" s="216"/>
      <c r="Z62" s="216"/>
      <c r="AA62" s="216"/>
      <c r="AB62" s="216"/>
      <c r="AC62" s="216"/>
      <c r="AD62" s="216"/>
      <c r="AE62" s="216"/>
      <c r="AF62" s="216"/>
      <c r="AG62" s="216"/>
      <c r="AH62" s="216"/>
      <c r="AI62" s="215"/>
      <c r="AJ62" s="215"/>
      <c r="AK62" s="215"/>
      <c r="AL62" s="215"/>
      <c r="AM62" s="215"/>
      <c r="AN62" s="215"/>
      <c r="AO62" s="215"/>
      <c r="AP62" s="215"/>
      <c r="AQ62" s="215"/>
      <c r="AR62" s="215"/>
      <c r="AS62" s="215"/>
      <c r="AT62" s="215"/>
      <c r="AU62" s="215"/>
      <c r="AV62" s="215"/>
      <c r="AW62" s="215"/>
      <c r="AX62" s="199"/>
      <c r="AY62" s="199"/>
      <c r="AZ62" s="199"/>
      <c r="BA62" s="199"/>
      <c r="BB62" s="199"/>
      <c r="BC62" s="199"/>
      <c r="BD62" s="199"/>
      <c r="BE62" s="199"/>
      <c r="BF62" s="199"/>
      <c r="BG62" s="199"/>
      <c r="BH62" s="199"/>
      <c r="BI62" s="199"/>
      <c r="BJ62" s="199"/>
      <c r="BK62" s="199"/>
      <c r="BL62" s="199"/>
      <c r="BM62" s="199"/>
      <c r="BO62" s="199"/>
    </row>
    <row r="63" spans="1:70" ht="15" customHeight="1">
      <c r="A63" s="199"/>
      <c r="B63" s="215"/>
      <c r="C63" s="215"/>
      <c r="D63" s="215"/>
      <c r="E63" s="216"/>
      <c r="F63" s="216"/>
      <c r="G63" s="216"/>
      <c r="H63" s="216"/>
      <c r="I63" s="216"/>
      <c r="J63" s="216"/>
      <c r="K63" s="216"/>
      <c r="L63" s="216"/>
      <c r="M63" s="216"/>
      <c r="N63" s="216"/>
      <c r="O63" s="216"/>
      <c r="P63" s="216"/>
      <c r="Q63" s="216"/>
      <c r="R63" s="216"/>
      <c r="S63" s="199"/>
      <c r="T63" s="199"/>
      <c r="U63" s="199"/>
      <c r="V63" s="199"/>
      <c r="W63" s="199"/>
      <c r="X63" s="216"/>
      <c r="Y63" s="216"/>
      <c r="Z63" s="216"/>
      <c r="AA63" s="216"/>
      <c r="AB63" s="216"/>
      <c r="AC63" s="216"/>
      <c r="AD63" s="216"/>
      <c r="AE63" s="216"/>
      <c r="AF63" s="216"/>
      <c r="AG63" s="216"/>
      <c r="AH63" s="216"/>
      <c r="AI63" s="215"/>
      <c r="AJ63" s="215"/>
      <c r="AK63" s="215"/>
      <c r="AL63" s="215"/>
      <c r="AM63" s="215"/>
      <c r="AN63" s="215"/>
      <c r="AO63" s="215"/>
      <c r="AP63" s="215"/>
      <c r="AQ63" s="215"/>
      <c r="AR63" s="215"/>
      <c r="AS63" s="215"/>
      <c r="AT63" s="215"/>
      <c r="AU63" s="215"/>
      <c r="AV63" s="215"/>
      <c r="AW63" s="215"/>
      <c r="AX63" s="199"/>
      <c r="AY63" s="199"/>
      <c r="AZ63" s="199"/>
      <c r="BA63" s="199"/>
      <c r="BB63" s="199"/>
      <c r="BC63" s="199"/>
      <c r="BD63" s="199"/>
      <c r="BE63" s="199"/>
      <c r="BF63" s="199"/>
      <c r="BG63" s="199"/>
      <c r="BH63" s="199"/>
      <c r="BI63" s="199"/>
      <c r="BJ63" s="199"/>
      <c r="BK63" s="199"/>
      <c r="BL63" s="199"/>
      <c r="BM63" s="199"/>
      <c r="BN63" s="199"/>
      <c r="BO63" s="199"/>
    </row>
    <row r="64" spans="1:70" ht="15" customHeight="1">
      <c r="A64" s="589"/>
      <c r="B64" s="199"/>
      <c r="C64" s="199"/>
      <c r="D64" s="199"/>
      <c r="E64" s="216"/>
      <c r="F64" s="216"/>
      <c r="G64" s="216"/>
      <c r="H64" s="216"/>
      <c r="I64" s="216"/>
      <c r="J64" s="216"/>
      <c r="K64" s="216"/>
      <c r="L64" s="216"/>
      <c r="M64" s="216"/>
      <c r="N64" s="216"/>
      <c r="O64" s="216"/>
      <c r="P64" s="216"/>
      <c r="Q64" s="216"/>
      <c r="R64" s="216"/>
      <c r="S64" s="199"/>
      <c r="T64" s="199"/>
      <c r="U64" s="199"/>
      <c r="V64" s="199"/>
      <c r="W64" s="199"/>
      <c r="X64" s="216"/>
      <c r="Y64" s="216"/>
      <c r="Z64" s="216"/>
      <c r="AA64" s="216"/>
      <c r="AB64" s="216"/>
      <c r="AC64" s="216"/>
      <c r="AD64" s="216"/>
      <c r="AE64" s="216"/>
      <c r="AF64" s="216"/>
      <c r="AG64" s="216"/>
      <c r="AH64" s="216"/>
      <c r="AI64" s="199"/>
      <c r="AJ64" s="199"/>
      <c r="AK64" s="199"/>
      <c r="AL64" s="199"/>
      <c r="AM64" s="199"/>
      <c r="AN64" s="199"/>
      <c r="AO64" s="199"/>
      <c r="AP64" s="199"/>
      <c r="AQ64" s="199"/>
      <c r="AR64" s="199"/>
      <c r="AS64" s="199"/>
      <c r="AT64" s="199"/>
      <c r="AU64" s="199"/>
      <c r="AV64" s="199"/>
      <c r="AW64" s="199"/>
      <c r="AX64" s="199"/>
      <c r="AY64" s="199"/>
      <c r="AZ64" s="199"/>
      <c r="BA64" s="199"/>
      <c r="BB64" s="199"/>
      <c r="BC64" s="199"/>
      <c r="BD64" s="199"/>
      <c r="BE64" s="199"/>
      <c r="BF64" s="199"/>
      <c r="BG64" s="199"/>
      <c r="BH64" s="199"/>
      <c r="BI64" s="199"/>
      <c r="BJ64" s="199"/>
      <c r="BK64" s="199"/>
      <c r="BL64" s="199"/>
      <c r="BM64" s="199"/>
      <c r="BN64" s="199"/>
      <c r="BO64" s="199"/>
    </row>
    <row r="65" spans="1:67" ht="15" customHeight="1">
      <c r="A65" s="589"/>
      <c r="B65" s="199"/>
      <c r="C65" s="199"/>
      <c r="D65" s="199"/>
      <c r="E65" s="216"/>
      <c r="F65" s="216"/>
      <c r="G65" s="216"/>
      <c r="H65" s="216"/>
      <c r="I65" s="216"/>
      <c r="J65" s="216"/>
      <c r="K65" s="216"/>
      <c r="L65" s="216"/>
      <c r="M65" s="216"/>
      <c r="N65" s="216"/>
      <c r="O65" s="216"/>
      <c r="P65" s="216"/>
      <c r="Q65" s="216"/>
      <c r="R65" s="216"/>
      <c r="S65" s="199"/>
      <c r="T65" s="199"/>
      <c r="U65" s="199"/>
      <c r="V65" s="199"/>
      <c r="W65" s="199"/>
      <c r="X65" s="216"/>
      <c r="Y65" s="216"/>
      <c r="Z65" s="216"/>
      <c r="AA65" s="216"/>
      <c r="AB65" s="216"/>
      <c r="AC65" s="216"/>
      <c r="AD65" s="216"/>
      <c r="AE65" s="216"/>
      <c r="AF65" s="216"/>
      <c r="AG65" s="216"/>
      <c r="AH65" s="216"/>
      <c r="AI65" s="199"/>
      <c r="AJ65" s="199"/>
      <c r="AK65" s="199"/>
      <c r="AL65" s="199"/>
      <c r="AM65" s="199"/>
      <c r="AN65" s="199"/>
      <c r="AO65" s="199"/>
      <c r="AP65" s="199"/>
      <c r="AQ65" s="199"/>
      <c r="AR65" s="199"/>
      <c r="AS65" s="199"/>
      <c r="AT65" s="199"/>
      <c r="AU65" s="199"/>
      <c r="AV65" s="199"/>
      <c r="AW65" s="199"/>
      <c r="AX65" s="199"/>
      <c r="AY65" s="199"/>
      <c r="AZ65" s="199"/>
      <c r="BA65" s="199"/>
      <c r="BB65" s="199"/>
      <c r="BC65" s="199"/>
      <c r="BD65" s="199"/>
      <c r="BE65" s="199"/>
      <c r="BF65" s="199"/>
      <c r="BG65" s="199"/>
      <c r="BH65" s="199"/>
      <c r="BI65" s="199"/>
      <c r="BJ65" s="199"/>
      <c r="BK65" s="199"/>
      <c r="BL65" s="199"/>
      <c r="BM65" s="199"/>
      <c r="BN65" s="199"/>
      <c r="BO65" s="199"/>
    </row>
    <row r="66" spans="1:67" ht="15" customHeight="1">
      <c r="A66" s="590"/>
      <c r="B66" s="199"/>
      <c r="C66" s="199"/>
      <c r="D66" s="199"/>
      <c r="E66" s="216"/>
      <c r="F66" s="216"/>
      <c r="G66" s="216"/>
      <c r="H66" s="216"/>
      <c r="I66" s="216"/>
      <c r="J66" s="216"/>
      <c r="K66" s="216"/>
      <c r="L66" s="216"/>
      <c r="M66" s="216"/>
      <c r="N66" s="216"/>
      <c r="O66" s="216"/>
      <c r="P66" s="216"/>
      <c r="Q66" s="216"/>
      <c r="R66" s="216"/>
      <c r="S66" s="199"/>
      <c r="T66" s="199"/>
      <c r="U66" s="199"/>
      <c r="V66" s="199"/>
      <c r="W66" s="199"/>
      <c r="X66" s="216"/>
      <c r="Y66" s="216"/>
      <c r="Z66" s="216"/>
      <c r="AA66" s="216"/>
      <c r="AB66" s="216"/>
      <c r="AC66" s="216"/>
      <c r="AD66" s="216"/>
      <c r="AE66" s="216"/>
      <c r="AF66" s="216"/>
      <c r="AG66" s="216"/>
      <c r="AH66" s="216"/>
      <c r="AI66" s="199"/>
      <c r="AJ66" s="199"/>
      <c r="AK66" s="199"/>
      <c r="AL66" s="199"/>
      <c r="AM66" s="199"/>
      <c r="AN66" s="199"/>
      <c r="AO66" s="199"/>
      <c r="AP66" s="199"/>
      <c r="AQ66" s="199"/>
      <c r="AR66" s="199"/>
      <c r="AS66" s="199"/>
      <c r="AT66" s="199"/>
      <c r="AU66" s="199"/>
      <c r="AV66" s="199"/>
      <c r="AW66" s="199"/>
      <c r="AX66" s="199"/>
      <c r="AY66" s="199"/>
      <c r="AZ66" s="199"/>
      <c r="BA66" s="199"/>
      <c r="BB66" s="199"/>
      <c r="BC66" s="199"/>
      <c r="BD66" s="199"/>
      <c r="BE66" s="199"/>
      <c r="BF66" s="199"/>
      <c r="BG66" s="199"/>
      <c r="BH66" s="199"/>
      <c r="BI66" s="199"/>
      <c r="BJ66" s="199"/>
      <c r="BK66" s="199"/>
      <c r="BL66" s="199"/>
      <c r="BM66" s="199"/>
      <c r="BN66" s="199"/>
      <c r="BO66" s="199"/>
    </row>
    <row r="67" spans="1:67" ht="15" customHeight="1">
      <c r="A67" s="590"/>
      <c r="B67" s="199"/>
      <c r="C67" s="199"/>
      <c r="D67" s="199"/>
      <c r="E67" s="199"/>
      <c r="F67" s="199"/>
      <c r="G67" s="199"/>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c r="AE67" s="199"/>
      <c r="AF67" s="199"/>
      <c r="AG67" s="199"/>
      <c r="AH67" s="199"/>
      <c r="AI67" s="199"/>
      <c r="AJ67" s="199"/>
      <c r="AK67" s="199"/>
      <c r="AL67" s="199"/>
      <c r="AM67" s="199"/>
      <c r="AN67" s="199"/>
      <c r="AO67" s="199"/>
      <c r="AP67" s="199"/>
      <c r="AQ67" s="199"/>
      <c r="AR67" s="199"/>
      <c r="AS67" s="199"/>
      <c r="AT67" s="199"/>
      <c r="AU67" s="199"/>
      <c r="AV67" s="199"/>
      <c r="AW67" s="199"/>
      <c r="AX67" s="199"/>
      <c r="AY67" s="199"/>
      <c r="AZ67" s="199"/>
      <c r="BA67" s="199"/>
      <c r="BB67" s="199"/>
      <c r="BC67" s="199"/>
      <c r="BD67" s="199"/>
      <c r="BE67" s="199"/>
      <c r="BF67" s="199"/>
      <c r="BG67" s="199"/>
      <c r="BH67" s="199"/>
      <c r="BI67" s="199"/>
      <c r="BJ67" s="199"/>
      <c r="BK67" s="199"/>
      <c r="BL67" s="199"/>
      <c r="BM67" s="199"/>
      <c r="BN67" s="199"/>
      <c r="BO67" s="199"/>
    </row>
    <row r="68" spans="1:67" ht="15" customHeight="1">
      <c r="A68" s="590"/>
      <c r="B68" s="199"/>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c r="AA68" s="199"/>
      <c r="AB68" s="199"/>
      <c r="AC68" s="199"/>
      <c r="AD68" s="199"/>
      <c r="AE68" s="199"/>
      <c r="AF68" s="199"/>
      <c r="AG68" s="199"/>
      <c r="AH68" s="199"/>
      <c r="AI68" s="199"/>
      <c r="AJ68" s="199"/>
      <c r="AK68" s="199"/>
      <c r="AL68" s="199"/>
      <c r="AM68" s="199"/>
      <c r="AN68" s="199"/>
      <c r="AO68" s="199"/>
      <c r="AP68" s="199"/>
      <c r="AQ68" s="199"/>
      <c r="AR68" s="199"/>
      <c r="AS68" s="199"/>
      <c r="AT68" s="199"/>
      <c r="AU68" s="199"/>
      <c r="AV68" s="199"/>
      <c r="AW68" s="199"/>
      <c r="AX68" s="199"/>
      <c r="AY68" s="199"/>
      <c r="AZ68" s="199"/>
      <c r="BA68" s="199"/>
      <c r="BB68" s="199"/>
      <c r="BC68" s="199"/>
      <c r="BD68" s="199"/>
      <c r="BE68" s="199"/>
      <c r="BF68" s="199"/>
      <c r="BG68" s="199"/>
      <c r="BH68" s="199"/>
      <c r="BI68" s="199"/>
      <c r="BJ68" s="199"/>
      <c r="BK68" s="199"/>
      <c r="BL68" s="199"/>
      <c r="BM68" s="199"/>
      <c r="BN68" s="199"/>
      <c r="BO68" s="199"/>
    </row>
    <row r="69" spans="1:67" ht="15" customHeight="1">
      <c r="A69" s="590"/>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c r="AA69" s="199"/>
      <c r="AB69" s="199"/>
      <c r="AC69" s="199"/>
      <c r="AD69" s="199"/>
      <c r="AE69" s="199"/>
      <c r="AF69" s="199"/>
      <c r="AG69" s="199"/>
      <c r="AH69" s="199"/>
      <c r="AI69" s="199"/>
      <c r="AJ69" s="199"/>
      <c r="AK69" s="199"/>
      <c r="AL69" s="199"/>
      <c r="AM69" s="199"/>
      <c r="AN69" s="199"/>
      <c r="AO69" s="199"/>
      <c r="AP69" s="199"/>
      <c r="AQ69" s="199"/>
      <c r="AR69" s="199"/>
      <c r="AS69" s="199"/>
      <c r="AT69" s="199"/>
      <c r="AU69" s="199"/>
      <c r="AV69" s="199"/>
      <c r="AW69" s="199"/>
      <c r="AX69" s="199"/>
      <c r="AY69" s="199"/>
      <c r="AZ69" s="199"/>
      <c r="BA69" s="199"/>
      <c r="BB69" s="199"/>
      <c r="BC69" s="199"/>
      <c r="BD69" s="199"/>
      <c r="BE69" s="199"/>
      <c r="BF69" s="199"/>
      <c r="BG69" s="199"/>
      <c r="BH69" s="199"/>
      <c r="BI69" s="199"/>
      <c r="BJ69" s="199"/>
      <c r="BK69" s="199"/>
      <c r="BL69" s="199"/>
      <c r="BM69" s="199"/>
      <c r="BN69" s="199"/>
      <c r="BO69" s="199"/>
    </row>
    <row r="70" spans="1:67" ht="15" customHeight="1">
      <c r="A70" s="217"/>
      <c r="B70" s="199"/>
      <c r="C70" s="199"/>
      <c r="D70" s="199"/>
      <c r="E70" s="199"/>
      <c r="F70" s="199"/>
      <c r="G70" s="199"/>
      <c r="H70" s="199"/>
      <c r="I70" s="199"/>
      <c r="J70" s="199"/>
      <c r="K70" s="199"/>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199"/>
      <c r="AY70" s="199"/>
      <c r="AZ70" s="199"/>
      <c r="BA70" s="199"/>
      <c r="BB70" s="199"/>
      <c r="BC70" s="199"/>
      <c r="BD70" s="199"/>
      <c r="BE70" s="199"/>
      <c r="BF70" s="199"/>
      <c r="BG70" s="199"/>
      <c r="BH70" s="199"/>
      <c r="BI70" s="199"/>
      <c r="BJ70" s="199"/>
      <c r="BK70" s="199"/>
      <c r="BL70" s="199"/>
      <c r="BM70" s="199"/>
      <c r="BN70" s="199"/>
      <c r="BO70" s="199"/>
    </row>
    <row r="71" spans="1:67" ht="15" customHeight="1">
      <c r="A71" s="217"/>
      <c r="B71" s="199"/>
      <c r="C71" s="199"/>
      <c r="D71" s="199"/>
      <c r="E71" s="199"/>
      <c r="F71" s="199"/>
      <c r="G71" s="199"/>
      <c r="H71" s="199"/>
      <c r="I71" s="199"/>
      <c r="J71" s="199"/>
      <c r="K71" s="199"/>
      <c r="L71" s="199"/>
      <c r="M71" s="199"/>
      <c r="N71" s="199"/>
      <c r="O71" s="199"/>
      <c r="P71" s="199"/>
      <c r="Q71" s="199"/>
      <c r="R71" s="199"/>
      <c r="S71" s="199"/>
      <c r="T71" s="199"/>
      <c r="U71" s="199"/>
      <c r="V71" s="199"/>
      <c r="W71" s="199"/>
      <c r="X71" s="199"/>
      <c r="Y71" s="199"/>
      <c r="Z71" s="199"/>
      <c r="AA71" s="199"/>
      <c r="AB71" s="199"/>
      <c r="AC71" s="199"/>
      <c r="AD71" s="199"/>
      <c r="AE71" s="199"/>
      <c r="AF71" s="199"/>
      <c r="AG71" s="199"/>
      <c r="AH71" s="199"/>
      <c r="AI71" s="199"/>
      <c r="AJ71" s="199"/>
      <c r="AK71" s="199"/>
      <c r="AL71" s="199"/>
      <c r="AM71" s="199"/>
      <c r="AN71" s="199"/>
      <c r="AO71" s="199"/>
      <c r="AP71" s="199"/>
      <c r="AQ71" s="199"/>
      <c r="AR71" s="199"/>
      <c r="AS71" s="199"/>
      <c r="AT71" s="199"/>
      <c r="AU71" s="199"/>
      <c r="AV71" s="199"/>
      <c r="AW71" s="199"/>
      <c r="AX71" s="199"/>
      <c r="AY71" s="199"/>
      <c r="AZ71" s="199"/>
      <c r="BA71" s="199"/>
      <c r="BB71" s="199"/>
      <c r="BC71" s="199"/>
      <c r="BD71" s="199"/>
      <c r="BE71" s="199"/>
      <c r="BF71" s="199"/>
      <c r="BG71" s="199"/>
      <c r="BH71" s="199"/>
      <c r="BI71" s="199"/>
      <c r="BJ71" s="199"/>
      <c r="BK71" s="199"/>
      <c r="BL71" s="199"/>
      <c r="BM71" s="199"/>
      <c r="BN71" s="199"/>
      <c r="BO71" s="199"/>
    </row>
    <row r="72" spans="1:67" ht="15" customHeight="1">
      <c r="A72" s="217"/>
      <c r="B72" s="199"/>
      <c r="C72" s="199"/>
      <c r="D72" s="199"/>
      <c r="E72" s="199"/>
      <c r="F72" s="199"/>
      <c r="G72" s="199"/>
      <c r="H72" s="199"/>
      <c r="I72" s="199"/>
      <c r="J72" s="199"/>
      <c r="K72" s="199"/>
      <c r="L72" s="199"/>
      <c r="M72" s="199"/>
      <c r="N72" s="199"/>
      <c r="O72" s="199"/>
      <c r="P72" s="199"/>
      <c r="Q72" s="199"/>
      <c r="R72" s="199"/>
      <c r="S72" s="199"/>
      <c r="T72" s="199"/>
      <c r="U72" s="199"/>
      <c r="V72" s="199"/>
      <c r="W72" s="199"/>
      <c r="X72" s="199"/>
      <c r="Y72" s="199"/>
      <c r="Z72" s="199"/>
      <c r="AA72" s="199"/>
      <c r="AB72" s="199"/>
      <c r="AC72" s="199"/>
      <c r="AD72" s="199"/>
      <c r="AE72" s="199"/>
      <c r="AF72" s="199"/>
      <c r="AG72" s="199"/>
      <c r="AH72" s="199"/>
      <c r="AI72" s="199"/>
      <c r="AJ72" s="199"/>
      <c r="AK72" s="199"/>
      <c r="AL72" s="199"/>
      <c r="AM72" s="199"/>
      <c r="AN72" s="199"/>
      <c r="AO72" s="199"/>
      <c r="AP72" s="199"/>
      <c r="AQ72" s="199"/>
      <c r="AR72" s="199"/>
      <c r="AS72" s="199"/>
      <c r="AT72" s="199"/>
      <c r="AU72" s="199"/>
      <c r="AV72" s="199"/>
      <c r="AW72" s="199"/>
      <c r="AX72" s="199"/>
      <c r="AY72" s="199"/>
      <c r="AZ72" s="199"/>
      <c r="BA72" s="199"/>
      <c r="BB72" s="199"/>
      <c r="BC72" s="199"/>
      <c r="BD72" s="199"/>
      <c r="BE72" s="199"/>
      <c r="BF72" s="199"/>
      <c r="BG72" s="199"/>
      <c r="BH72" s="199"/>
      <c r="BI72" s="199"/>
      <c r="BJ72" s="199"/>
      <c r="BK72" s="199"/>
      <c r="BL72" s="199"/>
      <c r="BM72" s="199"/>
      <c r="BN72" s="199"/>
      <c r="BO72" s="199"/>
    </row>
    <row r="73" spans="1:67" ht="15" customHeight="1">
      <c r="A73" s="217"/>
      <c r="B73" s="199"/>
      <c r="C73" s="199"/>
      <c r="D73" s="199"/>
      <c r="E73" s="199"/>
      <c r="F73" s="199"/>
      <c r="G73" s="199"/>
      <c r="H73" s="199"/>
      <c r="I73" s="199"/>
      <c r="J73" s="199"/>
      <c r="K73" s="199"/>
      <c r="L73" s="199"/>
      <c r="M73" s="199"/>
      <c r="N73" s="199"/>
      <c r="O73" s="199"/>
      <c r="P73" s="199"/>
      <c r="Q73" s="199"/>
      <c r="R73" s="199"/>
      <c r="S73" s="199"/>
      <c r="T73" s="199"/>
      <c r="U73" s="199"/>
      <c r="V73" s="199"/>
      <c r="W73" s="199"/>
      <c r="X73" s="199"/>
      <c r="Y73" s="199"/>
      <c r="Z73" s="199"/>
      <c r="AA73" s="199"/>
      <c r="AB73" s="199"/>
      <c r="AC73" s="199"/>
      <c r="AD73" s="199"/>
      <c r="AE73" s="199"/>
      <c r="AF73" s="199"/>
      <c r="AG73" s="199"/>
      <c r="AH73" s="199"/>
      <c r="AI73" s="199"/>
      <c r="AJ73" s="199"/>
      <c r="AK73" s="199"/>
      <c r="AL73" s="199"/>
      <c r="AM73" s="199"/>
      <c r="AN73" s="199"/>
      <c r="AO73" s="199"/>
      <c r="AP73" s="199"/>
      <c r="AQ73" s="199"/>
      <c r="AR73" s="199"/>
      <c r="AS73" s="199"/>
      <c r="AT73" s="199"/>
      <c r="AU73" s="199"/>
      <c r="AV73" s="199"/>
      <c r="AW73" s="199"/>
      <c r="AX73" s="199"/>
      <c r="AY73" s="199"/>
      <c r="AZ73" s="199"/>
      <c r="BA73" s="199"/>
      <c r="BB73" s="199"/>
      <c r="BC73" s="199"/>
      <c r="BD73" s="199"/>
      <c r="BE73" s="199"/>
      <c r="BF73" s="199"/>
      <c r="BG73" s="199"/>
      <c r="BH73" s="199"/>
      <c r="BI73" s="199"/>
      <c r="BJ73" s="199"/>
      <c r="BK73" s="199"/>
      <c r="BL73" s="199"/>
      <c r="BM73" s="199"/>
      <c r="BN73" s="199"/>
      <c r="BO73" s="199"/>
    </row>
    <row r="74" spans="1:67" ht="15" customHeight="1">
      <c r="A74" s="199"/>
      <c r="B74" s="199"/>
      <c r="C74" s="199"/>
      <c r="D74" s="199"/>
      <c r="E74" s="199"/>
      <c r="F74" s="199"/>
      <c r="G74" s="199"/>
      <c r="H74" s="199"/>
      <c r="I74" s="199"/>
      <c r="J74" s="199"/>
      <c r="K74" s="199"/>
      <c r="L74" s="199"/>
      <c r="M74" s="199"/>
      <c r="N74" s="199"/>
      <c r="O74" s="199"/>
      <c r="P74" s="199"/>
      <c r="Q74" s="199"/>
      <c r="R74" s="199"/>
      <c r="S74" s="199"/>
      <c r="T74" s="199"/>
      <c r="U74" s="199"/>
      <c r="V74" s="199"/>
      <c r="W74" s="199"/>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199"/>
      <c r="AT74" s="199"/>
      <c r="AU74" s="199"/>
      <c r="AV74" s="199"/>
      <c r="AW74" s="199"/>
      <c r="AX74" s="199"/>
      <c r="AY74" s="199"/>
      <c r="AZ74" s="199"/>
      <c r="BA74" s="199"/>
      <c r="BB74" s="199"/>
      <c r="BC74" s="199"/>
      <c r="BD74" s="199"/>
      <c r="BE74" s="199"/>
      <c r="BF74" s="199"/>
      <c r="BG74" s="199"/>
      <c r="BH74" s="199"/>
      <c r="BI74" s="199"/>
      <c r="BJ74" s="199"/>
      <c r="BK74" s="199"/>
      <c r="BL74" s="199"/>
      <c r="BM74" s="199"/>
      <c r="BN74" s="199"/>
      <c r="BO74" s="199"/>
    </row>
    <row r="75" spans="1:67" ht="11.25" customHeight="1"/>
    <row r="76" spans="1:67" ht="11.25" customHeight="1"/>
    <row r="77" spans="1:67" ht="11.25" customHeight="1"/>
  </sheetData>
  <sheetProtection password="9C73" sheet="1" objects="1" scenarios="1"/>
  <mergeCells count="59">
    <mergeCell ref="C13:Q16"/>
    <mergeCell ref="W7:AM8"/>
    <mergeCell ref="W13:AM14"/>
    <mergeCell ref="BB1:BO1"/>
    <mergeCell ref="B2:AK3"/>
    <mergeCell ref="BB2:BO3"/>
    <mergeCell ref="A5:B5"/>
    <mergeCell ref="BB7:BF8"/>
    <mergeCell ref="BJ7:BO8"/>
    <mergeCell ref="BJ10:BO11"/>
    <mergeCell ref="BH7:BH8"/>
    <mergeCell ref="BB10:BF11"/>
    <mergeCell ref="BH10:BH11"/>
    <mergeCell ref="AU10:AZ11"/>
    <mergeCell ref="BB13:BF14"/>
    <mergeCell ref="AF10:AG11"/>
    <mergeCell ref="A64:A69"/>
    <mergeCell ref="B40:C40"/>
    <mergeCell ref="B41:C41"/>
    <mergeCell ref="B42:C42"/>
    <mergeCell ref="B43:C43"/>
    <mergeCell ref="B44:C44"/>
    <mergeCell ref="B52:C52"/>
    <mergeCell ref="B39:C39"/>
    <mergeCell ref="A31:B31"/>
    <mergeCell ref="B34:C34"/>
    <mergeCell ref="B35:C35"/>
    <mergeCell ref="B36:C36"/>
    <mergeCell ref="B37:C37"/>
    <mergeCell ref="D24:AJ25"/>
    <mergeCell ref="AT57:BD57"/>
    <mergeCell ref="BE57:BO57"/>
    <mergeCell ref="I59:AY61"/>
    <mergeCell ref="AT25:BO26"/>
    <mergeCell ref="AH57:AR57"/>
    <mergeCell ref="AH58:AR58"/>
    <mergeCell ref="AT58:BD58"/>
    <mergeCell ref="V57:AG57"/>
    <mergeCell ref="BE58:BO58"/>
    <mergeCell ref="AL9:AN10"/>
    <mergeCell ref="A4:B4"/>
    <mergeCell ref="AU7:AZ8"/>
    <mergeCell ref="V12:Z12"/>
    <mergeCell ref="C7:Q9"/>
    <mergeCell ref="AU19:AZ20"/>
    <mergeCell ref="AU22:AZ23"/>
    <mergeCell ref="BJ13:BO14"/>
    <mergeCell ref="BH16:BH17"/>
    <mergeCell ref="BJ16:BO17"/>
    <mergeCell ref="BB16:BF17"/>
    <mergeCell ref="BH13:BH14"/>
    <mergeCell ref="BB19:BF20"/>
    <mergeCell ref="BB22:BF23"/>
    <mergeCell ref="BH19:BH20"/>
    <mergeCell ref="BJ19:BO20"/>
    <mergeCell ref="BH22:BH23"/>
    <mergeCell ref="BJ22:BO23"/>
    <mergeCell ref="AU13:AZ14"/>
    <mergeCell ref="AU16:AZ17"/>
  </mergeCells>
  <phoneticPr fontId="3"/>
  <pageMargins left="0.6692913385826772" right="0.27559055118110237" top="0.47244094488188981" bottom="0.35433070866141736" header="0.31496062992125984" footer="0.31496062992125984"/>
  <pageSetup paperSize="9" scale="85"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DW251"/>
  <sheetViews>
    <sheetView view="pageBreakPreview" topLeftCell="A8" zoomScaleNormal="100" zoomScaleSheetLayoutView="100" workbookViewId="0">
      <selection activeCell="AL32" sqref="AL32:AO32"/>
    </sheetView>
  </sheetViews>
  <sheetFormatPr defaultRowHeight="13.5" outlineLevelRow="1"/>
  <cols>
    <col min="1" max="1" width="2.125" style="1" customWidth="1"/>
    <col min="2" max="4" width="3.125" style="1" customWidth="1"/>
    <col min="5" max="10" width="3.625" style="1" customWidth="1"/>
    <col min="11" max="15" width="2.625" style="1" customWidth="1"/>
    <col min="16" max="41" width="3" style="1" customWidth="1"/>
    <col min="42" max="48" width="5.625" style="1" customWidth="1"/>
    <col min="49" max="54" width="3.125" style="1" customWidth="1"/>
    <col min="55" max="56" width="2.125" style="1" customWidth="1"/>
    <col min="57" max="59" width="3.125" style="1" customWidth="1"/>
    <col min="60" max="65" width="3.625" style="1" customWidth="1"/>
    <col min="66" max="70" width="2.625" style="1" customWidth="1"/>
    <col min="71" max="96" width="3" style="1" customWidth="1"/>
    <col min="97" max="103" width="5.625" style="1" customWidth="1"/>
    <col min="104" max="109" width="3.125" style="1" customWidth="1"/>
    <col min="110" max="16384" width="9" style="1"/>
  </cols>
  <sheetData>
    <row r="1" spans="2:127" ht="13.5" customHeight="1">
      <c r="K1" s="1826" t="s">
        <v>823</v>
      </c>
      <c r="L1" s="1826"/>
      <c r="M1" s="1826"/>
      <c r="N1" s="1826"/>
      <c r="O1" s="1826"/>
      <c r="P1" s="1826"/>
      <c r="Q1" s="1826"/>
      <c r="R1" s="1826"/>
      <c r="S1" s="1826"/>
      <c r="T1" s="1826"/>
      <c r="U1" s="1826"/>
      <c r="V1" s="1826"/>
      <c r="W1" s="1826"/>
      <c r="X1" s="1826"/>
      <c r="Y1" s="1826"/>
      <c r="Z1" s="1826"/>
      <c r="AA1" s="1826"/>
      <c r="AB1" s="1826"/>
      <c r="AC1" s="1826"/>
      <c r="AD1" s="1826"/>
      <c r="AE1" s="1826"/>
      <c r="AF1" s="1826"/>
      <c r="AG1" s="1826"/>
      <c r="AH1" s="1826"/>
      <c r="AI1" s="1826"/>
      <c r="AJ1" s="1826"/>
      <c r="AK1" s="1826"/>
      <c r="AL1" s="1826"/>
      <c r="AM1" s="1826"/>
      <c r="AN1" s="1826"/>
      <c r="AO1" s="1826"/>
      <c r="AP1" s="1826"/>
      <c r="AQ1" s="1826"/>
      <c r="AR1" s="1826"/>
      <c r="AS1" s="1826"/>
      <c r="AT1" s="1826"/>
      <c r="AU1" s="522"/>
    </row>
    <row r="2" spans="2:127" ht="13.5" customHeight="1">
      <c r="K2" s="1826"/>
      <c r="L2" s="1826"/>
      <c r="M2" s="1826"/>
      <c r="N2" s="1826"/>
      <c r="O2" s="1826"/>
      <c r="P2" s="1826"/>
      <c r="Q2" s="1826"/>
      <c r="R2" s="1826"/>
      <c r="S2" s="1826"/>
      <c r="T2" s="1826"/>
      <c r="U2" s="1826"/>
      <c r="V2" s="1826"/>
      <c r="W2" s="1826"/>
      <c r="X2" s="1826"/>
      <c r="Y2" s="1826"/>
      <c r="Z2" s="1826"/>
      <c r="AA2" s="1826"/>
      <c r="AB2" s="1826"/>
      <c r="AC2" s="1826"/>
      <c r="AD2" s="1826"/>
      <c r="AE2" s="1826"/>
      <c r="AF2" s="1826"/>
      <c r="AG2" s="1826"/>
      <c r="AH2" s="1826"/>
      <c r="AI2" s="1826"/>
      <c r="AJ2" s="1826"/>
      <c r="AK2" s="1826"/>
      <c r="AL2" s="1826"/>
      <c r="AM2" s="1826"/>
      <c r="AN2" s="1826"/>
      <c r="AO2" s="1826"/>
      <c r="AP2" s="1826"/>
      <c r="AQ2" s="1826"/>
      <c r="AR2" s="1826"/>
      <c r="AS2" s="1826"/>
      <c r="AT2" s="1826"/>
      <c r="AU2" s="522"/>
    </row>
    <row r="3" spans="2:127" ht="13.5" customHeight="1">
      <c r="K3" s="1826"/>
      <c r="L3" s="1826"/>
      <c r="M3" s="1826"/>
      <c r="N3" s="1826"/>
      <c r="O3" s="1826"/>
      <c r="P3" s="1826"/>
      <c r="Q3" s="1826"/>
      <c r="R3" s="1826"/>
      <c r="S3" s="1826"/>
      <c r="T3" s="1826"/>
      <c r="U3" s="1826"/>
      <c r="V3" s="1826"/>
      <c r="W3" s="1826"/>
      <c r="X3" s="1826"/>
      <c r="Y3" s="1826"/>
      <c r="Z3" s="1826"/>
      <c r="AA3" s="1826"/>
      <c r="AB3" s="1826"/>
      <c r="AC3" s="1826"/>
      <c r="AD3" s="1826"/>
      <c r="AE3" s="1826"/>
      <c r="AF3" s="1826"/>
      <c r="AG3" s="1826"/>
      <c r="AH3" s="1826"/>
      <c r="AI3" s="1826"/>
      <c r="AJ3" s="1826"/>
      <c r="AK3" s="1826"/>
      <c r="AL3" s="1826"/>
      <c r="AM3" s="1826"/>
      <c r="AN3" s="1826"/>
      <c r="AO3" s="1826"/>
      <c r="AP3" s="1826"/>
      <c r="AQ3" s="1826"/>
      <c r="AR3" s="1826"/>
      <c r="AS3" s="1826"/>
      <c r="AT3" s="1826"/>
      <c r="AU3" s="522"/>
    </row>
    <row r="4" spans="2:127" ht="13.5" customHeight="1">
      <c r="K4" s="1826"/>
      <c r="L4" s="1826"/>
      <c r="M4" s="1826"/>
      <c r="N4" s="1826"/>
      <c r="O4" s="1826"/>
      <c r="P4" s="1826"/>
      <c r="Q4" s="1826"/>
      <c r="R4" s="1826"/>
      <c r="S4" s="1826"/>
      <c r="T4" s="1826"/>
      <c r="U4" s="1826"/>
      <c r="V4" s="1826"/>
      <c r="W4" s="1826"/>
      <c r="X4" s="1826"/>
      <c r="Y4" s="1826"/>
      <c r="Z4" s="1826"/>
      <c r="AA4" s="1826"/>
      <c r="AB4" s="1826"/>
      <c r="AC4" s="1826"/>
      <c r="AD4" s="1826"/>
      <c r="AE4" s="1826"/>
      <c r="AF4" s="1826"/>
      <c r="AG4" s="1826"/>
      <c r="AH4" s="1826"/>
      <c r="AI4" s="1826"/>
      <c r="AJ4" s="1826"/>
      <c r="AK4" s="1826"/>
      <c r="AL4" s="1826"/>
      <c r="AM4" s="1826"/>
      <c r="AN4" s="1826"/>
      <c r="AO4" s="1826"/>
      <c r="AP4" s="1826"/>
      <c r="AQ4" s="1826"/>
      <c r="AR4" s="1826"/>
      <c r="AS4" s="1826"/>
      <c r="AT4" s="1826"/>
      <c r="AU4" s="522"/>
    </row>
    <row r="5" spans="2:127" ht="13.5" customHeight="1">
      <c r="AU5" s="1827" t="s">
        <v>809</v>
      </c>
      <c r="AV5" s="1827"/>
      <c r="AW5" s="1827"/>
      <c r="AX5" s="1827"/>
      <c r="AY5" s="1827"/>
      <c r="AZ5" s="1827"/>
      <c r="BA5" s="1827"/>
      <c r="BB5" s="1827"/>
    </row>
    <row r="6" spans="2:127" ht="12" customHeight="1" thickBot="1">
      <c r="AU6" s="1707"/>
      <c r="AV6" s="1707"/>
      <c r="AW6" s="1707"/>
      <c r="AX6" s="1707"/>
      <c r="AY6" s="1707"/>
      <c r="AZ6" s="1707"/>
      <c r="BA6" s="1707"/>
      <c r="BB6" s="1707"/>
      <c r="CZ6" s="1746"/>
      <c r="DA6" s="1746"/>
      <c r="DB6" s="1746"/>
      <c r="DC6" s="1746"/>
      <c r="DD6" s="1746"/>
      <c r="DE6" s="1746"/>
    </row>
    <row r="7" spans="2:127" ht="22.5" customHeight="1">
      <c r="B7" s="1717" t="s">
        <v>732</v>
      </c>
      <c r="C7" s="1717"/>
      <c r="D7" s="1717"/>
      <c r="E7" s="1717"/>
      <c r="F7" s="1717"/>
      <c r="G7" s="1717"/>
      <c r="H7" s="1717"/>
      <c r="I7" s="1717"/>
      <c r="J7" s="1717"/>
      <c r="K7" s="1717"/>
      <c r="L7" s="1717"/>
      <c r="M7" s="1717"/>
      <c r="N7" s="1717"/>
      <c r="Y7" s="1735"/>
      <c r="Z7" s="1735"/>
      <c r="AA7" s="1735"/>
      <c r="AB7" s="1735"/>
      <c r="AC7" s="1735"/>
      <c r="AD7" s="1735"/>
      <c r="AL7" s="1718" t="s">
        <v>737</v>
      </c>
      <c r="AM7" s="1719"/>
      <c r="AN7" s="1719"/>
      <c r="AO7" s="1720"/>
      <c r="AP7" s="473"/>
      <c r="AQ7" s="1547"/>
      <c r="AR7" s="1547"/>
      <c r="AS7" s="1547"/>
      <c r="AT7" s="1547"/>
      <c r="AU7" s="1547"/>
      <c r="AV7" s="1548"/>
      <c r="AW7" s="516">
        <v>1</v>
      </c>
      <c r="AX7" s="516">
        <v>2</v>
      </c>
      <c r="AY7" s="516">
        <v>3</v>
      </c>
      <c r="AZ7" s="516">
        <v>4</v>
      </c>
      <c r="BA7" s="516">
        <v>5</v>
      </c>
      <c r="BB7" s="517">
        <v>6</v>
      </c>
      <c r="BK7" s="288"/>
      <c r="BL7" s="288"/>
      <c r="CB7" s="1825"/>
      <c r="CC7" s="1825"/>
      <c r="CD7" s="1825"/>
      <c r="CE7" s="1825"/>
      <c r="CF7" s="1825"/>
      <c r="CG7" s="1825"/>
      <c r="CO7" s="306"/>
      <c r="CP7" s="306"/>
      <c r="CQ7" s="306"/>
      <c r="CR7" s="306"/>
      <c r="CS7" s="307"/>
      <c r="CT7" s="307"/>
      <c r="CU7" s="307"/>
      <c r="CV7" s="307"/>
      <c r="CW7" s="307"/>
      <c r="CX7" s="307"/>
      <c r="CY7" s="307"/>
      <c r="CZ7" s="474"/>
      <c r="DA7" s="307"/>
      <c r="DB7" s="377"/>
      <c r="DC7" s="307"/>
      <c r="DD7" s="307"/>
      <c r="DE7" s="307"/>
      <c r="DG7" s="1824"/>
      <c r="DH7" s="1824"/>
      <c r="DI7" s="1824"/>
      <c r="DJ7" s="1824"/>
      <c r="DK7" s="1821"/>
      <c r="DL7" s="1821"/>
      <c r="DM7" s="1821"/>
      <c r="DN7" s="1821"/>
      <c r="DO7" s="1821"/>
      <c r="DP7" s="1821"/>
      <c r="DQ7" s="1821"/>
      <c r="DR7" s="376"/>
      <c r="DS7" s="376"/>
      <c r="DT7" s="376"/>
      <c r="DU7" s="376"/>
      <c r="DV7" s="376"/>
      <c r="DW7" s="376"/>
    </row>
    <row r="8" spans="2:127" ht="24.95" customHeight="1" thickBot="1">
      <c r="B8" s="1822">
        <v>45214</v>
      </c>
      <c r="C8" s="1822"/>
      <c r="D8" s="1822"/>
      <c r="E8" s="1822"/>
      <c r="F8" s="1822"/>
      <c r="G8" s="1822"/>
      <c r="X8" s="510" t="s">
        <v>735</v>
      </c>
      <c r="Y8" s="1714" t="s">
        <v>734</v>
      </c>
      <c r="Z8" s="1714"/>
      <c r="AA8" s="1714"/>
      <c r="AB8" s="1714"/>
      <c r="AC8" s="1714"/>
      <c r="AD8" s="1714"/>
      <c r="AE8" s="1715" t="s">
        <v>733</v>
      </c>
      <c r="AF8" s="1715"/>
      <c r="AG8" s="1715"/>
      <c r="AH8" s="1715"/>
      <c r="AI8" s="1715"/>
      <c r="AL8" s="1704" t="s">
        <v>726</v>
      </c>
      <c r="AM8" s="1705"/>
      <c r="AN8" s="1705"/>
      <c r="AO8" s="1706"/>
      <c r="AP8" s="439"/>
      <c r="AQ8" s="1823" t="s">
        <v>738</v>
      </c>
      <c r="AR8" s="1823"/>
      <c r="AS8" s="1823"/>
      <c r="AT8" s="1823"/>
      <c r="AU8" s="1823"/>
      <c r="AV8" s="1823"/>
      <c r="AW8" s="1823"/>
      <c r="AX8" s="1823"/>
      <c r="AY8" s="1823"/>
      <c r="AZ8" s="1823"/>
      <c r="BA8" s="465"/>
      <c r="BB8" s="464"/>
      <c r="BE8" s="1717"/>
      <c r="BF8" s="1717"/>
      <c r="BG8" s="1717"/>
      <c r="BH8" s="1717"/>
      <c r="BI8" s="1717"/>
      <c r="BJ8" s="1717"/>
      <c r="BK8" s="1717"/>
      <c r="BL8" s="1717"/>
      <c r="BM8" s="1717"/>
      <c r="BN8" s="1717"/>
      <c r="BO8" s="1717"/>
      <c r="BP8" s="1717"/>
      <c r="BQ8" s="1717"/>
      <c r="CO8" s="1824"/>
      <c r="CP8" s="1824"/>
      <c r="CQ8" s="1824"/>
      <c r="CR8" s="1824"/>
      <c r="CS8" s="1821"/>
      <c r="CT8" s="1821"/>
      <c r="CU8" s="1821"/>
      <c r="CV8" s="1821"/>
      <c r="CW8" s="1821"/>
      <c r="CX8" s="1821"/>
      <c r="CY8" s="1821"/>
      <c r="CZ8" s="475"/>
      <c r="DA8" s="475"/>
      <c r="DB8" s="475"/>
      <c r="DC8" s="475"/>
      <c r="DD8" s="475"/>
      <c r="DE8" s="475"/>
      <c r="DG8" s="1705"/>
      <c r="DH8" s="1705"/>
      <c r="DI8" s="1705"/>
      <c r="DJ8" s="1705"/>
      <c r="DK8" s="376"/>
      <c r="DL8" s="376"/>
      <c r="DM8" s="376"/>
      <c r="DN8" s="376"/>
      <c r="DO8" s="376"/>
      <c r="DP8" s="376"/>
      <c r="DQ8" s="376"/>
      <c r="DR8" s="376"/>
      <c r="DS8" s="376"/>
      <c r="DT8" s="376"/>
      <c r="DU8" s="376"/>
      <c r="DV8" s="376"/>
      <c r="DW8" s="376"/>
    </row>
    <row r="9" spans="2:127" ht="24.95" customHeight="1" thickBot="1">
      <c r="H9" s="288"/>
      <c r="I9" s="288"/>
      <c r="X9" s="510" t="s">
        <v>730</v>
      </c>
      <c r="Y9" s="1740" t="s">
        <v>729</v>
      </c>
      <c r="Z9" s="1740"/>
      <c r="AA9" s="1740"/>
      <c r="AB9" s="1740"/>
      <c r="AC9" s="1740"/>
      <c r="AD9" s="1740"/>
      <c r="AE9" s="1816">
        <v>20000000</v>
      </c>
      <c r="AF9" s="1817"/>
      <c r="AG9" s="1817"/>
      <c r="AH9" s="1817"/>
      <c r="AI9" s="1818"/>
      <c r="AL9" s="1704" t="s">
        <v>723</v>
      </c>
      <c r="AM9" s="1705"/>
      <c r="AN9" s="1705"/>
      <c r="AO9" s="1706"/>
      <c r="AP9" s="439"/>
      <c r="AQ9" s="1812" t="s">
        <v>739</v>
      </c>
      <c r="AR9" s="1812"/>
      <c r="AS9" s="1812"/>
      <c r="AT9" s="1812"/>
      <c r="AU9" s="1812"/>
      <c r="AV9" s="1812"/>
      <c r="AW9" s="1812"/>
      <c r="AX9" s="1812"/>
      <c r="AY9" s="1812"/>
      <c r="AZ9" s="1812"/>
      <c r="BA9" s="458"/>
      <c r="BB9" s="457"/>
      <c r="BE9" s="476"/>
      <c r="BF9" s="477"/>
      <c r="BG9" s="478"/>
      <c r="BH9" s="479"/>
      <c r="BI9" s="1819"/>
      <c r="BJ9" s="1819"/>
      <c r="BK9" s="1819"/>
      <c r="BL9" s="1819"/>
      <c r="BM9" s="480"/>
      <c r="BN9" s="1516"/>
      <c r="BO9" s="1516"/>
      <c r="BP9" s="1516"/>
      <c r="BQ9" s="1820"/>
      <c r="BR9" s="1820"/>
      <c r="BS9" s="1820"/>
      <c r="BT9" s="1820"/>
      <c r="BU9" s="481"/>
      <c r="CO9" s="1705"/>
      <c r="CP9" s="1705"/>
      <c r="CQ9" s="1705"/>
      <c r="CR9" s="1705"/>
      <c r="CS9" s="482"/>
      <c r="CT9" s="1811"/>
      <c r="CU9" s="1811"/>
      <c r="CV9" s="1811"/>
      <c r="CW9" s="1811"/>
      <c r="CX9" s="1811"/>
      <c r="CY9" s="1811"/>
      <c r="CZ9" s="1811"/>
      <c r="DA9" s="1811"/>
      <c r="DB9" s="1811"/>
      <c r="DC9" s="1811"/>
      <c r="DG9" s="1705"/>
      <c r="DH9" s="1705"/>
      <c r="DI9" s="1705"/>
      <c r="DJ9" s="1705"/>
      <c r="DK9" s="376"/>
      <c r="DL9" s="376"/>
      <c r="DM9" s="376"/>
      <c r="DN9" s="376"/>
      <c r="DO9" s="376"/>
      <c r="DP9" s="376"/>
      <c r="DQ9" s="376"/>
      <c r="DR9" s="376"/>
      <c r="DS9" s="376"/>
      <c r="DT9" s="376"/>
      <c r="DU9" s="376"/>
      <c r="DV9" s="376"/>
      <c r="DW9" s="376"/>
    </row>
    <row r="10" spans="2:127" ht="24.95" customHeight="1">
      <c r="B10" s="1687" t="s">
        <v>725</v>
      </c>
      <c r="C10" s="1687"/>
      <c r="D10" s="1688"/>
      <c r="E10" s="511" t="s">
        <v>740</v>
      </c>
      <c r="F10" s="511">
        <v>1</v>
      </c>
      <c r="G10" s="289" t="s">
        <v>604</v>
      </c>
      <c r="H10" s="511">
        <v>7</v>
      </c>
      <c r="I10" s="511">
        <v>1</v>
      </c>
      <c r="J10" s="289" t="s">
        <v>604</v>
      </c>
      <c r="K10" s="511">
        <v>0</v>
      </c>
      <c r="L10" s="511">
        <v>0</v>
      </c>
      <c r="M10" s="511">
        <v>0</v>
      </c>
      <c r="N10" s="511">
        <v>1</v>
      </c>
      <c r="O10" s="289" t="s">
        <v>604</v>
      </c>
      <c r="P10" s="511"/>
      <c r="Q10" s="511"/>
      <c r="AE10" s="1703" t="s">
        <v>724</v>
      </c>
      <c r="AF10" s="1703"/>
      <c r="AG10" s="1703"/>
      <c r="AH10" s="1703"/>
      <c r="AI10" s="1703"/>
      <c r="AL10" s="1704" t="s">
        <v>719</v>
      </c>
      <c r="AM10" s="1705"/>
      <c r="AN10" s="1705"/>
      <c r="AO10" s="1706"/>
      <c r="AP10" s="439"/>
      <c r="AQ10" s="1812" t="s">
        <v>741</v>
      </c>
      <c r="AR10" s="1812"/>
      <c r="AS10" s="1812"/>
      <c r="AT10" s="1812"/>
      <c r="AU10" s="1812"/>
      <c r="AV10" s="1812"/>
      <c r="AW10" s="1812"/>
      <c r="AX10" s="1812"/>
      <c r="AY10" s="1812"/>
      <c r="AZ10" s="1812"/>
      <c r="BA10" s="1" t="s">
        <v>718</v>
      </c>
      <c r="BB10" s="287"/>
      <c r="BF10" s="483"/>
      <c r="BG10" s="484"/>
      <c r="BH10" s="1709"/>
      <c r="BI10" s="1709"/>
      <c r="BJ10" s="1709"/>
      <c r="BK10" s="1709"/>
      <c r="BL10" s="1709"/>
      <c r="BM10" s="1709"/>
      <c r="BN10" s="1709"/>
      <c r="BO10" s="1709"/>
      <c r="BP10" s="1709"/>
      <c r="BQ10" s="1709"/>
      <c r="BR10" s="1709"/>
      <c r="BS10" s="1709"/>
      <c r="BT10" s="1709"/>
      <c r="BU10" s="1709"/>
      <c r="BV10" s="1709"/>
      <c r="CO10" s="1810"/>
      <c r="CP10" s="1810"/>
      <c r="CQ10" s="1810"/>
      <c r="CR10" s="1810"/>
      <c r="CS10" s="482"/>
      <c r="CT10" s="1811"/>
      <c r="CU10" s="1811"/>
      <c r="CV10" s="1811"/>
      <c r="CW10" s="1811"/>
      <c r="CX10" s="1811"/>
      <c r="CY10" s="1811"/>
      <c r="CZ10" s="1811"/>
      <c r="DA10" s="1811"/>
      <c r="DB10" s="1811"/>
      <c r="DC10" s="1811"/>
      <c r="DG10" s="1705"/>
      <c r="DH10" s="1705"/>
      <c r="DI10" s="1705"/>
      <c r="DJ10" s="1705"/>
      <c r="DK10" s="376"/>
      <c r="DL10" s="376"/>
      <c r="DM10" s="376"/>
      <c r="DN10" s="376"/>
      <c r="DO10" s="376"/>
      <c r="DP10" s="376"/>
      <c r="DQ10" s="376"/>
      <c r="DR10" s="376"/>
      <c r="DS10" s="376"/>
      <c r="DT10" s="376"/>
      <c r="DU10" s="376"/>
      <c r="DV10" s="376"/>
      <c r="DW10" s="376"/>
    </row>
    <row r="11" spans="2:127" ht="24.95" customHeight="1">
      <c r="B11" s="288"/>
      <c r="C11" s="288"/>
      <c r="D11" s="288"/>
      <c r="E11" s="485"/>
      <c r="F11" s="485"/>
      <c r="G11" s="289"/>
      <c r="H11" s="485"/>
      <c r="I11" s="485"/>
      <c r="J11" s="289"/>
      <c r="K11" s="485"/>
      <c r="L11" s="485"/>
      <c r="M11" s="485"/>
      <c r="N11" s="485"/>
      <c r="O11" s="289"/>
      <c r="P11" s="485"/>
      <c r="Q11" s="485"/>
      <c r="AE11" s="486"/>
      <c r="AF11" s="486"/>
      <c r="AG11" s="486"/>
      <c r="AH11" s="486"/>
      <c r="AI11" s="486"/>
      <c r="AL11" s="1704" t="s">
        <v>713</v>
      </c>
      <c r="AM11" s="1705"/>
      <c r="AN11" s="1705"/>
      <c r="AO11" s="1706"/>
      <c r="AP11" s="439"/>
      <c r="AQ11" s="1812" t="s">
        <v>742</v>
      </c>
      <c r="AR11" s="1812"/>
      <c r="AS11" s="1812"/>
      <c r="AT11" s="1812"/>
      <c r="AU11" s="1812"/>
      <c r="AV11" s="1812"/>
      <c r="AW11" s="1812"/>
      <c r="AX11" s="1812"/>
      <c r="AY11" s="1812"/>
      <c r="AZ11" s="1812"/>
      <c r="BB11" s="287"/>
      <c r="BF11" s="483"/>
      <c r="BG11" s="484"/>
      <c r="BH11" s="487"/>
      <c r="BI11" s="487"/>
      <c r="BJ11" s="487"/>
      <c r="BK11" s="487"/>
      <c r="BL11" s="487"/>
      <c r="BM11" s="487"/>
      <c r="BN11" s="487"/>
      <c r="BO11" s="487"/>
      <c r="BP11" s="487"/>
      <c r="BQ11" s="487"/>
      <c r="BR11" s="487"/>
      <c r="BS11" s="487"/>
      <c r="BT11" s="487"/>
      <c r="BU11" s="487"/>
      <c r="BV11" s="487"/>
      <c r="CO11" s="284"/>
      <c r="CP11" s="284"/>
      <c r="CQ11" s="284"/>
      <c r="CR11" s="284"/>
      <c r="CS11" s="482"/>
      <c r="CT11" s="482"/>
      <c r="CU11" s="482"/>
      <c r="CV11" s="482"/>
      <c r="CW11" s="482"/>
      <c r="CX11" s="482"/>
      <c r="CY11" s="482"/>
      <c r="CZ11" s="482"/>
      <c r="DA11" s="482"/>
      <c r="DB11" s="482"/>
      <c r="DC11" s="482"/>
      <c r="DG11" s="439"/>
      <c r="DH11" s="439"/>
      <c r="DI11" s="439"/>
      <c r="DJ11" s="439"/>
      <c r="DK11" s="376"/>
      <c r="DL11" s="376"/>
      <c r="DM11" s="376"/>
      <c r="DN11" s="376"/>
      <c r="DO11" s="376"/>
      <c r="DP11" s="376"/>
      <c r="DQ11" s="376"/>
      <c r="DR11" s="376"/>
      <c r="DS11" s="376"/>
      <c r="DT11" s="376"/>
      <c r="DU11" s="376"/>
      <c r="DV11" s="376"/>
      <c r="DW11" s="376"/>
    </row>
    <row r="12" spans="2:127" ht="23.1" customHeight="1" thickBot="1">
      <c r="AL12" s="1721" t="s">
        <v>717</v>
      </c>
      <c r="AM12" s="1722"/>
      <c r="AN12" s="1722"/>
      <c r="AO12" s="1723"/>
      <c r="AP12" s="488"/>
      <c r="AQ12" s="489"/>
      <c r="AR12" s="1813" t="s">
        <v>743</v>
      </c>
      <c r="AS12" s="1814"/>
      <c r="AT12" s="1814"/>
      <c r="AU12" s="1814"/>
      <c r="AV12" s="1815"/>
      <c r="AW12" s="490"/>
      <c r="AX12" s="1727" t="str">
        <f>IF(AR12="","（非課税事業者）","（課税事業者）")</f>
        <v>（課税事業者）</v>
      </c>
      <c r="AY12" s="1727"/>
      <c r="AZ12" s="1727"/>
      <c r="BA12" s="1727"/>
      <c r="BB12" s="291"/>
      <c r="BE12" s="307"/>
      <c r="BI12" s="437"/>
      <c r="BK12" s="443"/>
      <c r="CO12" s="1810"/>
      <c r="CP12" s="1810"/>
      <c r="CQ12" s="1810"/>
      <c r="CR12" s="1810"/>
      <c r="CS12" s="482"/>
      <c r="CT12" s="1811"/>
      <c r="CU12" s="1811"/>
      <c r="CV12" s="1811"/>
      <c r="CW12" s="1811"/>
      <c r="CX12" s="1811"/>
      <c r="CY12" s="1811"/>
      <c r="CZ12" s="1811"/>
      <c r="DA12" s="1811"/>
      <c r="DB12" s="1811"/>
      <c r="DC12" s="1811"/>
      <c r="DG12" s="1705"/>
      <c r="DH12" s="1705"/>
      <c r="DI12" s="1705"/>
      <c r="DJ12" s="1705"/>
      <c r="DK12" s="376"/>
      <c r="DL12" s="376"/>
      <c r="DM12" s="376"/>
      <c r="DN12" s="376"/>
      <c r="DO12" s="376"/>
      <c r="DP12" s="376"/>
      <c r="DQ12" s="376"/>
      <c r="DR12" s="376"/>
      <c r="DS12" s="376"/>
      <c r="DT12" s="376"/>
      <c r="DU12" s="376"/>
      <c r="DV12" s="376"/>
      <c r="DW12" s="376"/>
    </row>
    <row r="13" spans="2:127" ht="20.100000000000001" customHeight="1" thickTop="1" thickBot="1">
      <c r="B13" s="293" t="s">
        <v>716</v>
      </c>
      <c r="C13" s="294"/>
      <c r="D13" s="295"/>
      <c r="E13" s="1808" t="s">
        <v>744</v>
      </c>
      <c r="F13" s="1808"/>
      <c r="G13" s="1808"/>
      <c r="H13" s="1808"/>
      <c r="I13" s="1808"/>
      <c r="J13" s="1808"/>
      <c r="K13" s="1808"/>
      <c r="L13" s="1808"/>
      <c r="M13" s="1808"/>
      <c r="N13" s="1808"/>
      <c r="O13" s="1808"/>
      <c r="P13" s="1808"/>
      <c r="Q13" s="1808"/>
      <c r="R13" s="1808"/>
      <c r="S13" s="1808"/>
      <c r="Y13" s="1729" t="s">
        <v>715</v>
      </c>
      <c r="Z13" s="1730"/>
      <c r="AA13" s="1730"/>
      <c r="AB13" s="1730"/>
      <c r="AC13" s="1730"/>
      <c r="AD13" s="1731"/>
      <c r="AH13" s="1702" t="s">
        <v>714</v>
      </c>
      <c r="AI13" s="1702"/>
      <c r="AJ13" s="1702"/>
      <c r="AK13" s="1702"/>
      <c r="AL13" s="1809">
        <v>45108</v>
      </c>
      <c r="AM13" s="1809"/>
      <c r="AN13" s="1809"/>
      <c r="AO13" s="1809"/>
      <c r="AP13" s="1809"/>
      <c r="AQ13" s="1809"/>
      <c r="AR13" s="1809"/>
      <c r="AS13" s="1" t="s">
        <v>602</v>
      </c>
      <c r="AT13" s="1809">
        <v>45322</v>
      </c>
      <c r="AU13" s="1809"/>
      <c r="AV13" s="1809"/>
      <c r="AW13" s="1809"/>
      <c r="AX13" s="1809"/>
      <c r="AY13" s="1809"/>
      <c r="AZ13" s="1809"/>
      <c r="BA13" s="307" t="s">
        <v>708</v>
      </c>
      <c r="BE13" s="307"/>
      <c r="BI13" s="437"/>
      <c r="CO13" s="1810"/>
      <c r="CP13" s="1810"/>
      <c r="CQ13" s="1810"/>
      <c r="CR13" s="1810"/>
      <c r="CS13" s="482"/>
      <c r="CT13" s="1811"/>
      <c r="CU13" s="1811"/>
      <c r="CV13" s="1811"/>
      <c r="CW13" s="1811"/>
      <c r="CX13" s="1811"/>
      <c r="CY13" s="1811"/>
      <c r="CZ13" s="1811"/>
      <c r="DA13" s="1811"/>
      <c r="DB13" s="1811"/>
      <c r="DC13" s="1811"/>
    </row>
    <row r="14" spans="2:127" ht="20.100000000000001" customHeight="1" thickBot="1">
      <c r="B14" s="1698" t="s">
        <v>712</v>
      </c>
      <c r="C14" s="1698"/>
      <c r="D14" s="1698"/>
      <c r="E14" s="1698"/>
      <c r="F14" s="1698"/>
      <c r="G14" s="1698"/>
      <c r="H14" s="1698"/>
      <c r="I14" s="1698"/>
      <c r="J14" s="1698"/>
      <c r="K14" s="1698"/>
      <c r="L14" s="1806">
        <v>1485000</v>
      </c>
      <c r="M14" s="1806"/>
      <c r="N14" s="1806"/>
      <c r="O14" s="1806"/>
      <c r="P14" s="1700" t="s">
        <v>711</v>
      </c>
      <c r="Q14" s="1700"/>
      <c r="R14" s="1700"/>
      <c r="S14" s="1700"/>
      <c r="T14" s="1700"/>
      <c r="U14" s="1700"/>
      <c r="V14" s="1700"/>
      <c r="W14" s="1807">
        <v>49</v>
      </c>
      <c r="X14" s="1807"/>
      <c r="Y14" s="1" t="s">
        <v>710</v>
      </c>
      <c r="AH14" s="1702" t="s">
        <v>709</v>
      </c>
      <c r="AI14" s="1702"/>
      <c r="AJ14" s="1702"/>
      <c r="AK14" s="1702"/>
      <c r="AL14" s="1809">
        <v>45185</v>
      </c>
      <c r="AM14" s="1809"/>
      <c r="AN14" s="1809"/>
      <c r="AO14" s="1809"/>
      <c r="AP14" s="1809"/>
      <c r="AQ14" s="1809"/>
      <c r="AR14" s="1809"/>
      <c r="AS14" s="1" t="s">
        <v>602</v>
      </c>
      <c r="AT14" s="1809">
        <v>45214</v>
      </c>
      <c r="AU14" s="1809"/>
      <c r="AV14" s="1809"/>
      <c r="AW14" s="1809"/>
      <c r="AX14" s="1809"/>
      <c r="AY14" s="1809"/>
      <c r="AZ14" s="1809"/>
      <c r="BA14" s="307" t="s">
        <v>708</v>
      </c>
      <c r="BE14" s="307"/>
      <c r="BI14" s="437"/>
    </row>
    <row r="15" spans="2:127" ht="10.5" customHeight="1" thickTop="1" thickBot="1">
      <c r="B15" s="1696"/>
      <c r="C15" s="1696"/>
      <c r="D15" s="1696"/>
      <c r="E15" s="1696"/>
      <c r="F15" s="1696"/>
      <c r="G15" s="1696"/>
      <c r="H15" s="1696"/>
      <c r="I15" s="1696"/>
      <c r="J15" s="1696"/>
      <c r="K15" s="1696"/>
      <c r="L15" s="1696"/>
      <c r="M15" s="1696"/>
      <c r="N15" s="1696"/>
      <c r="O15" s="1696"/>
      <c r="P15" s="1696"/>
      <c r="Q15" s="1696"/>
      <c r="R15" s="1696"/>
      <c r="S15" s="1696"/>
      <c r="T15" s="1696"/>
      <c r="U15" s="1696"/>
      <c r="V15" s="1696"/>
      <c r="W15" s="1696"/>
      <c r="X15" s="1696"/>
      <c r="Y15" s="1696"/>
      <c r="Z15" s="1696"/>
      <c r="AA15" s="1696"/>
      <c r="AB15" s="1696"/>
      <c r="AC15" s="1696"/>
      <c r="AD15" s="1696"/>
      <c r="AE15" s="1696"/>
      <c r="AF15" s="1696"/>
      <c r="AG15" s="1696"/>
      <c r="AH15" s="1696"/>
      <c r="AI15" s="1696"/>
      <c r="AJ15" s="1696"/>
      <c r="AK15" s="1696"/>
      <c r="AL15" s="1696"/>
      <c r="AM15" s="1696"/>
      <c r="AN15" s="1696"/>
      <c r="AO15" s="1696"/>
      <c r="AP15" s="1696"/>
      <c r="AQ15" s="1696"/>
      <c r="AR15" s="1696"/>
      <c r="AS15" s="1696"/>
      <c r="AT15" s="1696"/>
      <c r="AU15" s="1696"/>
      <c r="AV15" s="1696"/>
      <c r="AW15" s="1696"/>
      <c r="AX15" s="1696"/>
      <c r="AY15" s="1696"/>
      <c r="AZ15" s="1696"/>
      <c r="BA15" s="1696"/>
      <c r="BB15" s="1696"/>
      <c r="BE15" s="1697"/>
      <c r="BF15" s="1697"/>
      <c r="BG15" s="1697"/>
      <c r="BH15" s="1697"/>
      <c r="BI15" s="1697"/>
      <c r="BJ15" s="1697"/>
      <c r="BK15" s="1697"/>
      <c r="BL15" s="1697"/>
      <c r="BM15" s="1697"/>
      <c r="BN15" s="1697"/>
      <c r="BO15" s="1697"/>
      <c r="BP15" s="1697"/>
      <c r="BQ15" s="1697"/>
      <c r="BR15" s="1697"/>
      <c r="BS15" s="1697"/>
      <c r="BT15" s="1697"/>
      <c r="BU15" s="1697"/>
      <c r="BV15" s="1697"/>
      <c r="BW15" s="1697"/>
      <c r="BX15" s="1697"/>
      <c r="BY15" s="1697"/>
      <c r="BZ15" s="1697"/>
      <c r="CA15" s="1697"/>
      <c r="CB15" s="1697"/>
      <c r="CC15" s="1697"/>
      <c r="CD15" s="1697"/>
      <c r="CE15" s="1697"/>
      <c r="CF15" s="1697"/>
      <c r="CG15" s="1697"/>
      <c r="CH15" s="1697"/>
      <c r="CI15" s="1697"/>
      <c r="CJ15" s="1697"/>
      <c r="CK15" s="1697"/>
      <c r="CL15" s="1697"/>
      <c r="CM15" s="1697"/>
      <c r="CN15" s="1697"/>
      <c r="CO15" s="1697"/>
      <c r="CP15" s="1697"/>
      <c r="CQ15" s="1697"/>
      <c r="CR15" s="1697"/>
      <c r="CS15" s="1697"/>
      <c r="CT15" s="1697"/>
      <c r="CU15" s="1697"/>
      <c r="CV15" s="1697"/>
      <c r="CW15" s="1697"/>
      <c r="CX15" s="1697"/>
      <c r="CY15" s="1697"/>
      <c r="CZ15" s="1697"/>
      <c r="DA15" s="1697"/>
      <c r="DB15" s="1697"/>
      <c r="DC15" s="1697"/>
      <c r="DD15" s="1697"/>
      <c r="DE15" s="1697"/>
    </row>
    <row r="16" spans="2:127" ht="35.25" customHeight="1" thickBot="1">
      <c r="B16" s="1509" t="s">
        <v>676</v>
      </c>
      <c r="C16" s="1489"/>
      <c r="D16" s="1489"/>
      <c r="E16" s="1489"/>
      <c r="F16" s="1489"/>
      <c r="G16" s="1489"/>
      <c r="H16" s="1489"/>
      <c r="I16" s="1489"/>
      <c r="J16" s="1490"/>
      <c r="K16" s="1485" t="s">
        <v>675</v>
      </c>
      <c r="L16" s="1487"/>
      <c r="M16" s="1486"/>
      <c r="N16" s="1485" t="s">
        <v>674</v>
      </c>
      <c r="O16" s="1486"/>
      <c r="P16" s="1485" t="s">
        <v>673</v>
      </c>
      <c r="Q16" s="1487"/>
      <c r="R16" s="1487"/>
      <c r="S16" s="1486"/>
      <c r="T16" s="1485" t="s">
        <v>672</v>
      </c>
      <c r="U16" s="1487"/>
      <c r="V16" s="1487"/>
      <c r="W16" s="1486"/>
      <c r="X16" s="1505" t="s">
        <v>682</v>
      </c>
      <c r="Y16" s="1511"/>
      <c r="Z16" s="1502" t="s">
        <v>681</v>
      </c>
      <c r="AA16" s="1503"/>
      <c r="AB16" s="1503"/>
      <c r="AC16" s="1504"/>
      <c r="AD16" s="1502" t="s">
        <v>680</v>
      </c>
      <c r="AE16" s="1503"/>
      <c r="AF16" s="1503"/>
      <c r="AG16" s="1504"/>
      <c r="AH16" s="1505" t="s">
        <v>679</v>
      </c>
      <c r="AI16" s="1506"/>
      <c r="AJ16" s="1506"/>
      <c r="AK16" s="1507"/>
      <c r="AL16" s="1505" t="s">
        <v>678</v>
      </c>
      <c r="AM16" s="1508"/>
      <c r="AN16" s="1506"/>
      <c r="AO16" s="1506"/>
      <c r="AP16" s="384" t="s">
        <v>671</v>
      </c>
      <c r="AQ16" s="1489" t="s">
        <v>677</v>
      </c>
      <c r="AR16" s="1489"/>
      <c r="AS16" s="1489"/>
      <c r="AT16" s="1489"/>
      <c r="AU16" s="1489"/>
      <c r="AV16" s="1489"/>
      <c r="AW16" s="1489"/>
      <c r="AX16" s="1489"/>
      <c r="AY16" s="1489"/>
      <c r="AZ16" s="1489"/>
      <c r="BA16" s="1489"/>
      <c r="BB16" s="1490"/>
      <c r="BE16" s="1796"/>
      <c r="BF16" s="1796"/>
      <c r="BG16" s="1796"/>
      <c r="BH16" s="1796"/>
      <c r="BI16" s="1796"/>
      <c r="BJ16" s="1796"/>
      <c r="BK16" s="1796"/>
      <c r="BL16" s="1796"/>
      <c r="BM16" s="1796"/>
      <c r="BN16" s="1751"/>
      <c r="BO16" s="1795"/>
      <c r="BP16" s="1795"/>
      <c r="BQ16" s="1751"/>
      <c r="BR16" s="1795"/>
      <c r="BS16" s="1751"/>
      <c r="BT16" s="1795"/>
      <c r="BU16" s="1795"/>
      <c r="BV16" s="1795"/>
      <c r="BW16" s="1751"/>
      <c r="BX16" s="1795"/>
      <c r="BY16" s="1795"/>
      <c r="BZ16" s="1795"/>
      <c r="CA16" s="1796"/>
      <c r="CB16" s="1796"/>
      <c r="CC16" s="1796"/>
      <c r="CD16" s="1796"/>
      <c r="CE16" s="1796"/>
      <c r="CF16" s="1796"/>
      <c r="CG16" s="1796"/>
      <c r="CH16" s="1796"/>
      <c r="CI16" s="1796"/>
      <c r="CJ16" s="1796"/>
      <c r="CK16" s="1796"/>
      <c r="CL16" s="1796"/>
      <c r="CM16" s="1796"/>
      <c r="CN16" s="1796"/>
      <c r="CO16" s="1796"/>
      <c r="CP16" s="1796"/>
      <c r="CQ16" s="1796"/>
      <c r="CR16" s="1796"/>
      <c r="CS16" s="1796"/>
      <c r="CT16" s="1796"/>
      <c r="CU16" s="1796"/>
      <c r="CV16" s="1796"/>
      <c r="CW16" s="1796"/>
      <c r="CX16" s="1796"/>
      <c r="CY16" s="1796"/>
      <c r="CZ16" s="1796"/>
      <c r="DA16" s="1796"/>
      <c r="DB16" s="1796"/>
      <c r="DC16" s="1796"/>
      <c r="DD16" s="1796"/>
      <c r="DE16" s="1796"/>
    </row>
    <row r="17" spans="2:109" ht="20.100000000000001" customHeight="1">
      <c r="B17" s="1797" t="s">
        <v>745</v>
      </c>
      <c r="C17" s="1798"/>
      <c r="D17" s="1799"/>
      <c r="E17" s="1800" t="s">
        <v>746</v>
      </c>
      <c r="F17" s="1800"/>
      <c r="G17" s="1800"/>
      <c r="H17" s="1800"/>
      <c r="I17" s="1800"/>
      <c r="J17" s="1801"/>
      <c r="K17" s="1674"/>
      <c r="L17" s="1675"/>
      <c r="M17" s="1676"/>
      <c r="N17" s="1677"/>
      <c r="O17" s="1678"/>
      <c r="P17" s="1802"/>
      <c r="Q17" s="1803"/>
      <c r="R17" s="1803"/>
      <c r="S17" s="1804"/>
      <c r="T17" s="1679"/>
      <c r="U17" s="1680"/>
      <c r="V17" s="1680"/>
      <c r="W17" s="1681"/>
      <c r="X17" s="1682"/>
      <c r="Y17" s="1683"/>
      <c r="Z17" s="1665"/>
      <c r="AA17" s="1666"/>
      <c r="AB17" s="1666"/>
      <c r="AC17" s="1667"/>
      <c r="AD17" s="1665"/>
      <c r="AE17" s="1666"/>
      <c r="AF17" s="1666"/>
      <c r="AG17" s="1667"/>
      <c r="AH17" s="1665"/>
      <c r="AI17" s="1666"/>
      <c r="AJ17" s="1666"/>
      <c r="AK17" s="1667"/>
      <c r="AL17" s="1665"/>
      <c r="AM17" s="1666"/>
      <c r="AN17" s="1666"/>
      <c r="AO17" s="1666"/>
      <c r="AP17" s="435"/>
      <c r="AQ17" s="1793"/>
      <c r="AR17" s="1793"/>
      <c r="AS17" s="1793"/>
      <c r="AT17" s="1793"/>
      <c r="AU17" s="1793"/>
      <c r="AV17" s="1793"/>
      <c r="AW17" s="1793"/>
      <c r="AX17" s="1793"/>
      <c r="AY17" s="1793"/>
      <c r="AZ17" s="1793"/>
      <c r="BA17" s="1793"/>
      <c r="BB17" s="1794"/>
      <c r="BE17" s="1756"/>
      <c r="BF17" s="1756"/>
      <c r="BG17" s="1756"/>
      <c r="BH17" s="1756"/>
      <c r="BI17" s="1756"/>
      <c r="BJ17" s="1756"/>
      <c r="BK17" s="1756"/>
      <c r="BL17" s="1756"/>
      <c r="BM17" s="1756"/>
      <c r="BN17" s="1756"/>
      <c r="BO17" s="1756"/>
      <c r="BP17" s="1756"/>
      <c r="BQ17" s="1756"/>
      <c r="BR17" s="1756"/>
      <c r="BS17" s="1757"/>
      <c r="BT17" s="1757"/>
      <c r="BU17" s="1757"/>
      <c r="BV17" s="1757"/>
      <c r="BW17" s="1805"/>
      <c r="BX17" s="1805"/>
      <c r="BY17" s="1805"/>
      <c r="BZ17" s="1805"/>
      <c r="CA17" s="1758"/>
      <c r="CB17" s="1758"/>
      <c r="CC17" s="1758"/>
      <c r="CD17" s="1758"/>
      <c r="CE17" s="1758"/>
      <c r="CF17" s="1758"/>
      <c r="CG17" s="1758"/>
      <c r="CH17" s="1758"/>
      <c r="CI17" s="1758"/>
      <c r="CJ17" s="1758"/>
      <c r="CK17" s="1758"/>
      <c r="CL17" s="1758"/>
      <c r="CM17" s="1758"/>
      <c r="CN17" s="1758"/>
      <c r="CO17" s="1758"/>
      <c r="CP17" s="1758"/>
      <c r="CQ17" s="1758"/>
      <c r="CR17" s="1758"/>
      <c r="CS17" s="1758"/>
      <c r="CT17" s="1758"/>
      <c r="CU17" s="1758"/>
      <c r="CV17" s="1758"/>
      <c r="CW17" s="1758"/>
      <c r="CX17" s="1758"/>
      <c r="CY17" s="1758"/>
      <c r="CZ17" s="1758"/>
      <c r="DA17" s="1758"/>
      <c r="DB17" s="1758"/>
      <c r="DC17" s="1758"/>
      <c r="DD17" s="1758"/>
      <c r="DE17" s="1758"/>
    </row>
    <row r="18" spans="2:109" ht="18" customHeight="1">
      <c r="B18" s="1783" t="s">
        <v>747</v>
      </c>
      <c r="C18" s="1784"/>
      <c r="D18" s="1784"/>
      <c r="E18" s="1784"/>
      <c r="F18" s="1784"/>
      <c r="G18" s="1784"/>
      <c r="H18" s="1784"/>
      <c r="I18" s="1784"/>
      <c r="J18" s="1785"/>
      <c r="K18" s="1786">
        <v>1</v>
      </c>
      <c r="L18" s="1787"/>
      <c r="M18" s="1788"/>
      <c r="N18" s="1789" t="s">
        <v>605</v>
      </c>
      <c r="O18" s="1790"/>
      <c r="P18" s="1775">
        <v>4616780</v>
      </c>
      <c r="Q18" s="1776"/>
      <c r="R18" s="1776"/>
      <c r="S18" s="1777"/>
      <c r="T18" s="1416">
        <f t="shared" ref="T18:T29" si="0">SUM(K18*P18)</f>
        <v>4616780</v>
      </c>
      <c r="U18" s="1417"/>
      <c r="V18" s="1417"/>
      <c r="W18" s="1418"/>
      <c r="X18" s="1791">
        <v>0.45</v>
      </c>
      <c r="Y18" s="1792"/>
      <c r="Z18" s="1416">
        <f t="shared" ref="Z18:Z29" si="1">IF(P18="","",SUM(T18*X18))</f>
        <v>2077551</v>
      </c>
      <c r="AA18" s="1417"/>
      <c r="AB18" s="1417"/>
      <c r="AC18" s="1418"/>
      <c r="AD18" s="1416"/>
      <c r="AE18" s="1417"/>
      <c r="AF18" s="1417"/>
      <c r="AG18" s="1418"/>
      <c r="AH18" s="1416"/>
      <c r="AI18" s="1417"/>
      <c r="AJ18" s="1417"/>
      <c r="AK18" s="1418"/>
      <c r="AL18" s="1416"/>
      <c r="AM18" s="1417"/>
      <c r="AN18" s="1417"/>
      <c r="AO18" s="1417"/>
      <c r="AP18" s="512"/>
      <c r="AQ18" s="1781" t="s">
        <v>748</v>
      </c>
      <c r="AR18" s="1781"/>
      <c r="AS18" s="1781"/>
      <c r="AT18" s="1781"/>
      <c r="AU18" s="1781"/>
      <c r="AV18" s="1781"/>
      <c r="AW18" s="1781"/>
      <c r="AX18" s="1781"/>
      <c r="AY18" s="1781"/>
      <c r="AZ18" s="1781"/>
      <c r="BA18" s="1781"/>
      <c r="BB18" s="1782"/>
      <c r="BE18" s="1756"/>
      <c r="BF18" s="1756"/>
      <c r="BG18" s="1756"/>
      <c r="BH18" s="1756"/>
      <c r="BI18" s="1756"/>
      <c r="BJ18" s="1756"/>
      <c r="BK18" s="1756"/>
      <c r="BL18" s="1756"/>
      <c r="BM18" s="1756"/>
      <c r="BN18" s="1756"/>
      <c r="BO18" s="1756"/>
      <c r="BP18" s="1756"/>
      <c r="BQ18" s="1702"/>
      <c r="BR18" s="1702"/>
      <c r="BS18" s="1757"/>
      <c r="BT18" s="1757"/>
      <c r="BU18" s="1757"/>
      <c r="BV18" s="1757"/>
      <c r="BW18" s="1757"/>
      <c r="BX18" s="1757"/>
      <c r="BY18" s="1757"/>
      <c r="BZ18" s="1757"/>
      <c r="CA18" s="1758"/>
      <c r="CB18" s="1758"/>
      <c r="CC18" s="1758"/>
      <c r="CD18" s="1758"/>
      <c r="CE18" s="1758"/>
      <c r="CF18" s="1758"/>
      <c r="CG18" s="1758"/>
      <c r="CH18" s="1758"/>
      <c r="CI18" s="1758"/>
      <c r="CJ18" s="1758"/>
      <c r="CK18" s="1758"/>
      <c r="CL18" s="1758"/>
      <c r="CM18" s="1758"/>
      <c r="CN18" s="1758"/>
      <c r="CO18" s="1758"/>
      <c r="CP18" s="1758"/>
      <c r="CQ18" s="1758"/>
      <c r="CR18" s="1758"/>
      <c r="CS18" s="1758"/>
      <c r="CT18" s="1758"/>
      <c r="CU18" s="1758"/>
      <c r="CV18" s="1758"/>
      <c r="CW18" s="1758"/>
      <c r="CX18" s="1758"/>
      <c r="CY18" s="1758"/>
      <c r="CZ18" s="1758"/>
      <c r="DA18" s="1758"/>
      <c r="DB18" s="1758"/>
      <c r="DC18" s="1758"/>
      <c r="DD18" s="1758"/>
      <c r="DE18" s="1758"/>
    </row>
    <row r="19" spans="2:109" ht="18" customHeight="1">
      <c r="B19" s="1783" t="s">
        <v>749</v>
      </c>
      <c r="C19" s="1784"/>
      <c r="D19" s="1784"/>
      <c r="E19" s="1784"/>
      <c r="F19" s="1784"/>
      <c r="G19" s="1784"/>
      <c r="H19" s="1784"/>
      <c r="I19" s="1784"/>
      <c r="J19" s="1785"/>
      <c r="K19" s="1786">
        <v>1</v>
      </c>
      <c r="L19" s="1787"/>
      <c r="M19" s="1788"/>
      <c r="N19" s="1789" t="s">
        <v>605</v>
      </c>
      <c r="O19" s="1790"/>
      <c r="P19" s="1775">
        <v>17518000</v>
      </c>
      <c r="Q19" s="1776"/>
      <c r="R19" s="1776"/>
      <c r="S19" s="1777"/>
      <c r="T19" s="1416">
        <f t="shared" si="0"/>
        <v>17518000</v>
      </c>
      <c r="U19" s="1417"/>
      <c r="V19" s="1417"/>
      <c r="W19" s="1418"/>
      <c r="X19" s="1791">
        <v>0.6</v>
      </c>
      <c r="Y19" s="1792"/>
      <c r="Z19" s="1416">
        <f t="shared" si="1"/>
        <v>10510800</v>
      </c>
      <c r="AA19" s="1417"/>
      <c r="AB19" s="1417"/>
      <c r="AC19" s="1418"/>
      <c r="AD19" s="1416"/>
      <c r="AE19" s="1417"/>
      <c r="AF19" s="1417"/>
      <c r="AG19" s="1418"/>
      <c r="AH19" s="1416"/>
      <c r="AI19" s="1417"/>
      <c r="AJ19" s="1417"/>
      <c r="AK19" s="1418"/>
      <c r="AL19" s="1416"/>
      <c r="AM19" s="1417"/>
      <c r="AN19" s="1417"/>
      <c r="AO19" s="1417"/>
      <c r="AP19" s="512"/>
      <c r="AQ19" s="1781" t="s">
        <v>750</v>
      </c>
      <c r="AR19" s="1781"/>
      <c r="AS19" s="1781"/>
      <c r="AT19" s="1781"/>
      <c r="AU19" s="1781"/>
      <c r="AV19" s="1781"/>
      <c r="AW19" s="1781"/>
      <c r="AX19" s="1781"/>
      <c r="AY19" s="1781"/>
      <c r="AZ19" s="1781"/>
      <c r="BA19" s="1781"/>
      <c r="BB19" s="1782"/>
      <c r="BE19" s="1756"/>
      <c r="BF19" s="1756"/>
      <c r="BG19" s="1756"/>
      <c r="BH19" s="1756"/>
      <c r="BI19" s="1756"/>
      <c r="BJ19" s="1756"/>
      <c r="BK19" s="1756"/>
      <c r="BL19" s="1756"/>
      <c r="BM19" s="1756"/>
      <c r="BN19" s="1756"/>
      <c r="BO19" s="1756"/>
      <c r="BP19" s="1756"/>
      <c r="BQ19" s="1702"/>
      <c r="BR19" s="1702"/>
      <c r="BS19" s="1757"/>
      <c r="BT19" s="1757"/>
      <c r="BU19" s="1757"/>
      <c r="BV19" s="1757"/>
      <c r="BW19" s="1757"/>
      <c r="BX19" s="1757"/>
      <c r="BY19" s="1757"/>
      <c r="BZ19" s="1757"/>
      <c r="CA19" s="1758"/>
      <c r="CB19" s="1758"/>
      <c r="CC19" s="1758"/>
      <c r="CD19" s="1758"/>
      <c r="CE19" s="1758"/>
      <c r="CF19" s="1758"/>
      <c r="CG19" s="1758"/>
      <c r="CH19" s="1758"/>
      <c r="CI19" s="1758"/>
      <c r="CJ19" s="1758"/>
      <c r="CK19" s="1758"/>
      <c r="CL19" s="1758"/>
      <c r="CM19" s="1758"/>
      <c r="CN19" s="1758"/>
      <c r="CO19" s="1758"/>
      <c r="CP19" s="1758"/>
      <c r="CQ19" s="1758"/>
      <c r="CR19" s="1758"/>
      <c r="CS19" s="1758"/>
      <c r="CT19" s="1758"/>
      <c r="CU19" s="1758"/>
      <c r="CV19" s="1758"/>
      <c r="CW19" s="1758"/>
      <c r="CX19" s="1758"/>
      <c r="CY19" s="1758"/>
      <c r="CZ19" s="1758"/>
      <c r="DA19" s="1758"/>
      <c r="DB19" s="1758"/>
      <c r="DC19" s="1758"/>
      <c r="DD19" s="1758"/>
      <c r="DE19" s="1758"/>
    </row>
    <row r="20" spans="2:109" ht="18" customHeight="1">
      <c r="B20" s="1783" t="s">
        <v>751</v>
      </c>
      <c r="C20" s="1784"/>
      <c r="D20" s="1784"/>
      <c r="E20" s="1784"/>
      <c r="F20" s="1784"/>
      <c r="G20" s="1784"/>
      <c r="H20" s="1784"/>
      <c r="I20" s="1784"/>
      <c r="J20" s="1785"/>
      <c r="K20" s="1786">
        <v>1</v>
      </c>
      <c r="L20" s="1787"/>
      <c r="M20" s="1788"/>
      <c r="N20" s="1789" t="s">
        <v>605</v>
      </c>
      <c r="O20" s="1790"/>
      <c r="P20" s="1775">
        <v>2614000</v>
      </c>
      <c r="Q20" s="1776"/>
      <c r="R20" s="1776"/>
      <c r="S20" s="1777"/>
      <c r="T20" s="1416">
        <f t="shared" si="0"/>
        <v>2614000</v>
      </c>
      <c r="U20" s="1417"/>
      <c r="V20" s="1417"/>
      <c r="W20" s="1418"/>
      <c r="X20" s="1791">
        <v>0.25</v>
      </c>
      <c r="Y20" s="1792"/>
      <c r="Z20" s="1416">
        <f t="shared" si="1"/>
        <v>653500</v>
      </c>
      <c r="AA20" s="1417"/>
      <c r="AB20" s="1417"/>
      <c r="AC20" s="1418"/>
      <c r="AD20" s="1416"/>
      <c r="AE20" s="1417"/>
      <c r="AF20" s="1417"/>
      <c r="AG20" s="1418"/>
      <c r="AH20" s="1416"/>
      <c r="AI20" s="1417"/>
      <c r="AJ20" s="1417"/>
      <c r="AK20" s="1418"/>
      <c r="AL20" s="1416"/>
      <c r="AM20" s="1417"/>
      <c r="AN20" s="1417"/>
      <c r="AO20" s="1417"/>
      <c r="AP20" s="512"/>
      <c r="AQ20" s="1781" t="s">
        <v>752</v>
      </c>
      <c r="AR20" s="1781"/>
      <c r="AS20" s="1781"/>
      <c r="AT20" s="1781"/>
      <c r="AU20" s="1781"/>
      <c r="AV20" s="1781"/>
      <c r="AW20" s="1781"/>
      <c r="AX20" s="1781"/>
      <c r="AY20" s="1781"/>
      <c r="AZ20" s="1781"/>
      <c r="BA20" s="1781"/>
      <c r="BB20" s="1782"/>
      <c r="BE20" s="1756"/>
      <c r="BF20" s="1756"/>
      <c r="BG20" s="1756"/>
      <c r="BH20" s="1756"/>
      <c r="BI20" s="1756"/>
      <c r="BJ20" s="1756"/>
      <c r="BK20" s="1756"/>
      <c r="BL20" s="1756"/>
      <c r="BM20" s="1756"/>
      <c r="BN20" s="1756"/>
      <c r="BO20" s="1756"/>
      <c r="BP20" s="1756"/>
      <c r="BQ20" s="1702"/>
      <c r="BR20" s="1702"/>
      <c r="BS20" s="1757"/>
      <c r="BT20" s="1757"/>
      <c r="BU20" s="1757"/>
      <c r="BV20" s="1757"/>
      <c r="BW20" s="1757"/>
      <c r="BX20" s="1757"/>
      <c r="BY20" s="1757"/>
      <c r="BZ20" s="1757"/>
      <c r="CA20" s="1758"/>
      <c r="CB20" s="1758"/>
      <c r="CC20" s="1758"/>
      <c r="CD20" s="1758"/>
      <c r="CE20" s="1758"/>
      <c r="CF20" s="1758"/>
      <c r="CG20" s="1758"/>
      <c r="CH20" s="1758"/>
      <c r="CI20" s="1758"/>
      <c r="CJ20" s="1758"/>
      <c r="CK20" s="1758"/>
      <c r="CL20" s="1758"/>
      <c r="CM20" s="1758"/>
      <c r="CN20" s="1758"/>
      <c r="CO20" s="1758"/>
      <c r="CP20" s="1758"/>
      <c r="CQ20" s="1758"/>
      <c r="CR20" s="1758"/>
      <c r="CS20" s="1758"/>
      <c r="CT20" s="1758"/>
      <c r="CU20" s="1758"/>
      <c r="CV20" s="1758"/>
      <c r="CW20" s="1758"/>
      <c r="CX20" s="1758"/>
      <c r="CY20" s="1758"/>
      <c r="CZ20" s="1758"/>
      <c r="DA20" s="1758"/>
      <c r="DB20" s="1758"/>
      <c r="DC20" s="1758"/>
      <c r="DD20" s="1758"/>
      <c r="DE20" s="1758"/>
    </row>
    <row r="21" spans="2:109" ht="18" customHeight="1">
      <c r="B21" s="1783" t="s">
        <v>753</v>
      </c>
      <c r="C21" s="1784"/>
      <c r="D21" s="1784"/>
      <c r="E21" s="1784"/>
      <c r="F21" s="1784"/>
      <c r="G21" s="1784"/>
      <c r="H21" s="1784"/>
      <c r="I21" s="1784"/>
      <c r="J21" s="1785"/>
      <c r="K21" s="1786">
        <v>1</v>
      </c>
      <c r="L21" s="1787"/>
      <c r="M21" s="1788"/>
      <c r="N21" s="1789" t="s">
        <v>605</v>
      </c>
      <c r="O21" s="1790"/>
      <c r="P21" s="1775">
        <v>1610000</v>
      </c>
      <c r="Q21" s="1776"/>
      <c r="R21" s="1776"/>
      <c r="S21" s="1777"/>
      <c r="T21" s="1416">
        <f t="shared" si="0"/>
        <v>1610000</v>
      </c>
      <c r="U21" s="1417"/>
      <c r="V21" s="1417"/>
      <c r="W21" s="1418"/>
      <c r="X21" s="1791">
        <v>0</v>
      </c>
      <c r="Y21" s="1792"/>
      <c r="Z21" s="1416">
        <f t="shared" si="1"/>
        <v>0</v>
      </c>
      <c r="AA21" s="1417"/>
      <c r="AB21" s="1417"/>
      <c r="AC21" s="1418"/>
      <c r="AD21" s="1416"/>
      <c r="AE21" s="1417"/>
      <c r="AF21" s="1417"/>
      <c r="AG21" s="1418"/>
      <c r="AH21" s="1416"/>
      <c r="AI21" s="1417"/>
      <c r="AJ21" s="1417"/>
      <c r="AK21" s="1418"/>
      <c r="AL21" s="1416"/>
      <c r="AM21" s="1417"/>
      <c r="AN21" s="1417"/>
      <c r="AO21" s="1417"/>
      <c r="AP21" s="512"/>
      <c r="AQ21" s="1781"/>
      <c r="AR21" s="1781"/>
      <c r="AS21" s="1781"/>
      <c r="AT21" s="1781"/>
      <c r="AU21" s="1781"/>
      <c r="AV21" s="1781"/>
      <c r="AW21" s="1781"/>
      <c r="AX21" s="1781"/>
      <c r="AY21" s="1781"/>
      <c r="AZ21" s="1781"/>
      <c r="BA21" s="1781"/>
      <c r="BB21" s="1782"/>
      <c r="BE21" s="1756"/>
      <c r="BF21" s="1756"/>
      <c r="BG21" s="1756"/>
      <c r="BH21" s="1756"/>
      <c r="BI21" s="1756"/>
      <c r="BJ21" s="1756"/>
      <c r="BK21" s="1756"/>
      <c r="BL21" s="1756"/>
      <c r="BM21" s="1756"/>
      <c r="BN21" s="1756"/>
      <c r="BO21" s="1756"/>
      <c r="BP21" s="1756"/>
      <c r="BQ21" s="1702"/>
      <c r="BR21" s="1702"/>
      <c r="BS21" s="1757"/>
      <c r="BT21" s="1757"/>
      <c r="BU21" s="1757"/>
      <c r="BV21" s="1757"/>
      <c r="BW21" s="1757"/>
      <c r="BX21" s="1757"/>
      <c r="BY21" s="1757"/>
      <c r="BZ21" s="1757"/>
      <c r="CA21" s="1758"/>
      <c r="CB21" s="1758"/>
      <c r="CC21" s="1758"/>
      <c r="CD21" s="1758"/>
      <c r="CE21" s="1758"/>
      <c r="CF21" s="1758"/>
      <c r="CG21" s="1758"/>
      <c r="CH21" s="1758"/>
      <c r="CI21" s="1758"/>
      <c r="CJ21" s="1758"/>
      <c r="CK21" s="1758"/>
      <c r="CL21" s="1758"/>
      <c r="CM21" s="1758"/>
      <c r="CN21" s="1758"/>
      <c r="CO21" s="1758"/>
      <c r="CP21" s="1758"/>
      <c r="CQ21" s="1758"/>
      <c r="CR21" s="1758"/>
      <c r="CS21" s="1758"/>
      <c r="CT21" s="1758"/>
      <c r="CU21" s="1758"/>
      <c r="CV21" s="1758"/>
      <c r="CW21" s="1758"/>
      <c r="CX21" s="1758"/>
      <c r="CY21" s="1758"/>
      <c r="CZ21" s="1758"/>
      <c r="DA21" s="1758"/>
      <c r="DB21" s="1758"/>
      <c r="DC21" s="1758"/>
      <c r="DD21" s="1758"/>
      <c r="DE21" s="1758"/>
    </row>
    <row r="22" spans="2:109" ht="18" customHeight="1">
      <c r="B22" s="1783" t="s">
        <v>754</v>
      </c>
      <c r="C22" s="1784"/>
      <c r="D22" s="1784"/>
      <c r="E22" s="1784"/>
      <c r="F22" s="1784"/>
      <c r="G22" s="1784"/>
      <c r="H22" s="1784"/>
      <c r="I22" s="1784"/>
      <c r="J22" s="1785"/>
      <c r="K22" s="1786">
        <v>1</v>
      </c>
      <c r="L22" s="1787"/>
      <c r="M22" s="1788"/>
      <c r="N22" s="1789" t="s">
        <v>605</v>
      </c>
      <c r="O22" s="1790"/>
      <c r="P22" s="1775">
        <v>876000</v>
      </c>
      <c r="Q22" s="1776"/>
      <c r="R22" s="1776"/>
      <c r="S22" s="1777"/>
      <c r="T22" s="1416">
        <f t="shared" si="0"/>
        <v>876000</v>
      </c>
      <c r="U22" s="1417"/>
      <c r="V22" s="1417"/>
      <c r="W22" s="1418"/>
      <c r="X22" s="1791">
        <v>0.6</v>
      </c>
      <c r="Y22" s="1792"/>
      <c r="Z22" s="1416">
        <f t="shared" si="1"/>
        <v>525600</v>
      </c>
      <c r="AA22" s="1417"/>
      <c r="AB22" s="1417"/>
      <c r="AC22" s="1418"/>
      <c r="AD22" s="1416"/>
      <c r="AE22" s="1417"/>
      <c r="AF22" s="1417"/>
      <c r="AG22" s="1418"/>
      <c r="AH22" s="1416"/>
      <c r="AI22" s="1417"/>
      <c r="AJ22" s="1417"/>
      <c r="AK22" s="1418"/>
      <c r="AL22" s="1416"/>
      <c r="AM22" s="1417"/>
      <c r="AN22" s="1417"/>
      <c r="AO22" s="1417"/>
      <c r="AP22" s="512"/>
      <c r="AQ22" s="1781" t="s">
        <v>755</v>
      </c>
      <c r="AR22" s="1781"/>
      <c r="AS22" s="1781"/>
      <c r="AT22" s="1781"/>
      <c r="AU22" s="1781"/>
      <c r="AV22" s="1781"/>
      <c r="AW22" s="1781"/>
      <c r="AX22" s="1781"/>
      <c r="AY22" s="1781"/>
      <c r="AZ22" s="1781"/>
      <c r="BA22" s="1781"/>
      <c r="BB22" s="1782"/>
      <c r="BE22" s="1756"/>
      <c r="BF22" s="1756"/>
      <c r="BG22" s="1756"/>
      <c r="BH22" s="1756"/>
      <c r="BI22" s="1756"/>
      <c r="BJ22" s="1756"/>
      <c r="BK22" s="1756"/>
      <c r="BL22" s="1756"/>
      <c r="BM22" s="1756"/>
      <c r="BN22" s="1756"/>
      <c r="BO22" s="1756"/>
      <c r="BP22" s="1756"/>
      <c r="BQ22" s="1702"/>
      <c r="BR22" s="1702"/>
      <c r="BS22" s="1757"/>
      <c r="BT22" s="1757"/>
      <c r="BU22" s="1757"/>
      <c r="BV22" s="1757"/>
      <c r="BW22" s="1757"/>
      <c r="BX22" s="1757"/>
      <c r="BY22" s="1757"/>
      <c r="BZ22" s="1757"/>
      <c r="CA22" s="1758"/>
      <c r="CB22" s="1758"/>
      <c r="CC22" s="1758"/>
      <c r="CD22" s="1758"/>
      <c r="CE22" s="1758"/>
      <c r="CF22" s="1758"/>
      <c r="CG22" s="1758"/>
      <c r="CH22" s="1758"/>
      <c r="CI22" s="1758"/>
      <c r="CJ22" s="1758"/>
      <c r="CK22" s="1758"/>
      <c r="CL22" s="1758"/>
      <c r="CM22" s="1758"/>
      <c r="CN22" s="1758"/>
      <c r="CO22" s="1758"/>
      <c r="CP22" s="1758"/>
      <c r="CQ22" s="1758"/>
      <c r="CR22" s="1758"/>
      <c r="CS22" s="1758"/>
      <c r="CT22" s="1758"/>
      <c r="CU22" s="1758"/>
      <c r="CV22" s="1758"/>
      <c r="CW22" s="1758"/>
      <c r="CX22" s="1758"/>
      <c r="CY22" s="1758"/>
      <c r="CZ22" s="1758"/>
      <c r="DA22" s="1758"/>
      <c r="DB22" s="1758"/>
      <c r="DC22" s="1758"/>
      <c r="DD22" s="1758"/>
      <c r="DE22" s="1758"/>
    </row>
    <row r="23" spans="2:109" ht="18" customHeight="1">
      <c r="B23" s="1783" t="s">
        <v>756</v>
      </c>
      <c r="C23" s="1784"/>
      <c r="D23" s="1784"/>
      <c r="E23" s="1784"/>
      <c r="F23" s="1784"/>
      <c r="G23" s="1784"/>
      <c r="H23" s="1784"/>
      <c r="I23" s="1784"/>
      <c r="J23" s="1785"/>
      <c r="K23" s="1786">
        <v>1</v>
      </c>
      <c r="L23" s="1787"/>
      <c r="M23" s="1788"/>
      <c r="N23" s="1789" t="s">
        <v>605</v>
      </c>
      <c r="O23" s="1790"/>
      <c r="P23" s="1775">
        <v>2725220</v>
      </c>
      <c r="Q23" s="1776"/>
      <c r="R23" s="1776"/>
      <c r="S23" s="1777"/>
      <c r="T23" s="1416">
        <f t="shared" si="0"/>
        <v>2725220</v>
      </c>
      <c r="U23" s="1417"/>
      <c r="V23" s="1417"/>
      <c r="W23" s="1418"/>
      <c r="X23" s="1791">
        <v>0.43</v>
      </c>
      <c r="Y23" s="1792"/>
      <c r="Z23" s="1416">
        <f t="shared" si="1"/>
        <v>1171844.6000000001</v>
      </c>
      <c r="AA23" s="1417"/>
      <c r="AB23" s="1417"/>
      <c r="AC23" s="1418"/>
      <c r="AD23" s="1416"/>
      <c r="AE23" s="1417"/>
      <c r="AF23" s="1417"/>
      <c r="AG23" s="1418"/>
      <c r="AH23" s="1416"/>
      <c r="AI23" s="1417"/>
      <c r="AJ23" s="1417"/>
      <c r="AK23" s="1418"/>
      <c r="AL23" s="1416"/>
      <c r="AM23" s="1417"/>
      <c r="AN23" s="1417"/>
      <c r="AO23" s="1417"/>
      <c r="AP23" s="512"/>
      <c r="AQ23" s="1781"/>
      <c r="AR23" s="1781"/>
      <c r="AS23" s="1781"/>
      <c r="AT23" s="1781"/>
      <c r="AU23" s="1781"/>
      <c r="AV23" s="1781"/>
      <c r="AW23" s="1781"/>
      <c r="AX23" s="1781"/>
      <c r="AY23" s="1781"/>
      <c r="AZ23" s="1781"/>
      <c r="BA23" s="1781"/>
      <c r="BB23" s="1782"/>
      <c r="BE23" s="1756"/>
      <c r="BF23" s="1756"/>
      <c r="BG23" s="1756"/>
      <c r="BH23" s="1756"/>
      <c r="BI23" s="1756"/>
      <c r="BJ23" s="1756"/>
      <c r="BK23" s="1756"/>
      <c r="BL23" s="1756"/>
      <c r="BM23" s="1756"/>
      <c r="BN23" s="1756"/>
      <c r="BO23" s="1756"/>
      <c r="BP23" s="1756"/>
      <c r="BQ23" s="1702"/>
      <c r="BR23" s="1702"/>
      <c r="BS23" s="1757"/>
      <c r="BT23" s="1757"/>
      <c r="BU23" s="1757"/>
      <c r="BV23" s="1757"/>
      <c r="BW23" s="1757"/>
      <c r="BX23" s="1757"/>
      <c r="BY23" s="1757"/>
      <c r="BZ23" s="1757"/>
      <c r="CA23" s="1758"/>
      <c r="CB23" s="1758"/>
      <c r="CC23" s="1758"/>
      <c r="CD23" s="1758"/>
      <c r="CE23" s="1758"/>
      <c r="CF23" s="1758"/>
      <c r="CG23" s="1758"/>
      <c r="CH23" s="1758"/>
      <c r="CI23" s="1758"/>
      <c r="CJ23" s="1758"/>
      <c r="CK23" s="1758"/>
      <c r="CL23" s="1758"/>
      <c r="CM23" s="1758"/>
      <c r="CN23" s="1758"/>
      <c r="CO23" s="1758"/>
      <c r="CP23" s="1758"/>
      <c r="CQ23" s="1758"/>
      <c r="CR23" s="1758"/>
      <c r="CS23" s="1758"/>
      <c r="CT23" s="1758"/>
      <c r="CU23" s="1758"/>
      <c r="CV23" s="1758"/>
      <c r="CW23" s="1758"/>
      <c r="CX23" s="1758"/>
      <c r="CY23" s="1758"/>
      <c r="CZ23" s="1758"/>
      <c r="DA23" s="1758"/>
      <c r="DB23" s="1758"/>
      <c r="DC23" s="1758"/>
      <c r="DD23" s="1758"/>
      <c r="DE23" s="1758"/>
    </row>
    <row r="24" spans="2:109" ht="18" customHeight="1">
      <c r="B24" s="1783"/>
      <c r="C24" s="1784"/>
      <c r="D24" s="1784"/>
      <c r="E24" s="1784"/>
      <c r="F24" s="1784"/>
      <c r="G24" s="1784"/>
      <c r="H24" s="1784"/>
      <c r="I24" s="1784"/>
      <c r="J24" s="1785"/>
      <c r="K24" s="1786"/>
      <c r="L24" s="1787"/>
      <c r="M24" s="1788"/>
      <c r="N24" s="1789"/>
      <c r="O24" s="1790"/>
      <c r="P24" s="1775"/>
      <c r="Q24" s="1776"/>
      <c r="R24" s="1776"/>
      <c r="S24" s="1777"/>
      <c r="T24" s="1416">
        <f t="shared" si="0"/>
        <v>0</v>
      </c>
      <c r="U24" s="1417"/>
      <c r="V24" s="1417"/>
      <c r="W24" s="1418"/>
      <c r="X24" s="1791"/>
      <c r="Y24" s="1792"/>
      <c r="Z24" s="1416" t="str">
        <f t="shared" si="1"/>
        <v/>
      </c>
      <c r="AA24" s="1417"/>
      <c r="AB24" s="1417"/>
      <c r="AC24" s="1418"/>
      <c r="AD24" s="1416"/>
      <c r="AE24" s="1417"/>
      <c r="AF24" s="1417"/>
      <c r="AG24" s="1418"/>
      <c r="AH24" s="1416"/>
      <c r="AI24" s="1417"/>
      <c r="AJ24" s="1417"/>
      <c r="AK24" s="1418"/>
      <c r="AL24" s="1416"/>
      <c r="AM24" s="1417"/>
      <c r="AN24" s="1417"/>
      <c r="AO24" s="1417"/>
      <c r="AP24" s="512"/>
      <c r="AQ24" s="1781"/>
      <c r="AR24" s="1781"/>
      <c r="AS24" s="1781"/>
      <c r="AT24" s="1781"/>
      <c r="AU24" s="1781"/>
      <c r="AV24" s="1781"/>
      <c r="AW24" s="1781"/>
      <c r="AX24" s="1781"/>
      <c r="AY24" s="1781"/>
      <c r="AZ24" s="1781"/>
      <c r="BA24" s="1781"/>
      <c r="BB24" s="1782"/>
      <c r="BE24" s="1756"/>
      <c r="BF24" s="1756"/>
      <c r="BG24" s="1756"/>
      <c r="BH24" s="1756"/>
      <c r="BI24" s="1756"/>
      <c r="BJ24" s="1756"/>
      <c r="BK24" s="1756"/>
      <c r="BL24" s="1756"/>
      <c r="BM24" s="1756"/>
      <c r="BN24" s="1756"/>
      <c r="BO24" s="1756"/>
      <c r="BP24" s="1756"/>
      <c r="BQ24" s="1702"/>
      <c r="BR24" s="1702"/>
      <c r="BS24" s="1757"/>
      <c r="BT24" s="1757"/>
      <c r="BU24" s="1757"/>
      <c r="BV24" s="1757"/>
      <c r="BW24" s="1757"/>
      <c r="BX24" s="1757"/>
      <c r="BY24" s="1757"/>
      <c r="BZ24" s="1757"/>
      <c r="CA24" s="1758"/>
      <c r="CB24" s="1758"/>
      <c r="CC24" s="1758"/>
      <c r="CD24" s="1758"/>
      <c r="CE24" s="1758"/>
      <c r="CF24" s="1758"/>
      <c r="CG24" s="1758"/>
      <c r="CH24" s="1758"/>
      <c r="CI24" s="1758"/>
      <c r="CJ24" s="1758"/>
      <c r="CK24" s="1758"/>
      <c r="CL24" s="1758"/>
      <c r="CM24" s="1758"/>
      <c r="CN24" s="1758"/>
      <c r="CO24" s="1758"/>
      <c r="CP24" s="1758"/>
      <c r="CQ24" s="1758"/>
      <c r="CR24" s="1758"/>
      <c r="CS24" s="1758"/>
      <c r="CT24" s="1758"/>
      <c r="CU24" s="1758"/>
      <c r="CV24" s="1758"/>
      <c r="CW24" s="1758"/>
      <c r="CX24" s="1758"/>
      <c r="CY24" s="1758"/>
      <c r="CZ24" s="1758"/>
      <c r="DA24" s="1758"/>
      <c r="DB24" s="1758"/>
      <c r="DC24" s="1758"/>
      <c r="DD24" s="1758"/>
      <c r="DE24" s="1758"/>
    </row>
    <row r="25" spans="2:109" ht="18" customHeight="1">
      <c r="B25" s="1783" t="s">
        <v>757</v>
      </c>
      <c r="C25" s="1784"/>
      <c r="D25" s="1784"/>
      <c r="E25" s="1784"/>
      <c r="F25" s="1784"/>
      <c r="G25" s="1784"/>
      <c r="H25" s="1784"/>
      <c r="I25" s="1784"/>
      <c r="J25" s="1785"/>
      <c r="K25" s="1786">
        <v>1</v>
      </c>
      <c r="L25" s="1787"/>
      <c r="M25" s="1788"/>
      <c r="N25" s="1789" t="s">
        <v>605</v>
      </c>
      <c r="O25" s="1790"/>
      <c r="P25" s="1775">
        <v>-9960000</v>
      </c>
      <c r="Q25" s="1776"/>
      <c r="R25" s="1776"/>
      <c r="S25" s="1777"/>
      <c r="T25" s="1416">
        <f t="shared" si="0"/>
        <v>-9960000</v>
      </c>
      <c r="U25" s="1417"/>
      <c r="V25" s="1417"/>
      <c r="W25" s="1418"/>
      <c r="X25" s="1791">
        <v>0.43</v>
      </c>
      <c r="Y25" s="1792"/>
      <c r="Z25" s="1416">
        <f t="shared" si="1"/>
        <v>-4282800</v>
      </c>
      <c r="AA25" s="1417"/>
      <c r="AB25" s="1417"/>
      <c r="AC25" s="1418"/>
      <c r="AD25" s="1416"/>
      <c r="AE25" s="1417"/>
      <c r="AF25" s="1417"/>
      <c r="AG25" s="1418"/>
      <c r="AH25" s="1416"/>
      <c r="AI25" s="1417"/>
      <c r="AJ25" s="1417"/>
      <c r="AK25" s="1418"/>
      <c r="AL25" s="1416"/>
      <c r="AM25" s="1417"/>
      <c r="AN25" s="1417"/>
      <c r="AO25" s="1417"/>
      <c r="AP25" s="512"/>
      <c r="AQ25" s="1781"/>
      <c r="AR25" s="1781"/>
      <c r="AS25" s="1781"/>
      <c r="AT25" s="1781"/>
      <c r="AU25" s="1781"/>
      <c r="AV25" s="1781"/>
      <c r="AW25" s="1781"/>
      <c r="AX25" s="1781"/>
      <c r="AY25" s="1781"/>
      <c r="AZ25" s="1781"/>
      <c r="BA25" s="1781"/>
      <c r="BB25" s="1782"/>
      <c r="BE25" s="1756"/>
      <c r="BF25" s="1756"/>
      <c r="BG25" s="1756"/>
      <c r="BH25" s="1756"/>
      <c r="BI25" s="1756"/>
      <c r="BJ25" s="1756"/>
      <c r="BK25" s="1756"/>
      <c r="BL25" s="1756"/>
      <c r="BM25" s="1756"/>
      <c r="BN25" s="1756"/>
      <c r="BO25" s="1756"/>
      <c r="BP25" s="1756"/>
      <c r="BQ25" s="1702"/>
      <c r="BR25" s="1702"/>
      <c r="BS25" s="1757"/>
      <c r="BT25" s="1757"/>
      <c r="BU25" s="1757"/>
      <c r="BV25" s="1757"/>
      <c r="BW25" s="1757"/>
      <c r="BX25" s="1757"/>
      <c r="BY25" s="1757"/>
      <c r="BZ25" s="1757"/>
      <c r="CA25" s="1758"/>
      <c r="CB25" s="1758"/>
      <c r="CC25" s="1758"/>
      <c r="CD25" s="1758"/>
      <c r="CE25" s="1758"/>
      <c r="CF25" s="1758"/>
      <c r="CG25" s="1758"/>
      <c r="CH25" s="1758"/>
      <c r="CI25" s="1758"/>
      <c r="CJ25" s="1758"/>
      <c r="CK25" s="1758"/>
      <c r="CL25" s="1758"/>
      <c r="CM25" s="1758"/>
      <c r="CN25" s="1758"/>
      <c r="CO25" s="1758"/>
      <c r="CP25" s="1758"/>
      <c r="CQ25" s="1758"/>
      <c r="CR25" s="1758"/>
      <c r="CS25" s="1758"/>
      <c r="CT25" s="1758"/>
      <c r="CU25" s="1758"/>
      <c r="CV25" s="1758"/>
      <c r="CW25" s="1758"/>
      <c r="CX25" s="1758"/>
      <c r="CY25" s="1758"/>
      <c r="CZ25" s="1758"/>
      <c r="DA25" s="1758"/>
      <c r="DB25" s="1758"/>
      <c r="DC25" s="1758"/>
      <c r="DD25" s="1758"/>
      <c r="DE25" s="1758"/>
    </row>
    <row r="26" spans="2:109" ht="18" customHeight="1">
      <c r="B26" s="1783"/>
      <c r="C26" s="1784"/>
      <c r="D26" s="1784"/>
      <c r="E26" s="1784"/>
      <c r="F26" s="1784"/>
      <c r="G26" s="1784"/>
      <c r="H26" s="1784"/>
      <c r="I26" s="1784"/>
      <c r="J26" s="1785"/>
      <c r="K26" s="1786"/>
      <c r="L26" s="1787"/>
      <c r="M26" s="1788"/>
      <c r="N26" s="1789"/>
      <c r="O26" s="1790"/>
      <c r="P26" s="1775"/>
      <c r="Q26" s="1776"/>
      <c r="R26" s="1776"/>
      <c r="S26" s="1777"/>
      <c r="T26" s="1416">
        <f t="shared" si="0"/>
        <v>0</v>
      </c>
      <c r="U26" s="1417"/>
      <c r="V26" s="1417"/>
      <c r="W26" s="1418"/>
      <c r="X26" s="1791"/>
      <c r="Y26" s="1792"/>
      <c r="Z26" s="1416" t="str">
        <f t="shared" si="1"/>
        <v/>
      </c>
      <c r="AA26" s="1417"/>
      <c r="AB26" s="1417"/>
      <c r="AC26" s="1418"/>
      <c r="AD26" s="1416"/>
      <c r="AE26" s="1417"/>
      <c r="AF26" s="1417"/>
      <c r="AG26" s="1418"/>
      <c r="AH26" s="1416"/>
      <c r="AI26" s="1417"/>
      <c r="AJ26" s="1417"/>
      <c r="AK26" s="1418"/>
      <c r="AL26" s="1416"/>
      <c r="AM26" s="1417"/>
      <c r="AN26" s="1417"/>
      <c r="AO26" s="1417"/>
      <c r="AP26" s="512"/>
      <c r="AQ26" s="1781"/>
      <c r="AR26" s="1781"/>
      <c r="AS26" s="1781"/>
      <c r="AT26" s="1781"/>
      <c r="AU26" s="1781"/>
      <c r="AV26" s="1781"/>
      <c r="AW26" s="1781"/>
      <c r="AX26" s="1781"/>
      <c r="AY26" s="1781"/>
      <c r="AZ26" s="1781"/>
      <c r="BA26" s="1781"/>
      <c r="BB26" s="1782"/>
      <c r="BE26" s="1756"/>
      <c r="BF26" s="1756"/>
      <c r="BG26" s="1756"/>
      <c r="BH26" s="1756"/>
      <c r="BI26" s="1756"/>
      <c r="BJ26" s="1756"/>
      <c r="BK26" s="1756"/>
      <c r="BL26" s="1756"/>
      <c r="BM26" s="1756"/>
      <c r="BN26" s="1756"/>
      <c r="BO26" s="1756"/>
      <c r="BP26" s="1756"/>
      <c r="BQ26" s="1702"/>
      <c r="BR26" s="1702"/>
      <c r="BS26" s="1757"/>
      <c r="BT26" s="1757"/>
      <c r="BU26" s="1757"/>
      <c r="BV26" s="1757"/>
      <c r="BW26" s="1757"/>
      <c r="BX26" s="1757"/>
      <c r="BY26" s="1757"/>
      <c r="BZ26" s="1757"/>
      <c r="CA26" s="1758"/>
      <c r="CB26" s="1758"/>
      <c r="CC26" s="1758"/>
      <c r="CD26" s="1758"/>
      <c r="CE26" s="1758"/>
      <c r="CF26" s="1758"/>
      <c r="CG26" s="1758"/>
      <c r="CH26" s="1758"/>
      <c r="CI26" s="1758"/>
      <c r="CJ26" s="1758"/>
      <c r="CK26" s="1758"/>
      <c r="CL26" s="1758"/>
      <c r="CM26" s="1758"/>
      <c r="CN26" s="1758"/>
      <c r="CO26" s="1758"/>
      <c r="CP26" s="1758"/>
      <c r="CQ26" s="1758"/>
      <c r="CR26" s="1758"/>
      <c r="CS26" s="1758"/>
      <c r="CT26" s="1758"/>
      <c r="CU26" s="1758"/>
      <c r="CV26" s="1758"/>
      <c r="CW26" s="1758"/>
      <c r="CX26" s="1758"/>
      <c r="CY26" s="1758"/>
      <c r="CZ26" s="1758"/>
      <c r="DA26" s="1758"/>
      <c r="DB26" s="1758"/>
      <c r="DC26" s="1758"/>
      <c r="DD26" s="1758"/>
      <c r="DE26" s="1758"/>
    </row>
    <row r="27" spans="2:109" ht="18" customHeight="1">
      <c r="B27" s="1783"/>
      <c r="C27" s="1784"/>
      <c r="D27" s="1784"/>
      <c r="E27" s="1784"/>
      <c r="F27" s="1784"/>
      <c r="G27" s="1784"/>
      <c r="H27" s="1784"/>
      <c r="I27" s="1784"/>
      <c r="J27" s="1785"/>
      <c r="K27" s="1786"/>
      <c r="L27" s="1787"/>
      <c r="M27" s="1788"/>
      <c r="N27" s="1789"/>
      <c r="O27" s="1790"/>
      <c r="P27" s="1775"/>
      <c r="Q27" s="1776"/>
      <c r="R27" s="1776"/>
      <c r="S27" s="1777"/>
      <c r="T27" s="1416">
        <f t="shared" si="0"/>
        <v>0</v>
      </c>
      <c r="U27" s="1417"/>
      <c r="V27" s="1417"/>
      <c r="W27" s="1418"/>
      <c r="X27" s="1791"/>
      <c r="Y27" s="1792"/>
      <c r="Z27" s="1416" t="str">
        <f t="shared" si="1"/>
        <v/>
      </c>
      <c r="AA27" s="1417"/>
      <c r="AB27" s="1417"/>
      <c r="AC27" s="1418"/>
      <c r="AD27" s="1416"/>
      <c r="AE27" s="1417"/>
      <c r="AF27" s="1417"/>
      <c r="AG27" s="1418"/>
      <c r="AH27" s="1416"/>
      <c r="AI27" s="1417"/>
      <c r="AJ27" s="1417"/>
      <c r="AK27" s="1418"/>
      <c r="AL27" s="1416"/>
      <c r="AM27" s="1417"/>
      <c r="AN27" s="1417"/>
      <c r="AO27" s="1417"/>
      <c r="AP27" s="512"/>
      <c r="AQ27" s="1781"/>
      <c r="AR27" s="1781"/>
      <c r="AS27" s="1781"/>
      <c r="AT27" s="1781"/>
      <c r="AU27" s="1781"/>
      <c r="AV27" s="1781"/>
      <c r="AW27" s="1781"/>
      <c r="AX27" s="1781"/>
      <c r="AY27" s="1781"/>
      <c r="AZ27" s="1781"/>
      <c r="BA27" s="1781"/>
      <c r="BB27" s="1782"/>
      <c r="BE27" s="1756"/>
      <c r="BF27" s="1756"/>
      <c r="BG27" s="1756"/>
      <c r="BH27" s="1756"/>
      <c r="BI27" s="1756"/>
      <c r="BJ27" s="1756"/>
      <c r="BK27" s="1756"/>
      <c r="BL27" s="1756"/>
      <c r="BM27" s="1756"/>
      <c r="BN27" s="1756"/>
      <c r="BO27" s="1756"/>
      <c r="BP27" s="1756"/>
      <c r="BQ27" s="1702"/>
      <c r="BR27" s="1702"/>
      <c r="BS27" s="1757"/>
      <c r="BT27" s="1757"/>
      <c r="BU27" s="1757"/>
      <c r="BV27" s="1757"/>
      <c r="BW27" s="1757"/>
      <c r="BX27" s="1757"/>
      <c r="BY27" s="1757"/>
      <c r="BZ27" s="1757"/>
      <c r="CA27" s="1758"/>
      <c r="CB27" s="1758"/>
      <c r="CC27" s="1758"/>
      <c r="CD27" s="1758"/>
      <c r="CE27" s="1758"/>
      <c r="CF27" s="1758"/>
      <c r="CG27" s="1758"/>
      <c r="CH27" s="1758"/>
      <c r="CI27" s="1758"/>
      <c r="CJ27" s="1758"/>
      <c r="CK27" s="1758"/>
      <c r="CL27" s="1758"/>
      <c r="CM27" s="1758"/>
      <c r="CN27" s="1758"/>
      <c r="CO27" s="1758"/>
      <c r="CP27" s="1758"/>
      <c r="CQ27" s="1758"/>
      <c r="CR27" s="1758"/>
      <c r="CS27" s="1758"/>
      <c r="CT27" s="1758"/>
      <c r="CU27" s="1758"/>
      <c r="CV27" s="1758"/>
      <c r="CW27" s="1758"/>
      <c r="CX27" s="1758"/>
      <c r="CY27" s="1758"/>
      <c r="CZ27" s="1758"/>
      <c r="DA27" s="1758"/>
      <c r="DB27" s="1758"/>
      <c r="DC27" s="1758"/>
      <c r="DD27" s="1758"/>
      <c r="DE27" s="1758"/>
    </row>
    <row r="28" spans="2:109" ht="18" customHeight="1">
      <c r="B28" s="1783"/>
      <c r="C28" s="1784"/>
      <c r="D28" s="1784"/>
      <c r="E28" s="1784"/>
      <c r="F28" s="1784"/>
      <c r="G28" s="1784"/>
      <c r="H28" s="1784"/>
      <c r="I28" s="1784"/>
      <c r="J28" s="1785"/>
      <c r="K28" s="1786"/>
      <c r="L28" s="1787"/>
      <c r="M28" s="1788"/>
      <c r="N28" s="1789"/>
      <c r="O28" s="1790"/>
      <c r="P28" s="1775"/>
      <c r="Q28" s="1776"/>
      <c r="R28" s="1776"/>
      <c r="S28" s="1777"/>
      <c r="T28" s="1416">
        <f t="shared" si="0"/>
        <v>0</v>
      </c>
      <c r="U28" s="1417"/>
      <c r="V28" s="1417"/>
      <c r="W28" s="1418"/>
      <c r="X28" s="1791"/>
      <c r="Y28" s="1792"/>
      <c r="Z28" s="1416" t="str">
        <f t="shared" si="1"/>
        <v/>
      </c>
      <c r="AA28" s="1417"/>
      <c r="AB28" s="1417"/>
      <c r="AC28" s="1418"/>
      <c r="AD28" s="1416"/>
      <c r="AE28" s="1417"/>
      <c r="AF28" s="1417"/>
      <c r="AG28" s="1418"/>
      <c r="AH28" s="1416"/>
      <c r="AI28" s="1417"/>
      <c r="AJ28" s="1417"/>
      <c r="AK28" s="1418"/>
      <c r="AL28" s="1416"/>
      <c r="AM28" s="1417"/>
      <c r="AN28" s="1417"/>
      <c r="AO28" s="1417"/>
      <c r="AP28" s="512"/>
      <c r="AQ28" s="1781"/>
      <c r="AR28" s="1781"/>
      <c r="AS28" s="1781"/>
      <c r="AT28" s="1781"/>
      <c r="AU28" s="1781"/>
      <c r="AV28" s="1781"/>
      <c r="AW28" s="1781"/>
      <c r="AX28" s="1781"/>
      <c r="AY28" s="1781"/>
      <c r="AZ28" s="1781"/>
      <c r="BA28" s="1781"/>
      <c r="BB28" s="1782"/>
      <c r="BE28" s="1756"/>
      <c r="BF28" s="1756"/>
      <c r="BG28" s="1756"/>
      <c r="BH28" s="1756"/>
      <c r="BI28" s="1756"/>
      <c r="BJ28" s="1756"/>
      <c r="BK28" s="1756"/>
      <c r="BL28" s="1756"/>
      <c r="BM28" s="1756"/>
      <c r="BN28" s="1756"/>
      <c r="BO28" s="1756"/>
      <c r="BP28" s="1756"/>
      <c r="BQ28" s="1702"/>
      <c r="BR28" s="1702"/>
      <c r="BS28" s="1757"/>
      <c r="BT28" s="1757"/>
      <c r="BU28" s="1757"/>
      <c r="BV28" s="1757"/>
      <c r="BW28" s="1757"/>
      <c r="BX28" s="1757"/>
      <c r="BY28" s="1757"/>
      <c r="BZ28" s="1757"/>
      <c r="CA28" s="1758"/>
      <c r="CB28" s="1758"/>
      <c r="CC28" s="1758"/>
      <c r="CD28" s="1758"/>
      <c r="CE28" s="1758"/>
      <c r="CF28" s="1758"/>
      <c r="CG28" s="1758"/>
      <c r="CH28" s="1758"/>
      <c r="CI28" s="1758"/>
      <c r="CJ28" s="1758"/>
      <c r="CK28" s="1758"/>
      <c r="CL28" s="1758"/>
      <c r="CM28" s="1758"/>
      <c r="CN28" s="1758"/>
      <c r="CO28" s="1758"/>
      <c r="CP28" s="1758"/>
      <c r="CQ28" s="1758"/>
      <c r="CR28" s="1758"/>
      <c r="CS28" s="1758"/>
      <c r="CT28" s="1758"/>
      <c r="CU28" s="1758"/>
      <c r="CV28" s="1758"/>
      <c r="CW28" s="1758"/>
      <c r="CX28" s="1758"/>
      <c r="CY28" s="1758"/>
      <c r="CZ28" s="1758"/>
      <c r="DA28" s="1758"/>
      <c r="DB28" s="1758"/>
      <c r="DC28" s="1758"/>
      <c r="DD28" s="1758"/>
      <c r="DE28" s="1758"/>
    </row>
    <row r="29" spans="2:109" ht="18" customHeight="1" thickBot="1">
      <c r="B29" s="1783"/>
      <c r="C29" s="1784"/>
      <c r="D29" s="1784"/>
      <c r="E29" s="1784"/>
      <c r="F29" s="1784"/>
      <c r="G29" s="1784"/>
      <c r="H29" s="1784"/>
      <c r="I29" s="1784"/>
      <c r="J29" s="1785"/>
      <c r="K29" s="1786"/>
      <c r="L29" s="1787"/>
      <c r="M29" s="1788"/>
      <c r="N29" s="1789"/>
      <c r="O29" s="1790"/>
      <c r="P29" s="1775"/>
      <c r="Q29" s="1776"/>
      <c r="R29" s="1776"/>
      <c r="S29" s="1777"/>
      <c r="T29" s="1416">
        <f t="shared" si="0"/>
        <v>0</v>
      </c>
      <c r="U29" s="1417"/>
      <c r="V29" s="1417"/>
      <c r="W29" s="1418"/>
      <c r="X29" s="1791"/>
      <c r="Y29" s="1792"/>
      <c r="Z29" s="1416" t="str">
        <f t="shared" si="1"/>
        <v/>
      </c>
      <c r="AA29" s="1417"/>
      <c r="AB29" s="1417"/>
      <c r="AC29" s="1418"/>
      <c r="AD29" s="1416"/>
      <c r="AE29" s="1417"/>
      <c r="AF29" s="1417"/>
      <c r="AG29" s="1418"/>
      <c r="AH29" s="1416"/>
      <c r="AI29" s="1417"/>
      <c r="AJ29" s="1417"/>
      <c r="AK29" s="1418"/>
      <c r="AL29" s="1416"/>
      <c r="AM29" s="1417"/>
      <c r="AN29" s="1417"/>
      <c r="AO29" s="1417"/>
      <c r="AP29" s="512"/>
      <c r="AQ29" s="1781"/>
      <c r="AR29" s="1781"/>
      <c r="AS29" s="1781"/>
      <c r="AT29" s="1781"/>
      <c r="AU29" s="1781"/>
      <c r="AV29" s="1781"/>
      <c r="AW29" s="1781"/>
      <c r="AX29" s="1781"/>
      <c r="AY29" s="1781"/>
      <c r="AZ29" s="1781"/>
      <c r="BA29" s="1781"/>
      <c r="BB29" s="1782"/>
      <c r="BE29" s="1756"/>
      <c r="BF29" s="1756"/>
      <c r="BG29" s="1756"/>
      <c r="BH29" s="1756"/>
      <c r="BI29" s="1756"/>
      <c r="BJ29" s="1756"/>
      <c r="BK29" s="1756"/>
      <c r="BL29" s="1756"/>
      <c r="BM29" s="1756"/>
      <c r="BN29" s="1756"/>
      <c r="BO29" s="1756"/>
      <c r="BP29" s="1756"/>
      <c r="BQ29" s="1702"/>
      <c r="BR29" s="1702"/>
      <c r="BS29" s="1757"/>
      <c r="BT29" s="1757"/>
      <c r="BU29" s="1757"/>
      <c r="BV29" s="1757"/>
      <c r="BW29" s="1757"/>
      <c r="BX29" s="1757"/>
      <c r="BY29" s="1757"/>
      <c r="BZ29" s="1757"/>
      <c r="CA29" s="1758"/>
      <c r="CB29" s="1758"/>
      <c r="CC29" s="1758"/>
      <c r="CD29" s="1758"/>
      <c r="CE29" s="1758"/>
      <c r="CF29" s="1758"/>
      <c r="CG29" s="1758"/>
      <c r="CH29" s="1758"/>
      <c r="CI29" s="1758"/>
      <c r="CJ29" s="1758"/>
      <c r="CK29" s="1758"/>
      <c r="CL29" s="1758"/>
      <c r="CM29" s="1758"/>
      <c r="CN29" s="1758"/>
      <c r="CO29" s="1758"/>
      <c r="CP29" s="1758"/>
      <c r="CQ29" s="1758"/>
      <c r="CR29" s="1758"/>
      <c r="CS29" s="1758"/>
      <c r="CT29" s="1758"/>
      <c r="CU29" s="1758"/>
      <c r="CV29" s="1758"/>
      <c r="CW29" s="1758"/>
      <c r="CX29" s="1758"/>
      <c r="CY29" s="1758"/>
      <c r="CZ29" s="1758"/>
      <c r="DA29" s="1758"/>
      <c r="DB29" s="1758"/>
      <c r="DC29" s="1758"/>
      <c r="DD29" s="1758"/>
      <c r="DE29" s="1758"/>
    </row>
    <row r="30" spans="2:109" ht="20.100000000000001" customHeight="1" thickBot="1">
      <c r="B30" s="300"/>
      <c r="C30" s="298"/>
      <c r="D30" s="328"/>
      <c r="E30" s="298"/>
      <c r="F30" s="298"/>
      <c r="G30" s="1600" t="s">
        <v>669</v>
      </c>
      <c r="H30" s="1600"/>
      <c r="I30" s="1600"/>
      <c r="J30" s="1578"/>
      <c r="K30" s="1604"/>
      <c r="L30" s="1605"/>
      <c r="M30" s="1606"/>
      <c r="N30" s="1577"/>
      <c r="O30" s="1578"/>
      <c r="P30" s="1416"/>
      <c r="Q30" s="1417"/>
      <c r="R30" s="1417"/>
      <c r="S30" s="1418"/>
      <c r="T30" s="1607">
        <f>IF(AE9=SUM(T18:W29),SUM(T18:W29),"全体金額確認？")</f>
        <v>20000000</v>
      </c>
      <c r="U30" s="1608"/>
      <c r="V30" s="1608"/>
      <c r="W30" s="1609"/>
      <c r="X30" s="1641">
        <f>IF(T30=0,"",SUM(Z30/T30))</f>
        <v>0.53282478</v>
      </c>
      <c r="Y30" s="1642"/>
      <c r="Z30" s="1416">
        <f>SUM(Z18:AC29)</f>
        <v>10656495.6</v>
      </c>
      <c r="AA30" s="1417"/>
      <c r="AB30" s="1417"/>
      <c r="AC30" s="1418"/>
      <c r="AD30" s="1775">
        <v>1560000</v>
      </c>
      <c r="AE30" s="1776"/>
      <c r="AF30" s="1776"/>
      <c r="AG30" s="1777"/>
      <c r="AH30" s="1416">
        <f>SUM(Z30-AD30)</f>
        <v>9096495.5999999996</v>
      </c>
      <c r="AI30" s="1417"/>
      <c r="AJ30" s="1417"/>
      <c r="AK30" s="1418"/>
      <c r="AL30" s="1416">
        <f>IF(AU35="最終",AH30,SUM(AH30*0.9))</f>
        <v>8186846.04</v>
      </c>
      <c r="AM30" s="1417"/>
      <c r="AN30" s="1417"/>
      <c r="AO30" s="1418"/>
      <c r="AP30" s="1634" t="s">
        <v>705</v>
      </c>
      <c r="AQ30" s="1635"/>
      <c r="AR30" s="1636"/>
      <c r="AS30" s="1637" t="str">
        <f>IF(AU35="","","次回請求時の前月請求高（税抜）：（イ）欄")</f>
        <v>次回請求時の前月請求高（税抜）：（イ）欄</v>
      </c>
      <c r="AT30" s="1637"/>
      <c r="AU30" s="1637"/>
      <c r="AV30" s="1637"/>
      <c r="AW30" s="1637"/>
      <c r="AX30" s="1637"/>
      <c r="AY30" s="1778">
        <f>IF(AU35="最終","完成",SUM(AD34+AL34))</f>
        <v>9740000</v>
      </c>
      <c r="AZ30" s="1779"/>
      <c r="BA30" s="1779"/>
      <c r="BB30" s="1780"/>
      <c r="BE30" s="307"/>
      <c r="BF30" s="307"/>
      <c r="BG30" s="491"/>
      <c r="BH30" s="307"/>
      <c r="BI30" s="307"/>
      <c r="BJ30" s="1702"/>
      <c r="BK30" s="1702"/>
      <c r="BL30" s="1702"/>
      <c r="BM30" s="1702"/>
      <c r="BN30" s="1756"/>
      <c r="BO30" s="1756"/>
      <c r="BP30" s="1756"/>
      <c r="BQ30" s="1702"/>
      <c r="BR30" s="1702"/>
      <c r="BS30" s="1757"/>
      <c r="BT30" s="1757"/>
      <c r="BU30" s="1757"/>
      <c r="BV30" s="1757"/>
      <c r="BW30" s="1757"/>
      <c r="BX30" s="1757"/>
      <c r="BY30" s="1757"/>
      <c r="BZ30" s="1757"/>
      <c r="CA30" s="1758"/>
      <c r="CB30" s="1758"/>
      <c r="CC30" s="1758"/>
      <c r="CD30" s="1758"/>
      <c r="CE30" s="1758"/>
      <c r="CF30" s="1758"/>
      <c r="CG30" s="1758"/>
      <c r="CH30" s="1758"/>
      <c r="CI30" s="1758"/>
      <c r="CJ30" s="1758"/>
      <c r="CK30" s="1758"/>
      <c r="CL30" s="1758"/>
      <c r="CM30" s="1758"/>
      <c r="CN30" s="1758"/>
      <c r="CO30" s="1758"/>
      <c r="CP30" s="1758"/>
      <c r="CQ30" s="1758"/>
      <c r="CR30" s="1758"/>
      <c r="CS30" s="1758"/>
      <c r="CT30" s="1758"/>
      <c r="CU30" s="1758"/>
      <c r="CV30" s="1758"/>
      <c r="CW30" s="1758"/>
      <c r="CX30" s="1758"/>
      <c r="CY30" s="1758"/>
      <c r="CZ30" s="1758"/>
      <c r="DA30" s="1758"/>
      <c r="DB30" s="1758"/>
      <c r="DC30" s="1758"/>
      <c r="DD30" s="1758"/>
      <c r="DE30" s="1758"/>
    </row>
    <row r="31" spans="2:109" ht="20.100000000000001" customHeight="1">
      <c r="B31" s="300"/>
      <c r="E31" s="308" t="s">
        <v>704</v>
      </c>
      <c r="F31" s="298"/>
      <c r="G31" s="298"/>
      <c r="H31" s="298"/>
      <c r="I31" s="298"/>
      <c r="J31" s="299"/>
      <c r="K31" s="1604">
        <v>1</v>
      </c>
      <c r="L31" s="1605"/>
      <c r="M31" s="1606"/>
      <c r="N31" s="1577" t="s">
        <v>605</v>
      </c>
      <c r="O31" s="1578"/>
      <c r="P31" s="1416"/>
      <c r="Q31" s="1417"/>
      <c r="R31" s="1417"/>
      <c r="S31" s="1418"/>
      <c r="T31" s="1620"/>
      <c r="U31" s="1621"/>
      <c r="V31" s="1621"/>
      <c r="W31" s="1622"/>
      <c r="X31" s="1416"/>
      <c r="Y31" s="1418"/>
      <c r="Z31" s="1620"/>
      <c r="AA31" s="1621"/>
      <c r="AB31" s="1621"/>
      <c r="AC31" s="1622"/>
      <c r="AD31" s="1629">
        <f>IF(AD30="","",E33)</f>
        <v>8</v>
      </c>
      <c r="AE31" s="1630"/>
      <c r="AF31" s="1630"/>
      <c r="AG31" s="513" t="s">
        <v>659</v>
      </c>
      <c r="AH31" s="1620"/>
      <c r="AI31" s="1621"/>
      <c r="AJ31" s="1621"/>
      <c r="AK31" s="1622"/>
      <c r="AL31" s="1775">
        <v>-6846</v>
      </c>
      <c r="AM31" s="1776"/>
      <c r="AN31" s="1776"/>
      <c r="AO31" s="1777"/>
      <c r="AP31" s="492"/>
      <c r="AQ31" s="296"/>
      <c r="AR31" s="296"/>
      <c r="AS31" s="296"/>
      <c r="AT31" s="296"/>
      <c r="AU31" s="296"/>
      <c r="AV31" s="296"/>
      <c r="AW31" s="296"/>
      <c r="AX31" s="296"/>
      <c r="AY31" s="296"/>
      <c r="AZ31" s="296"/>
      <c r="BA31" s="296"/>
      <c r="BB31" s="297"/>
      <c r="BE31" s="307"/>
      <c r="BF31" s="307"/>
      <c r="BG31" s="307"/>
      <c r="BH31" s="307"/>
      <c r="BI31" s="307"/>
      <c r="BJ31" s="1702"/>
      <c r="BK31" s="1702"/>
      <c r="BL31" s="1702"/>
      <c r="BM31" s="1702"/>
      <c r="BN31" s="1756"/>
      <c r="BO31" s="1756"/>
      <c r="BP31" s="1756"/>
      <c r="BQ31" s="1702"/>
      <c r="BR31" s="1702"/>
      <c r="BS31" s="1757"/>
      <c r="BT31" s="1757"/>
      <c r="BU31" s="1757"/>
      <c r="BV31" s="1757"/>
      <c r="BW31" s="1757"/>
      <c r="BX31" s="1757"/>
      <c r="BY31" s="1757"/>
      <c r="BZ31" s="1757"/>
      <c r="CA31" s="1758"/>
      <c r="CB31" s="1758"/>
      <c r="CC31" s="1758"/>
      <c r="CD31" s="1758"/>
      <c r="CE31" s="1758"/>
      <c r="CF31" s="1758"/>
      <c r="CG31" s="1758"/>
      <c r="CH31" s="1758"/>
      <c r="CI31" s="1758"/>
      <c r="CJ31" s="1758"/>
      <c r="CK31" s="1758"/>
      <c r="CL31" s="1758"/>
      <c r="CM31" s="1758"/>
      <c r="CN31" s="1758"/>
      <c r="CO31" s="1758"/>
      <c r="CP31" s="1758"/>
      <c r="CQ31" s="1758"/>
      <c r="CR31" s="1758"/>
      <c r="CS31" s="1758"/>
      <c r="CT31" s="1758"/>
      <c r="CU31" s="1758"/>
      <c r="CV31" s="1758"/>
      <c r="CW31" s="1758"/>
      <c r="CX31" s="1758"/>
      <c r="CY31" s="1758"/>
      <c r="CZ31" s="1758"/>
      <c r="DA31" s="1758"/>
      <c r="DB31" s="1758"/>
      <c r="DC31" s="1758"/>
      <c r="DD31" s="1758"/>
      <c r="DE31" s="1758"/>
    </row>
    <row r="32" spans="2:109" ht="20.100000000000001" customHeight="1">
      <c r="B32" s="300"/>
      <c r="C32" s="298"/>
      <c r="D32" s="298"/>
      <c r="E32" s="515">
        <v>10</v>
      </c>
      <c r="F32" s="308" t="s">
        <v>701</v>
      </c>
      <c r="G32" s="308"/>
      <c r="H32" s="308"/>
      <c r="I32" s="308"/>
      <c r="J32" s="299"/>
      <c r="K32" s="300"/>
      <c r="L32" s="298"/>
      <c r="M32" s="299"/>
      <c r="N32" s="301"/>
      <c r="O32" s="302"/>
      <c r="P32" s="425"/>
      <c r="Q32" s="426"/>
      <c r="R32" s="426"/>
      <c r="S32" s="424"/>
      <c r="T32" s="1607">
        <f>AL75</f>
        <v>20000000</v>
      </c>
      <c r="U32" s="1608"/>
      <c r="V32" s="1608"/>
      <c r="W32" s="1609"/>
      <c r="X32" s="425"/>
      <c r="Y32" s="424"/>
      <c r="Z32" s="1610"/>
      <c r="AA32" s="1611"/>
      <c r="AB32" s="1611"/>
      <c r="AC32" s="1612"/>
      <c r="AD32" s="1623">
        <f>IF(AG31="無",AD30,AD30-AD34)</f>
        <v>1560000</v>
      </c>
      <c r="AE32" s="1624"/>
      <c r="AF32" s="1624"/>
      <c r="AG32" s="1625"/>
      <c r="AH32" s="1610"/>
      <c r="AI32" s="1611"/>
      <c r="AJ32" s="1611"/>
      <c r="AK32" s="1612"/>
      <c r="AL32" s="1626">
        <f>IF(AT34="無",SUM(AL30+AL31),SUM(AL30+AL31-AL34))</f>
        <v>4.0000000037252903E-2</v>
      </c>
      <c r="AM32" s="1627"/>
      <c r="AN32" s="1627"/>
      <c r="AO32" s="1628"/>
      <c r="AP32" s="431">
        <f>SUM(AL30+AL31)</f>
        <v>8180000.04</v>
      </c>
      <c r="AQ32" s="430">
        <f>SUM(AL32:AL34)</f>
        <v>8180000.04</v>
      </c>
      <c r="AR32" s="429">
        <f>IF(AT34="有",0,100)</f>
        <v>100</v>
      </c>
      <c r="AS32" s="296"/>
      <c r="AT32" s="285"/>
      <c r="AV32" s="296"/>
      <c r="AW32" s="296"/>
      <c r="AX32" s="296"/>
      <c r="AY32" s="428"/>
      <c r="AZ32" s="428"/>
      <c r="BA32" s="428"/>
      <c r="BB32" s="427"/>
      <c r="BE32" s="307"/>
      <c r="BF32" s="307"/>
      <c r="BG32" s="491"/>
      <c r="BH32" s="491"/>
      <c r="BI32" s="491"/>
      <c r="BJ32" s="307"/>
      <c r="BK32" s="307"/>
      <c r="BL32" s="307"/>
      <c r="BM32" s="307"/>
      <c r="BN32" s="1756"/>
      <c r="BO32" s="1756"/>
      <c r="BP32" s="1756"/>
      <c r="BQ32" s="1702"/>
      <c r="BR32" s="1702"/>
      <c r="BS32" s="1757"/>
      <c r="BT32" s="1757"/>
      <c r="BU32" s="1757"/>
      <c r="BV32" s="1757"/>
      <c r="BW32" s="1757"/>
      <c r="BX32" s="1757"/>
      <c r="BY32" s="1757"/>
      <c r="BZ32" s="1757"/>
      <c r="CA32" s="1758"/>
      <c r="CB32" s="1758"/>
      <c r="CC32" s="1758"/>
      <c r="CD32" s="1758"/>
      <c r="CE32" s="1758"/>
      <c r="CF32" s="1758"/>
      <c r="CG32" s="1758"/>
      <c r="CH32" s="1758"/>
      <c r="CI32" s="1758"/>
      <c r="CJ32" s="1758"/>
      <c r="CK32" s="1758"/>
      <c r="CL32" s="1758"/>
      <c r="CM32" s="1758"/>
      <c r="CN32" s="1758"/>
      <c r="CO32" s="1758"/>
      <c r="CP32" s="1758"/>
      <c r="CQ32" s="1758"/>
      <c r="CR32" s="1758"/>
      <c r="CS32" s="1758"/>
      <c r="CT32" s="1758"/>
      <c r="CU32" s="1758"/>
      <c r="CV32" s="1758"/>
      <c r="CW32" s="1758"/>
      <c r="CX32" s="1758"/>
      <c r="CY32" s="1758"/>
      <c r="CZ32" s="1758"/>
      <c r="DA32" s="1758"/>
      <c r="DB32" s="1758"/>
      <c r="DC32" s="1758"/>
      <c r="DD32" s="1758"/>
      <c r="DE32" s="1758"/>
    </row>
    <row r="33" spans="2:109" ht="20.100000000000001" customHeight="1">
      <c r="B33" s="300"/>
      <c r="E33" s="515">
        <v>8</v>
      </c>
      <c r="F33" s="308" t="s">
        <v>701</v>
      </c>
      <c r="G33" s="308"/>
      <c r="H33" s="308"/>
      <c r="I33" s="308"/>
      <c r="J33" s="299"/>
      <c r="K33" s="300"/>
      <c r="L33" s="298"/>
      <c r="M33" s="299"/>
      <c r="N33" s="301"/>
      <c r="O33" s="302"/>
      <c r="P33" s="425"/>
      <c r="Q33" s="426"/>
      <c r="R33" s="426"/>
      <c r="S33" s="424"/>
      <c r="T33" s="1607">
        <f>AL77</f>
        <v>0</v>
      </c>
      <c r="U33" s="1608"/>
      <c r="V33" s="1608"/>
      <c r="W33" s="1609"/>
      <c r="X33" s="425"/>
      <c r="Y33" s="424"/>
      <c r="Z33" s="1610"/>
      <c r="AA33" s="1611"/>
      <c r="AB33" s="1611"/>
      <c r="AC33" s="1612"/>
      <c r="AD33" s="1769"/>
      <c r="AE33" s="1770"/>
      <c r="AF33" s="1771"/>
      <c r="AG33" s="423">
        <f>IF(AG31="無",0,"－")</f>
        <v>0</v>
      </c>
      <c r="AH33" s="1610"/>
      <c r="AI33" s="1611"/>
      <c r="AJ33" s="1611"/>
      <c r="AK33" s="1612"/>
      <c r="AL33" s="1772"/>
      <c r="AM33" s="1773"/>
      <c r="AN33" s="1774"/>
      <c r="AO33" s="422">
        <f>IF(AT33="無",0,"－")</f>
        <v>0</v>
      </c>
      <c r="AP33" s="421">
        <f>E33</f>
        <v>8</v>
      </c>
      <c r="AQ33" s="1619" t="s">
        <v>703</v>
      </c>
      <c r="AR33" s="1619"/>
      <c r="AS33" s="420" t="s">
        <v>702</v>
      </c>
      <c r="AT33" s="514" t="s">
        <v>659</v>
      </c>
      <c r="AU33" s="418"/>
      <c r="AV33" s="1601">
        <f>IF(AT33="無",0,(SUM(AL30:AO31)-AL32))</f>
        <v>0</v>
      </c>
      <c r="AW33" s="1601"/>
      <c r="AX33" s="1601"/>
      <c r="AY33" s="1602"/>
      <c r="AZ33" s="1602"/>
      <c r="BA33" s="1602"/>
      <c r="BB33" s="1603"/>
      <c r="BE33" s="307"/>
      <c r="BF33" s="307"/>
      <c r="BG33" s="491"/>
      <c r="BH33" s="491"/>
      <c r="BI33" s="491"/>
      <c r="BJ33" s="307"/>
      <c r="BK33" s="307"/>
      <c r="BL33" s="307"/>
      <c r="BM33" s="307"/>
      <c r="BN33" s="307"/>
      <c r="BO33" s="307"/>
      <c r="BP33" s="307"/>
      <c r="BQ33" s="491"/>
      <c r="BR33" s="491"/>
      <c r="BS33" s="493"/>
      <c r="BT33" s="493"/>
      <c r="BU33" s="493"/>
      <c r="BV33" s="493"/>
      <c r="BW33" s="493"/>
      <c r="BX33" s="493"/>
      <c r="BY33" s="493"/>
      <c r="BZ33" s="493"/>
      <c r="CA33" s="494"/>
      <c r="CB33" s="494"/>
      <c r="CC33" s="494"/>
      <c r="CD33" s="494"/>
      <c r="CE33" s="494"/>
      <c r="CF33" s="494"/>
      <c r="CG33" s="494"/>
      <c r="CH33" s="494"/>
      <c r="CI33" s="494"/>
      <c r="CJ33" s="494"/>
      <c r="CK33" s="494"/>
      <c r="CL33" s="494"/>
      <c r="CM33" s="494"/>
      <c r="CN33" s="494"/>
      <c r="CO33" s="494"/>
      <c r="CP33" s="494"/>
      <c r="CQ33" s="494"/>
      <c r="CR33" s="494"/>
      <c r="CS33" s="494"/>
      <c r="CT33" s="494"/>
      <c r="CU33" s="494"/>
      <c r="CV33" s="494"/>
      <c r="CW33" s="494"/>
      <c r="CX33" s="494"/>
      <c r="CY33" s="494"/>
      <c r="CZ33" s="494"/>
      <c r="DA33" s="494"/>
      <c r="DB33" s="494"/>
      <c r="DC33" s="494"/>
      <c r="DD33" s="494"/>
      <c r="DE33" s="494"/>
    </row>
    <row r="34" spans="2:109" ht="20.100000000000001" customHeight="1">
      <c r="B34" s="300"/>
      <c r="C34" s="298"/>
      <c r="D34" s="298"/>
      <c r="E34" s="298"/>
      <c r="F34" s="298"/>
      <c r="G34" s="1600" t="s">
        <v>699</v>
      </c>
      <c r="H34" s="1600"/>
      <c r="I34" s="1600"/>
      <c r="J34" s="1578"/>
      <c r="K34" s="1604"/>
      <c r="L34" s="1605"/>
      <c r="M34" s="1606"/>
      <c r="N34" s="1577"/>
      <c r="O34" s="1578"/>
      <c r="P34" s="1416"/>
      <c r="Q34" s="1417"/>
      <c r="R34" s="1417"/>
      <c r="S34" s="1418"/>
      <c r="T34" s="1416">
        <f>SUM(T30)</f>
        <v>20000000</v>
      </c>
      <c r="U34" s="1417"/>
      <c r="V34" s="1417"/>
      <c r="W34" s="1418"/>
      <c r="X34" s="1416"/>
      <c r="Y34" s="1418"/>
      <c r="Z34" s="1620"/>
      <c r="AA34" s="1621"/>
      <c r="AB34" s="1621"/>
      <c r="AC34" s="1622"/>
      <c r="AD34" s="1416">
        <f>SUM(AD30)</f>
        <v>1560000</v>
      </c>
      <c r="AE34" s="1417"/>
      <c r="AF34" s="1417"/>
      <c r="AG34" s="1418"/>
      <c r="AH34" s="1579" t="s">
        <v>700</v>
      </c>
      <c r="AI34" s="1580"/>
      <c r="AJ34" s="1580"/>
      <c r="AK34" s="1580"/>
      <c r="AL34" s="1416">
        <f>ROUND(SUM(AL30:AO31),0)</f>
        <v>8180000</v>
      </c>
      <c r="AM34" s="1417"/>
      <c r="AN34" s="1417"/>
      <c r="AO34" s="1418"/>
      <c r="AP34" s="1595" t="str">
        <f>IF(Z30=0,"",IF(Z30=T30,"工事完了に伴う次回の残額請求金（税込）","次回以降での契約残高（税込）⑦"))</f>
        <v>次回以降での契約残高（税込）⑦</v>
      </c>
      <c r="AQ34" s="1596"/>
      <c r="AR34" s="1596"/>
      <c r="AS34" s="1596"/>
      <c r="AT34" s="1597"/>
      <c r="AU34" s="1597"/>
      <c r="AV34" s="1596"/>
      <c r="AW34" s="1596"/>
      <c r="AX34" s="1596"/>
      <c r="AY34" s="1598">
        <f>IF(AU35="","",IF(Z30=0,"",IF(AND(Z30=T30,AU35="最終"),(T37-AD37-AL37),T37-AY37)))</f>
        <v>12104000</v>
      </c>
      <c r="AZ34" s="1598"/>
      <c r="BA34" s="1598"/>
      <c r="BB34" s="1599"/>
      <c r="BE34" s="307"/>
      <c r="BF34" s="307"/>
      <c r="BG34" s="307"/>
      <c r="BH34" s="307"/>
      <c r="BI34" s="307"/>
      <c r="BJ34" s="1702"/>
      <c r="BK34" s="1702"/>
      <c r="BL34" s="1702"/>
      <c r="BM34" s="1702"/>
      <c r="BN34" s="1756"/>
      <c r="BO34" s="1756"/>
      <c r="BP34" s="1756"/>
      <c r="BQ34" s="1702"/>
      <c r="BR34" s="1702"/>
      <c r="BS34" s="1757"/>
      <c r="BT34" s="1757"/>
      <c r="BU34" s="1757"/>
      <c r="BV34" s="1757"/>
      <c r="BW34" s="1757"/>
      <c r="BX34" s="1757"/>
      <c r="BY34" s="1757"/>
      <c r="BZ34" s="1757"/>
      <c r="CA34" s="1758"/>
      <c r="CB34" s="1758"/>
      <c r="CC34" s="1758"/>
      <c r="CD34" s="1758"/>
      <c r="CE34" s="1758"/>
      <c r="CF34" s="1758"/>
      <c r="CG34" s="1758"/>
      <c r="CH34" s="1758"/>
      <c r="CI34" s="1758"/>
      <c r="CJ34" s="1758"/>
      <c r="CK34" s="1758"/>
      <c r="CL34" s="1758"/>
      <c r="CM34" s="1758"/>
      <c r="CN34" s="1758"/>
      <c r="CO34" s="1758"/>
      <c r="CP34" s="1758"/>
      <c r="CQ34" s="1758"/>
      <c r="CR34" s="1758"/>
      <c r="CS34" s="1758"/>
      <c r="CT34" s="1758"/>
      <c r="CU34" s="1758"/>
      <c r="CV34" s="1758"/>
      <c r="CW34" s="1758"/>
      <c r="CX34" s="1758"/>
      <c r="CY34" s="1758"/>
      <c r="CZ34" s="1758"/>
      <c r="DA34" s="1758"/>
      <c r="DB34" s="1758"/>
      <c r="DC34" s="1758"/>
      <c r="DD34" s="1758"/>
      <c r="DE34" s="1758"/>
    </row>
    <row r="35" spans="2:109" ht="20.100000000000001" customHeight="1" thickBot="1">
      <c r="B35" s="300"/>
      <c r="C35" s="298"/>
      <c r="D35" s="298"/>
      <c r="E35" s="1568" t="s">
        <v>696</v>
      </c>
      <c r="F35" s="1568"/>
      <c r="G35" s="405" t="s">
        <v>695</v>
      </c>
      <c r="H35" s="308">
        <f>E32</f>
        <v>10</v>
      </c>
      <c r="I35" s="308" t="s">
        <v>655</v>
      </c>
      <c r="J35" s="404" t="s">
        <v>694</v>
      </c>
      <c r="K35" s="1574">
        <f>H35</f>
        <v>10</v>
      </c>
      <c r="L35" s="1575"/>
      <c r="M35" s="1576"/>
      <c r="N35" s="1577" t="s">
        <v>655</v>
      </c>
      <c r="O35" s="1578"/>
      <c r="P35" s="1579"/>
      <c r="Q35" s="1580"/>
      <c r="R35" s="1580"/>
      <c r="S35" s="1581"/>
      <c r="T35" s="1579">
        <f>ROUND(SUM(T32*H35/100),0)</f>
        <v>2000000</v>
      </c>
      <c r="U35" s="1580"/>
      <c r="V35" s="1580"/>
      <c r="W35" s="1581"/>
      <c r="X35" s="1579"/>
      <c r="Y35" s="1581"/>
      <c r="Z35" s="1582"/>
      <c r="AA35" s="1583"/>
      <c r="AB35" s="1583"/>
      <c r="AC35" s="1584"/>
      <c r="AD35" s="1579">
        <f>ROUND(SUM(AD32*K35/100),0)</f>
        <v>156000</v>
      </c>
      <c r="AE35" s="1580"/>
      <c r="AF35" s="1580"/>
      <c r="AG35" s="1581"/>
      <c r="AH35" s="1582"/>
      <c r="AI35" s="1583"/>
      <c r="AJ35" s="1583"/>
      <c r="AK35" s="1584"/>
      <c r="AL35" s="1565">
        <f>ROUND(SUM(AL32*K35/100),0)</f>
        <v>0</v>
      </c>
      <c r="AM35" s="1566"/>
      <c r="AN35" s="1566"/>
      <c r="AO35" s="1567"/>
      <c r="AP35" s="495"/>
      <c r="AQ35" s="298"/>
      <c r="AR35" s="298"/>
      <c r="AS35" s="298"/>
      <c r="AT35" s="405" t="s">
        <v>698</v>
      </c>
      <c r="AU35" s="1766">
        <v>5</v>
      </c>
      <c r="AV35" s="1766"/>
      <c r="AW35" s="1586" t="s">
        <v>697</v>
      </c>
      <c r="AX35" s="1586"/>
      <c r="AY35" s="1767" t="str">
        <f>IF(AU35="最終","完成払い","－")</f>
        <v>－</v>
      </c>
      <c r="AZ35" s="1767"/>
      <c r="BA35" s="1767"/>
      <c r="BB35" s="1768"/>
      <c r="BE35" s="307"/>
      <c r="BF35" s="307"/>
      <c r="BG35" s="307"/>
      <c r="BH35" s="307"/>
      <c r="BI35" s="307"/>
      <c r="BJ35" s="307"/>
      <c r="BK35" s="307"/>
      <c r="BL35" s="307"/>
      <c r="BM35" s="307"/>
      <c r="BN35" s="1756"/>
      <c r="BO35" s="1756"/>
      <c r="BP35" s="1756"/>
      <c r="BQ35" s="1702"/>
      <c r="BR35" s="1702"/>
      <c r="BS35" s="1757"/>
      <c r="BT35" s="1757"/>
      <c r="BU35" s="1757"/>
      <c r="BV35" s="1757"/>
      <c r="BW35" s="1757"/>
      <c r="BX35" s="1757"/>
      <c r="BY35" s="1757"/>
      <c r="BZ35" s="1757"/>
      <c r="CA35" s="1758"/>
      <c r="CB35" s="1758"/>
      <c r="CC35" s="1758"/>
      <c r="CD35" s="1758"/>
      <c r="CE35" s="1758"/>
      <c r="CF35" s="1758"/>
      <c r="CG35" s="1758"/>
      <c r="CH35" s="1758"/>
      <c r="CI35" s="1758"/>
      <c r="CJ35" s="1758"/>
      <c r="CK35" s="1758"/>
      <c r="CL35" s="1758"/>
      <c r="CM35" s="1758"/>
      <c r="CN35" s="1758"/>
      <c r="CO35" s="1758"/>
      <c r="CP35" s="1758"/>
      <c r="CQ35" s="1758"/>
      <c r="CR35" s="1758"/>
      <c r="CS35" s="1758"/>
      <c r="CT35" s="1758"/>
      <c r="CU35" s="1758"/>
      <c r="CV35" s="1758"/>
      <c r="CW35" s="1758"/>
      <c r="CX35" s="1758"/>
      <c r="CY35" s="1758"/>
      <c r="CZ35" s="1758"/>
      <c r="DA35" s="1758"/>
      <c r="DB35" s="1758"/>
      <c r="DC35" s="1758"/>
      <c r="DD35" s="1758"/>
      <c r="DE35" s="1758"/>
    </row>
    <row r="36" spans="2:109" ht="20.100000000000001" customHeight="1" thickBot="1">
      <c r="B36" s="300"/>
      <c r="C36" s="298"/>
      <c r="D36" s="298"/>
      <c r="E36" s="1568" t="s">
        <v>696</v>
      </c>
      <c r="F36" s="1568"/>
      <c r="G36" s="405" t="s">
        <v>695</v>
      </c>
      <c r="H36" s="308">
        <f>E33</f>
        <v>8</v>
      </c>
      <c r="I36" s="308" t="s">
        <v>655</v>
      </c>
      <c r="J36" s="404" t="s">
        <v>694</v>
      </c>
      <c r="K36" s="1574">
        <f>H36</f>
        <v>8</v>
      </c>
      <c r="L36" s="1575"/>
      <c r="M36" s="1576"/>
      <c r="N36" s="1577" t="s">
        <v>655</v>
      </c>
      <c r="O36" s="1578"/>
      <c r="P36" s="1579"/>
      <c r="Q36" s="1580"/>
      <c r="R36" s="1580"/>
      <c r="S36" s="1581"/>
      <c r="T36" s="1579">
        <f>ROUND(SUM(T33*H36/100),0)</f>
        <v>0</v>
      </c>
      <c r="U36" s="1580"/>
      <c r="V36" s="1580"/>
      <c r="W36" s="1581"/>
      <c r="X36" s="1579"/>
      <c r="Y36" s="1581"/>
      <c r="Z36" s="1582"/>
      <c r="AA36" s="1583"/>
      <c r="AB36" s="1583"/>
      <c r="AC36" s="1584"/>
      <c r="AD36" s="1579">
        <f>ROUND(SUM(AD33*K36/100),0)</f>
        <v>0</v>
      </c>
      <c r="AE36" s="1580"/>
      <c r="AF36" s="1580"/>
      <c r="AG36" s="1581"/>
      <c r="AH36" s="1582"/>
      <c r="AI36" s="1583"/>
      <c r="AJ36" s="1583"/>
      <c r="AK36" s="1584"/>
      <c r="AL36" s="1565">
        <f>ROUND(SUM(AL33*K36/100),0)</f>
        <v>0</v>
      </c>
      <c r="AM36" s="1566"/>
      <c r="AN36" s="1566"/>
      <c r="AO36" s="1567"/>
      <c r="AP36" s="496"/>
      <c r="AQ36" s="303"/>
      <c r="AR36" s="303"/>
      <c r="AS36" s="303"/>
      <c r="AT36" s="497"/>
      <c r="AU36" s="498"/>
      <c r="AV36" s="498"/>
      <c r="AW36" s="499"/>
      <c r="AX36" s="499"/>
      <c r="AY36" s="500"/>
      <c r="AZ36" s="500"/>
      <c r="BA36" s="500"/>
      <c r="BB36" s="501"/>
      <c r="BE36" s="307"/>
      <c r="BF36" s="307"/>
      <c r="BG36" s="307"/>
      <c r="BH36" s="307"/>
      <c r="BI36" s="307"/>
      <c r="BJ36" s="307"/>
      <c r="BK36" s="307"/>
      <c r="BL36" s="307"/>
      <c r="BM36" s="307"/>
      <c r="BN36" s="307"/>
      <c r="BO36" s="307"/>
      <c r="BP36" s="307"/>
      <c r="BQ36" s="491"/>
      <c r="BR36" s="491"/>
      <c r="BS36" s="493"/>
      <c r="BT36" s="493"/>
      <c r="BU36" s="493"/>
      <c r="BV36" s="493"/>
      <c r="BW36" s="493"/>
      <c r="BX36" s="493"/>
      <c r="BY36" s="493"/>
      <c r="BZ36" s="493"/>
      <c r="CA36" s="494"/>
      <c r="CB36" s="494"/>
      <c r="CC36" s="494"/>
      <c r="CD36" s="494"/>
      <c r="CE36" s="494"/>
      <c r="CF36" s="494"/>
      <c r="CG36" s="494"/>
      <c r="CH36" s="494"/>
      <c r="CI36" s="494"/>
      <c r="CJ36" s="494"/>
      <c r="CK36" s="494"/>
      <c r="CL36" s="494"/>
      <c r="CM36" s="494"/>
      <c r="CN36" s="494"/>
      <c r="CO36" s="494"/>
      <c r="CP36" s="494"/>
      <c r="CQ36" s="494"/>
      <c r="CR36" s="494"/>
      <c r="CS36" s="494"/>
      <c r="CT36" s="494"/>
      <c r="CU36" s="494"/>
      <c r="CV36" s="494"/>
      <c r="CW36" s="494"/>
      <c r="CX36" s="494"/>
      <c r="CY36" s="494"/>
      <c r="CZ36" s="494"/>
      <c r="DA36" s="494"/>
      <c r="DB36" s="494"/>
      <c r="DC36" s="494"/>
      <c r="DD36" s="494"/>
      <c r="DE36" s="494"/>
    </row>
    <row r="37" spans="2:109" ht="20.100000000000001" customHeight="1" thickBot="1">
      <c r="B37" s="1453" t="s">
        <v>693</v>
      </c>
      <c r="C37" s="1438"/>
      <c r="D37" s="1438"/>
      <c r="E37" s="1438"/>
      <c r="F37" s="1438"/>
      <c r="G37" s="1438"/>
      <c r="H37" s="1438"/>
      <c r="I37" s="1438"/>
      <c r="J37" s="1439"/>
      <c r="K37" s="1450"/>
      <c r="L37" s="1451"/>
      <c r="M37" s="1452"/>
      <c r="N37" s="1453"/>
      <c r="O37" s="1439"/>
      <c r="P37" s="1423"/>
      <c r="Q37" s="1424"/>
      <c r="R37" s="1424"/>
      <c r="S37" s="1425"/>
      <c r="T37" s="1423">
        <f>SUM(T34:W35)</f>
        <v>22000000</v>
      </c>
      <c r="U37" s="1424"/>
      <c r="V37" s="1424"/>
      <c r="W37" s="1425"/>
      <c r="X37" s="1423"/>
      <c r="Y37" s="1425"/>
      <c r="Z37" s="1760"/>
      <c r="AA37" s="1761"/>
      <c r="AB37" s="1761"/>
      <c r="AC37" s="1762"/>
      <c r="AD37" s="1423">
        <f>SUM(AD34:AG35)</f>
        <v>1716000</v>
      </c>
      <c r="AE37" s="1424"/>
      <c r="AF37" s="1424"/>
      <c r="AG37" s="1425"/>
      <c r="AH37" s="1760"/>
      <c r="AI37" s="1761"/>
      <c r="AJ37" s="1761"/>
      <c r="AK37" s="1762"/>
      <c r="AL37" s="1763">
        <f>ROUND(SUM(AL34:AL35),0)</f>
        <v>8180000</v>
      </c>
      <c r="AM37" s="1764"/>
      <c r="AN37" s="1764"/>
      <c r="AO37" s="1765"/>
      <c r="AP37" s="1563" t="str">
        <f>IF(AU35="","","次回請求時の前月まで累計出来高又請求高（税込）")</f>
        <v>次回請求時の前月まで累計出来高又請求高（税込）</v>
      </c>
      <c r="AQ37" s="1564"/>
      <c r="AR37" s="1564"/>
      <c r="AS37" s="1564"/>
      <c r="AT37" s="1564"/>
      <c r="AU37" s="1564"/>
      <c r="AV37" s="1564"/>
      <c r="AW37" s="1564"/>
      <c r="AX37" s="1564"/>
      <c r="AY37" s="1552">
        <f>IF(AU35="","",IF(AND(AL31=0,AU35="最終"),"完成",SUM(AD37+AL37)))</f>
        <v>9896000</v>
      </c>
      <c r="AZ37" s="1553"/>
      <c r="BA37" s="1553"/>
      <c r="BB37" s="1554"/>
      <c r="BE37" s="307"/>
      <c r="BF37" s="307"/>
      <c r="BG37" s="307"/>
      <c r="BH37" s="307"/>
      <c r="BI37" s="307"/>
      <c r="BJ37" s="307"/>
      <c r="BK37" s="307"/>
      <c r="BL37" s="307"/>
      <c r="BM37" s="307"/>
      <c r="BN37" s="1756"/>
      <c r="BO37" s="1756"/>
      <c r="BP37" s="1756"/>
      <c r="BQ37" s="1702"/>
      <c r="BR37" s="1702"/>
      <c r="BS37" s="1757"/>
      <c r="BT37" s="1757"/>
      <c r="BU37" s="1757"/>
      <c r="BV37" s="1757"/>
      <c r="BW37" s="1757"/>
      <c r="BX37" s="1757"/>
      <c r="BY37" s="1757"/>
      <c r="BZ37" s="1757"/>
      <c r="CA37" s="1758"/>
      <c r="CB37" s="1758"/>
      <c r="CC37" s="1758"/>
      <c r="CD37" s="1758"/>
      <c r="CE37" s="1758"/>
      <c r="CF37" s="1758"/>
      <c r="CG37" s="1758"/>
      <c r="CH37" s="1758"/>
      <c r="CI37" s="1758"/>
      <c r="CJ37" s="1758"/>
      <c r="CK37" s="1758"/>
      <c r="CL37" s="1758"/>
      <c r="CM37" s="1758"/>
      <c r="CN37" s="1758"/>
      <c r="CO37" s="1758"/>
      <c r="CP37" s="1758"/>
      <c r="CQ37" s="1758"/>
      <c r="CR37" s="1758"/>
      <c r="CS37" s="1758"/>
      <c r="CT37" s="1758"/>
      <c r="CU37" s="1758"/>
      <c r="CV37" s="1758"/>
      <c r="CW37" s="1758"/>
      <c r="CX37" s="1758"/>
      <c r="CY37" s="1758"/>
      <c r="CZ37" s="1758"/>
      <c r="DA37" s="1758"/>
      <c r="DB37" s="1758"/>
      <c r="DC37" s="1758"/>
      <c r="DD37" s="1758"/>
      <c r="DE37" s="1758"/>
    </row>
    <row r="38" spans="2:109" ht="15" customHeight="1">
      <c r="B38" s="1544" t="s">
        <v>692</v>
      </c>
      <c r="C38" s="1544"/>
      <c r="D38" s="1544"/>
      <c r="E38" s="1544"/>
      <c r="F38" s="1544"/>
      <c r="G38" s="1544"/>
      <c r="H38" s="1544"/>
      <c r="I38" s="1544"/>
      <c r="J38" s="1544"/>
      <c r="K38" s="1545"/>
      <c r="L38" s="1545"/>
      <c r="M38" s="1545"/>
      <c r="N38" s="1545"/>
      <c r="O38" s="1545"/>
      <c r="P38" s="1545"/>
      <c r="Q38" s="1545"/>
      <c r="R38" s="1545"/>
      <c r="S38" s="1545"/>
      <c r="T38" s="1759" t="s">
        <v>758</v>
      </c>
      <c r="U38" s="1759"/>
      <c r="V38" s="1759"/>
      <c r="W38" s="1759"/>
      <c r="X38" s="1549"/>
      <c r="Y38" s="1549"/>
      <c r="Z38" s="1550" t="s">
        <v>689</v>
      </c>
      <c r="AA38" s="1550"/>
      <c r="AB38" s="1550"/>
      <c r="AC38" s="1550"/>
      <c r="AD38" s="1752" t="s">
        <v>759</v>
      </c>
      <c r="AE38" s="1752"/>
      <c r="AF38" s="1752"/>
      <c r="AG38" s="1752"/>
      <c r="AH38" s="1549" t="s">
        <v>689</v>
      </c>
      <c r="AI38" s="1549"/>
      <c r="AJ38" s="1549"/>
      <c r="AK38" s="1549"/>
      <c r="AL38" s="1753" t="s">
        <v>760</v>
      </c>
      <c r="AM38" s="1753"/>
      <c r="AN38" s="1753"/>
      <c r="AO38" s="1753"/>
      <c r="AP38" s="502"/>
      <c r="AQ38" s="1754" t="s">
        <v>761</v>
      </c>
      <c r="AR38" s="1754"/>
      <c r="AS38" s="1754"/>
      <c r="AT38" s="1754"/>
      <c r="AU38" s="1754"/>
      <c r="AV38" s="1754"/>
      <c r="AW38" s="1754"/>
      <c r="AX38" s="1754"/>
      <c r="AY38" s="1754"/>
      <c r="AZ38" s="1754"/>
      <c r="BA38" s="1754"/>
      <c r="BB38" s="1755"/>
      <c r="BE38" s="1705"/>
      <c r="BF38" s="1705"/>
      <c r="BG38" s="1705"/>
      <c r="BH38" s="1705"/>
      <c r="BI38" s="1705"/>
      <c r="BJ38" s="1705"/>
      <c r="BK38" s="1705"/>
      <c r="BL38" s="1705"/>
      <c r="BM38" s="1705"/>
      <c r="BN38" s="1751"/>
      <c r="BO38" s="1751"/>
      <c r="BP38" s="1751"/>
      <c r="BQ38" s="1751"/>
      <c r="BR38" s="1751"/>
      <c r="BS38" s="1751"/>
      <c r="BT38" s="1751"/>
      <c r="BU38" s="1751"/>
      <c r="BV38" s="1751"/>
      <c r="BW38" s="1705"/>
      <c r="BX38" s="1705"/>
      <c r="BY38" s="1705"/>
      <c r="BZ38" s="1705"/>
      <c r="CA38" s="1749"/>
      <c r="CB38" s="1749"/>
      <c r="CC38" s="1747"/>
      <c r="CD38" s="1747"/>
      <c r="CE38" s="1747"/>
      <c r="CF38" s="1747"/>
      <c r="CG38" s="1748"/>
      <c r="CH38" s="1748"/>
      <c r="CI38" s="1748"/>
      <c r="CJ38" s="1748"/>
      <c r="CK38" s="1749"/>
      <c r="CL38" s="1749"/>
      <c r="CM38" s="1749"/>
      <c r="CN38" s="1749"/>
      <c r="CO38" s="1750"/>
      <c r="CP38" s="1750"/>
      <c r="CQ38" s="1750"/>
      <c r="CR38" s="1750"/>
      <c r="CS38" s="1708"/>
      <c r="CT38" s="1708"/>
      <c r="CU38" s="1708"/>
      <c r="CV38" s="1708"/>
      <c r="CW38" s="1708"/>
      <c r="CX38" s="1708"/>
      <c r="CY38" s="1708"/>
      <c r="CZ38" s="1708"/>
      <c r="DA38" s="1708"/>
      <c r="DB38" s="1708"/>
      <c r="DC38" s="1708"/>
      <c r="DD38" s="1708"/>
      <c r="DE38" s="1708"/>
    </row>
    <row r="39" spans="2:109" ht="8.1" customHeight="1">
      <c r="B39" s="1515" t="s">
        <v>686</v>
      </c>
      <c r="C39" s="1517" t="s">
        <v>685</v>
      </c>
      <c r="D39" s="1517"/>
      <c r="E39" s="1517"/>
      <c r="F39" s="1517"/>
      <c r="G39" s="1517"/>
      <c r="H39" s="1517"/>
      <c r="I39" s="1517"/>
      <c r="J39" s="1517"/>
      <c r="K39" s="1517"/>
      <c r="L39" s="1517"/>
      <c r="M39" s="1517"/>
      <c r="N39" s="1517"/>
      <c r="O39" s="1517"/>
      <c r="P39" s="1517"/>
      <c r="Q39" s="1517"/>
      <c r="R39" s="1517"/>
      <c r="S39" s="1517"/>
      <c r="T39" s="1517"/>
      <c r="U39" s="1517"/>
      <c r="V39" s="1517"/>
      <c r="W39" s="1517"/>
      <c r="X39" s="1517"/>
      <c r="Y39" s="1517"/>
      <c r="Z39" s="1517"/>
      <c r="AA39" s="1517"/>
      <c r="AB39" s="1517"/>
      <c r="AC39" s="1517"/>
      <c r="AD39" s="1517"/>
      <c r="AE39" s="1517"/>
      <c r="AF39" s="1517"/>
      <c r="AG39" s="1517"/>
      <c r="AH39" s="1517"/>
      <c r="AI39" s="1517"/>
      <c r="AJ39" s="1517"/>
      <c r="BE39" s="1516"/>
      <c r="BF39" s="1518"/>
      <c r="BG39" s="1518"/>
      <c r="BH39" s="1518"/>
      <c r="BI39" s="1518"/>
      <c r="BJ39" s="1518"/>
      <c r="BK39" s="1518"/>
      <c r="BL39" s="1518"/>
      <c r="BM39" s="1518"/>
      <c r="BN39" s="1518"/>
      <c r="BO39" s="1518"/>
      <c r="BP39" s="1518"/>
      <c r="BQ39" s="1518"/>
      <c r="BR39" s="1518"/>
      <c r="BS39" s="1518"/>
      <c r="BT39" s="1518"/>
      <c r="BU39" s="1518"/>
      <c r="BV39" s="1518"/>
      <c r="BW39" s="1518"/>
      <c r="BX39" s="1518"/>
      <c r="BY39" s="1518"/>
      <c r="BZ39" s="1518"/>
      <c r="CA39" s="1518"/>
      <c r="CB39" s="1518"/>
      <c r="CC39" s="1518"/>
      <c r="CD39" s="1518"/>
      <c r="CE39" s="1518"/>
      <c r="CF39" s="1518"/>
      <c r="CG39" s="1518"/>
      <c r="CH39" s="1518"/>
      <c r="CI39" s="1518"/>
      <c r="CJ39" s="1518"/>
      <c r="CK39" s="1518"/>
      <c r="CL39" s="1518"/>
      <c r="CM39" s="1518"/>
    </row>
    <row r="40" spans="2:109" ht="9.9499999999999993" customHeight="1">
      <c r="B40" s="1516"/>
      <c r="C40" s="1518"/>
      <c r="D40" s="1518"/>
      <c r="E40" s="1518"/>
      <c r="F40" s="1518"/>
      <c r="G40" s="1518"/>
      <c r="H40" s="1518"/>
      <c r="I40" s="1518"/>
      <c r="J40" s="1518"/>
      <c r="K40" s="1518"/>
      <c r="L40" s="1518"/>
      <c r="M40" s="1518"/>
      <c r="N40" s="1518"/>
      <c r="O40" s="1518"/>
      <c r="P40" s="1518"/>
      <c r="Q40" s="1518"/>
      <c r="R40" s="1518"/>
      <c r="S40" s="1518"/>
      <c r="T40" s="1518"/>
      <c r="U40" s="1518"/>
      <c r="V40" s="1518"/>
      <c r="W40" s="1518"/>
      <c r="X40" s="1518"/>
      <c r="Y40" s="1518"/>
      <c r="Z40" s="1518"/>
      <c r="AA40" s="1518"/>
      <c r="AB40" s="1518"/>
      <c r="AC40" s="1518"/>
      <c r="AD40" s="1518"/>
      <c r="AE40" s="1518"/>
      <c r="AF40" s="1518"/>
      <c r="AG40" s="1518"/>
      <c r="AH40" s="1518"/>
      <c r="AI40" s="1518"/>
      <c r="AJ40" s="1518"/>
      <c r="AQ40" s="1519" t="s">
        <v>684</v>
      </c>
      <c r="AR40" s="1520"/>
      <c r="AS40" s="1520"/>
      <c r="AT40" s="1520"/>
      <c r="AU40" s="1520"/>
      <c r="AV40" s="1520"/>
      <c r="AW40" s="1520"/>
      <c r="AX40" s="1520"/>
      <c r="AY40" s="1521"/>
      <c r="BE40" s="1516"/>
      <c r="BF40" s="1518"/>
      <c r="BG40" s="1518"/>
      <c r="BH40" s="1518"/>
      <c r="BI40" s="1518"/>
      <c r="BJ40" s="1518"/>
      <c r="BK40" s="1518"/>
      <c r="BL40" s="1518"/>
      <c r="BM40" s="1518"/>
      <c r="BN40" s="1518"/>
      <c r="BO40" s="1518"/>
      <c r="BP40" s="1518"/>
      <c r="BQ40" s="1518"/>
      <c r="BR40" s="1518"/>
      <c r="BS40" s="1518"/>
      <c r="BT40" s="1518"/>
      <c r="BU40" s="1518"/>
      <c r="BV40" s="1518"/>
      <c r="BW40" s="1518"/>
      <c r="BX40" s="1518"/>
      <c r="BY40" s="1518"/>
      <c r="BZ40" s="1518"/>
      <c r="CA40" s="1518"/>
      <c r="CB40" s="1518"/>
      <c r="CC40" s="1518"/>
      <c r="CD40" s="1518"/>
      <c r="CE40" s="1518"/>
      <c r="CF40" s="1518"/>
      <c r="CG40" s="1518"/>
      <c r="CH40" s="1518"/>
      <c r="CI40" s="1518"/>
      <c r="CJ40" s="1518"/>
      <c r="CK40" s="1518"/>
      <c r="CL40" s="1518"/>
      <c r="CM40" s="1518"/>
      <c r="CT40" s="386"/>
      <c r="CU40" s="386"/>
      <c r="CV40" s="386"/>
      <c r="CW40" s="386"/>
      <c r="CX40" s="386"/>
      <c r="CY40" s="386"/>
      <c r="CZ40" s="386"/>
      <c r="DA40" s="386"/>
      <c r="DB40" s="386"/>
    </row>
    <row r="41" spans="2:109" ht="18" customHeight="1">
      <c r="C41" s="307" t="s">
        <v>666</v>
      </c>
      <c r="D41" s="307"/>
      <c r="AQ41" s="1522"/>
      <c r="AR41" s="1522"/>
      <c r="AS41" s="1522"/>
      <c r="AT41" s="1522"/>
      <c r="AU41" s="1522"/>
      <c r="AV41" s="1522"/>
      <c r="AW41" s="1522"/>
      <c r="AX41" s="1522"/>
      <c r="AY41" s="1522"/>
      <c r="BF41" s="307"/>
      <c r="BG41" s="307"/>
      <c r="CT41" s="292"/>
      <c r="CU41" s="292"/>
      <c r="CV41" s="292"/>
      <c r="CW41" s="292"/>
      <c r="CX41" s="292"/>
      <c r="CY41" s="292"/>
      <c r="CZ41" s="292"/>
      <c r="DA41" s="292"/>
      <c r="DB41" s="292"/>
    </row>
    <row r="42" spans="2:109" ht="18" customHeight="1">
      <c r="C42" s="307"/>
      <c r="D42" s="307" t="s">
        <v>664</v>
      </c>
      <c r="AQ42" s="1523"/>
      <c r="AR42" s="1523"/>
      <c r="AS42" s="1523"/>
      <c r="AT42" s="1523"/>
      <c r="AU42" s="1523"/>
      <c r="AV42" s="1523"/>
      <c r="AW42" s="1523"/>
      <c r="AX42" s="1523"/>
      <c r="AY42" s="1523"/>
      <c r="BF42" s="307"/>
      <c r="BG42" s="307"/>
      <c r="CT42" s="292"/>
      <c r="CU42" s="292"/>
      <c r="CV42" s="292"/>
      <c r="CW42" s="292"/>
      <c r="CX42" s="292"/>
      <c r="CY42" s="292"/>
      <c r="CZ42" s="292"/>
      <c r="DA42" s="292"/>
      <c r="DB42" s="292"/>
    </row>
    <row r="43" spans="2:109" ht="18" customHeight="1">
      <c r="C43" s="378" t="s">
        <v>662</v>
      </c>
      <c r="D43" s="378"/>
      <c r="AQ43" s="1524"/>
      <c r="AR43" s="1524"/>
      <c r="AS43" s="1524"/>
      <c r="AT43" s="1524"/>
      <c r="AU43" s="1524"/>
      <c r="AV43" s="1524"/>
      <c r="AW43" s="1524"/>
      <c r="AX43" s="1524"/>
      <c r="AY43" s="1524"/>
      <c r="BF43" s="307"/>
      <c r="BG43" s="307"/>
      <c r="CT43" s="292"/>
      <c r="CU43" s="292"/>
      <c r="CV43" s="292"/>
      <c r="CW43" s="292"/>
      <c r="CX43" s="292"/>
      <c r="CY43" s="292"/>
      <c r="CZ43" s="292"/>
      <c r="DA43" s="292"/>
      <c r="DB43" s="292"/>
    </row>
    <row r="44" spans="2:109" ht="18" customHeight="1">
      <c r="C44" s="305" t="s">
        <v>660</v>
      </c>
      <c r="D44" s="375"/>
      <c r="AZ44" s="377" t="s">
        <v>661</v>
      </c>
      <c r="BA44" s="376"/>
      <c r="BB44" s="376"/>
      <c r="BC44" s="376"/>
      <c r="BF44" s="305"/>
      <c r="DC44" s="377"/>
      <c r="DD44" s="376"/>
      <c r="DE44" s="376"/>
    </row>
    <row r="45" spans="2:109" ht="12" customHeight="1">
      <c r="AW45" s="1746"/>
      <c r="AX45" s="1746"/>
      <c r="AY45" s="1746"/>
      <c r="AZ45" s="1746"/>
      <c r="BA45" s="1746"/>
      <c r="BB45" s="1746"/>
      <c r="CZ45" s="1746"/>
      <c r="DA45" s="1746"/>
      <c r="DB45" s="1746"/>
      <c r="DC45" s="1746"/>
      <c r="DD45" s="1746"/>
      <c r="DE45" s="1746"/>
    </row>
    <row r="46" spans="2:109" s="370" customFormat="1"/>
    <row r="47" spans="2:109" s="370" customFormat="1"/>
    <row r="48" spans="2:109" s="370" customFormat="1"/>
    <row r="49" spans="1:52" s="370" customFormat="1"/>
    <row r="50" spans="1:52" s="370" customFormat="1"/>
    <row r="51" spans="1:52" s="370" customFormat="1"/>
    <row r="52" spans="1:52" s="370" customFormat="1"/>
    <row r="53" spans="1:52" s="370" customFormat="1" hidden="1" outlineLevel="1"/>
    <row r="54" spans="1:52" s="370" customFormat="1" hidden="1" outlineLevel="1"/>
    <row r="55" spans="1:52" s="370" customFormat="1" hidden="1" outlineLevel="1">
      <c r="A55" s="370" t="s">
        <v>657</v>
      </c>
    </row>
    <row r="56" spans="1:52" s="370" customFormat="1" ht="18" hidden="1" customHeight="1" outlineLevel="1">
      <c r="X56" s="370" t="str">
        <f>IF(T30=Z30,"○","×")</f>
        <v>×</v>
      </c>
      <c r="AG56" s="374">
        <f>AG33</f>
        <v>0</v>
      </c>
      <c r="AQ56" s="1421">
        <f>SUM(AL30:AO31)</f>
        <v>8180000.04</v>
      </c>
      <c r="AR56" s="1422"/>
      <c r="AT56" s="370" t="s">
        <v>659</v>
      </c>
      <c r="AV56" s="370" t="str">
        <f>IF(AQ56=AQ57,"OK","確認！")</f>
        <v>確認！</v>
      </c>
      <c r="AY56" s="1422" t="b">
        <v>0</v>
      </c>
      <c r="AZ56" s="1422"/>
    </row>
    <row r="57" spans="1:52" s="370" customFormat="1" ht="21" hidden="1" customHeight="1" outlineLevel="1">
      <c r="X57" s="370" t="str">
        <f>IF(AU35="最終","○","X")</f>
        <v>X</v>
      </c>
      <c r="AP57" s="370" t="s">
        <v>603</v>
      </c>
      <c r="AQ57" s="1421">
        <f>SUM(AL32:AO33)</f>
        <v>4.0000000037252903E-2</v>
      </c>
      <c r="AR57" s="1422"/>
      <c r="AT57" s="370" t="s">
        <v>658</v>
      </c>
    </row>
    <row r="58" spans="1:52" s="370" customFormat="1" ht="15.75" hidden="1" customHeight="1" outlineLevel="1"/>
    <row r="59" spans="1:52" s="370" customFormat="1" hidden="1" outlineLevel="1">
      <c r="A59" s="370" t="s">
        <v>657</v>
      </c>
    </row>
    <row r="60" spans="1:52" s="370" customFormat="1" hidden="1" outlineLevel="1"/>
    <row r="61" spans="1:52" s="370" customFormat="1" ht="11.25" hidden="1" customHeight="1" outlineLevel="1">
      <c r="A61" s="370" t="s">
        <v>653</v>
      </c>
    </row>
    <row r="62" spans="1:52" s="370" customFormat="1" ht="19.5" hidden="1" customHeight="1" outlineLevel="1">
      <c r="T62" s="1416">
        <f>T18</f>
        <v>4616780</v>
      </c>
      <c r="U62" s="1417"/>
      <c r="V62" s="1417"/>
      <c r="W62" s="1418"/>
      <c r="X62" s="1419"/>
      <c r="Y62" s="1420"/>
      <c r="Z62" s="1416" t="str">
        <f>IF(P62="","",SUM(T62*X62))</f>
        <v/>
      </c>
      <c r="AA62" s="1417"/>
      <c r="AB62" s="1417"/>
      <c r="AC62" s="1418"/>
      <c r="AD62" s="1416"/>
      <c r="AE62" s="1417"/>
      <c r="AF62" s="1417"/>
      <c r="AG62" s="1418"/>
      <c r="AH62" s="1416"/>
      <c r="AI62" s="1417"/>
      <c r="AJ62" s="1417"/>
      <c r="AK62" s="1418"/>
      <c r="AL62" s="1416">
        <f>IF(AP62="※",T62,0)</f>
        <v>0</v>
      </c>
      <c r="AM62" s="1417"/>
      <c r="AN62" s="1417"/>
      <c r="AO62" s="1418"/>
      <c r="AP62" s="373">
        <f>AP18</f>
        <v>0</v>
      </c>
    </row>
    <row r="63" spans="1:52" s="370" customFormat="1" ht="18.75" hidden="1" customHeight="1" outlineLevel="1">
      <c r="T63" s="1416">
        <f t="shared" ref="T63:T71" si="2">T19</f>
        <v>17518000</v>
      </c>
      <c r="U63" s="1417"/>
      <c r="V63" s="1417"/>
      <c r="W63" s="1418"/>
      <c r="X63" s="1419"/>
      <c r="Y63" s="1420"/>
      <c r="Z63" s="1416" t="str">
        <f>IF(P63="","",SUM(T63*X63))</f>
        <v/>
      </c>
      <c r="AA63" s="1417"/>
      <c r="AB63" s="1417"/>
      <c r="AC63" s="1418"/>
      <c r="AD63" s="1416"/>
      <c r="AE63" s="1417"/>
      <c r="AF63" s="1417"/>
      <c r="AG63" s="1418"/>
      <c r="AH63" s="1416"/>
      <c r="AI63" s="1417"/>
      <c r="AJ63" s="1417"/>
      <c r="AK63" s="1418"/>
      <c r="AL63" s="1416">
        <f t="shared" ref="AL63:AL74" si="3">IF(AP63="※",T63,0)</f>
        <v>0</v>
      </c>
      <c r="AM63" s="1417"/>
      <c r="AN63" s="1417"/>
      <c r="AO63" s="1418"/>
      <c r="AP63" s="373">
        <f t="shared" ref="AP63:AP74" si="4">AP19</f>
        <v>0</v>
      </c>
    </row>
    <row r="64" spans="1:52" s="370" customFormat="1" ht="22.5" hidden="1" customHeight="1" outlineLevel="1">
      <c r="T64" s="1416">
        <f t="shared" si="2"/>
        <v>2614000</v>
      </c>
      <c r="U64" s="1417"/>
      <c r="V64" s="1417"/>
      <c r="W64" s="1418"/>
      <c r="X64" s="1419"/>
      <c r="Y64" s="1420"/>
      <c r="Z64" s="1416" t="str">
        <f t="shared" ref="Z64:Z74" si="5">IF(P64="","",SUM(T64*X64))</f>
        <v/>
      </c>
      <c r="AA64" s="1417"/>
      <c r="AB64" s="1417"/>
      <c r="AC64" s="1418"/>
      <c r="AD64" s="1416"/>
      <c r="AE64" s="1417"/>
      <c r="AF64" s="1417"/>
      <c r="AG64" s="1418"/>
      <c r="AH64" s="1416"/>
      <c r="AI64" s="1417"/>
      <c r="AJ64" s="1417"/>
      <c r="AK64" s="1418"/>
      <c r="AL64" s="1416">
        <f t="shared" si="3"/>
        <v>0</v>
      </c>
      <c r="AM64" s="1417"/>
      <c r="AN64" s="1417"/>
      <c r="AO64" s="1418"/>
      <c r="AP64" s="373">
        <f t="shared" si="4"/>
        <v>0</v>
      </c>
    </row>
    <row r="65" spans="1:42" s="370" customFormat="1" ht="23.25" hidden="1" customHeight="1" outlineLevel="1">
      <c r="T65" s="1416">
        <f t="shared" si="2"/>
        <v>1610000</v>
      </c>
      <c r="U65" s="1417"/>
      <c r="V65" s="1417"/>
      <c r="W65" s="1418"/>
      <c r="X65" s="1419"/>
      <c r="Y65" s="1420"/>
      <c r="Z65" s="1416" t="str">
        <f t="shared" si="5"/>
        <v/>
      </c>
      <c r="AA65" s="1417"/>
      <c r="AB65" s="1417"/>
      <c r="AC65" s="1418"/>
      <c r="AD65" s="1416"/>
      <c r="AE65" s="1417"/>
      <c r="AF65" s="1417"/>
      <c r="AG65" s="1418"/>
      <c r="AH65" s="1416"/>
      <c r="AI65" s="1417"/>
      <c r="AJ65" s="1417"/>
      <c r="AK65" s="1418"/>
      <c r="AL65" s="1416">
        <f t="shared" si="3"/>
        <v>0</v>
      </c>
      <c r="AM65" s="1417"/>
      <c r="AN65" s="1417"/>
      <c r="AO65" s="1418"/>
      <c r="AP65" s="373">
        <f t="shared" si="4"/>
        <v>0</v>
      </c>
    </row>
    <row r="66" spans="1:42" s="370" customFormat="1" ht="26.25" hidden="1" customHeight="1" outlineLevel="1">
      <c r="T66" s="1416">
        <f t="shared" si="2"/>
        <v>876000</v>
      </c>
      <c r="U66" s="1417"/>
      <c r="V66" s="1417"/>
      <c r="W66" s="1418"/>
      <c r="X66" s="1419"/>
      <c r="Y66" s="1420"/>
      <c r="Z66" s="1416" t="str">
        <f t="shared" si="5"/>
        <v/>
      </c>
      <c r="AA66" s="1417"/>
      <c r="AB66" s="1417"/>
      <c r="AC66" s="1418"/>
      <c r="AD66" s="1416"/>
      <c r="AE66" s="1417"/>
      <c r="AF66" s="1417"/>
      <c r="AG66" s="1418"/>
      <c r="AH66" s="1416"/>
      <c r="AI66" s="1417"/>
      <c r="AJ66" s="1417"/>
      <c r="AK66" s="1418"/>
      <c r="AL66" s="1416">
        <f t="shared" si="3"/>
        <v>0</v>
      </c>
      <c r="AM66" s="1417"/>
      <c r="AN66" s="1417"/>
      <c r="AO66" s="1418"/>
      <c r="AP66" s="373">
        <f t="shared" si="4"/>
        <v>0</v>
      </c>
    </row>
    <row r="67" spans="1:42" s="370" customFormat="1" ht="21" hidden="1" customHeight="1" outlineLevel="1">
      <c r="T67" s="1416">
        <f t="shared" si="2"/>
        <v>2725220</v>
      </c>
      <c r="U67" s="1417"/>
      <c r="V67" s="1417"/>
      <c r="W67" s="1418"/>
      <c r="X67" s="1419"/>
      <c r="Y67" s="1420"/>
      <c r="Z67" s="1416" t="str">
        <f t="shared" si="5"/>
        <v/>
      </c>
      <c r="AA67" s="1417"/>
      <c r="AB67" s="1417"/>
      <c r="AC67" s="1418"/>
      <c r="AD67" s="1416"/>
      <c r="AE67" s="1417"/>
      <c r="AF67" s="1417"/>
      <c r="AG67" s="1418"/>
      <c r="AH67" s="1416"/>
      <c r="AI67" s="1417"/>
      <c r="AJ67" s="1417"/>
      <c r="AK67" s="1418"/>
      <c r="AL67" s="1416">
        <f t="shared" si="3"/>
        <v>0</v>
      </c>
      <c r="AM67" s="1417"/>
      <c r="AN67" s="1417"/>
      <c r="AO67" s="1418"/>
      <c r="AP67" s="373">
        <f t="shared" si="4"/>
        <v>0</v>
      </c>
    </row>
    <row r="68" spans="1:42" s="370" customFormat="1" ht="33.75" hidden="1" customHeight="1" outlineLevel="1">
      <c r="T68" s="1416">
        <f t="shared" si="2"/>
        <v>0</v>
      </c>
      <c r="U68" s="1417"/>
      <c r="V68" s="1417"/>
      <c r="W68" s="1418"/>
      <c r="X68" s="1419"/>
      <c r="Y68" s="1420"/>
      <c r="Z68" s="1416" t="str">
        <f t="shared" si="5"/>
        <v/>
      </c>
      <c r="AA68" s="1417"/>
      <c r="AB68" s="1417"/>
      <c r="AC68" s="1418"/>
      <c r="AD68" s="1416"/>
      <c r="AE68" s="1417"/>
      <c r="AF68" s="1417"/>
      <c r="AG68" s="1418"/>
      <c r="AH68" s="1416"/>
      <c r="AI68" s="1417"/>
      <c r="AJ68" s="1417"/>
      <c r="AK68" s="1418"/>
      <c r="AL68" s="1416">
        <f t="shared" si="3"/>
        <v>0</v>
      </c>
      <c r="AM68" s="1417"/>
      <c r="AN68" s="1417"/>
      <c r="AO68" s="1418"/>
      <c r="AP68" s="373">
        <f t="shared" si="4"/>
        <v>0</v>
      </c>
    </row>
    <row r="69" spans="1:42" s="370" customFormat="1" ht="24.75" hidden="1" customHeight="1" outlineLevel="1">
      <c r="T69" s="1416">
        <f t="shared" si="2"/>
        <v>-9960000</v>
      </c>
      <c r="U69" s="1417"/>
      <c r="V69" s="1417"/>
      <c r="W69" s="1418"/>
      <c r="X69" s="1419"/>
      <c r="Y69" s="1420"/>
      <c r="Z69" s="1416" t="str">
        <f t="shared" si="5"/>
        <v/>
      </c>
      <c r="AA69" s="1417"/>
      <c r="AB69" s="1417"/>
      <c r="AC69" s="1418"/>
      <c r="AD69" s="1416"/>
      <c r="AE69" s="1417"/>
      <c r="AF69" s="1417"/>
      <c r="AG69" s="1418"/>
      <c r="AH69" s="1416"/>
      <c r="AI69" s="1417"/>
      <c r="AJ69" s="1417"/>
      <c r="AK69" s="1418"/>
      <c r="AL69" s="1416">
        <f t="shared" si="3"/>
        <v>0</v>
      </c>
      <c r="AM69" s="1417"/>
      <c r="AN69" s="1417"/>
      <c r="AO69" s="1418"/>
      <c r="AP69" s="373">
        <f t="shared" si="4"/>
        <v>0</v>
      </c>
    </row>
    <row r="70" spans="1:42" s="370" customFormat="1" ht="18.75" hidden="1" customHeight="1" outlineLevel="1">
      <c r="T70" s="1416">
        <f t="shared" si="2"/>
        <v>0</v>
      </c>
      <c r="U70" s="1417"/>
      <c r="V70" s="1417"/>
      <c r="W70" s="1418"/>
      <c r="X70" s="1419"/>
      <c r="Y70" s="1420"/>
      <c r="Z70" s="1416" t="str">
        <f t="shared" si="5"/>
        <v/>
      </c>
      <c r="AA70" s="1417"/>
      <c r="AB70" s="1417"/>
      <c r="AC70" s="1418"/>
      <c r="AD70" s="1416"/>
      <c r="AE70" s="1417"/>
      <c r="AF70" s="1417"/>
      <c r="AG70" s="1418"/>
      <c r="AH70" s="1416"/>
      <c r="AI70" s="1417"/>
      <c r="AJ70" s="1417"/>
      <c r="AK70" s="1418"/>
      <c r="AL70" s="1416">
        <f t="shared" si="3"/>
        <v>0</v>
      </c>
      <c r="AM70" s="1417"/>
      <c r="AN70" s="1417"/>
      <c r="AO70" s="1418"/>
      <c r="AP70" s="373">
        <f t="shared" si="4"/>
        <v>0</v>
      </c>
    </row>
    <row r="71" spans="1:42" s="370" customFormat="1" ht="24.75" hidden="1" customHeight="1" outlineLevel="1">
      <c r="T71" s="1416">
        <f t="shared" si="2"/>
        <v>0</v>
      </c>
      <c r="U71" s="1417"/>
      <c r="V71" s="1417"/>
      <c r="W71" s="1418"/>
      <c r="X71" s="1419"/>
      <c r="Y71" s="1420"/>
      <c r="Z71" s="1416" t="str">
        <f t="shared" si="5"/>
        <v/>
      </c>
      <c r="AA71" s="1417"/>
      <c r="AB71" s="1417"/>
      <c r="AC71" s="1418"/>
      <c r="AD71" s="1416"/>
      <c r="AE71" s="1417"/>
      <c r="AF71" s="1417"/>
      <c r="AG71" s="1418"/>
      <c r="AH71" s="1416"/>
      <c r="AI71" s="1417"/>
      <c r="AJ71" s="1417"/>
      <c r="AK71" s="1418"/>
      <c r="AL71" s="1416">
        <f t="shared" si="3"/>
        <v>0</v>
      </c>
      <c r="AM71" s="1417"/>
      <c r="AN71" s="1417"/>
      <c r="AO71" s="1418"/>
      <c r="AP71" s="373">
        <f t="shared" si="4"/>
        <v>0</v>
      </c>
    </row>
    <row r="72" spans="1:42" s="370" customFormat="1" ht="15.75" hidden="1" customHeight="1" outlineLevel="1">
      <c r="T72" s="1416">
        <f>T27</f>
        <v>0</v>
      </c>
      <c r="U72" s="1417"/>
      <c r="V72" s="1417"/>
      <c r="W72" s="1418"/>
      <c r="X72" s="1419"/>
      <c r="Y72" s="1420"/>
      <c r="Z72" s="1416" t="str">
        <f t="shared" si="5"/>
        <v/>
      </c>
      <c r="AA72" s="1417"/>
      <c r="AB72" s="1417"/>
      <c r="AC72" s="1418"/>
      <c r="AD72" s="1416"/>
      <c r="AE72" s="1417"/>
      <c r="AF72" s="1417"/>
      <c r="AG72" s="1418"/>
      <c r="AH72" s="1416"/>
      <c r="AI72" s="1417"/>
      <c r="AJ72" s="1417"/>
      <c r="AK72" s="1418"/>
      <c r="AL72" s="1416">
        <f t="shared" si="3"/>
        <v>0</v>
      </c>
      <c r="AM72" s="1417"/>
      <c r="AN72" s="1417"/>
      <c r="AO72" s="1418"/>
      <c r="AP72" s="373">
        <f t="shared" si="4"/>
        <v>0</v>
      </c>
    </row>
    <row r="73" spans="1:42" s="370" customFormat="1" ht="25.5" hidden="1" customHeight="1" outlineLevel="1">
      <c r="T73" s="1416">
        <f>T28</f>
        <v>0</v>
      </c>
      <c r="U73" s="1417"/>
      <c r="V73" s="1417"/>
      <c r="W73" s="1418"/>
      <c r="X73" s="1419"/>
      <c r="Y73" s="1420"/>
      <c r="Z73" s="1416" t="str">
        <f t="shared" si="5"/>
        <v/>
      </c>
      <c r="AA73" s="1417"/>
      <c r="AB73" s="1417"/>
      <c r="AC73" s="1418"/>
      <c r="AD73" s="1416"/>
      <c r="AE73" s="1417"/>
      <c r="AF73" s="1417"/>
      <c r="AG73" s="1418"/>
      <c r="AH73" s="1416"/>
      <c r="AI73" s="1417"/>
      <c r="AJ73" s="1417"/>
      <c r="AK73" s="1418"/>
      <c r="AL73" s="1416">
        <f t="shared" si="3"/>
        <v>0</v>
      </c>
      <c r="AM73" s="1417"/>
      <c r="AN73" s="1417"/>
      <c r="AO73" s="1418"/>
      <c r="AP73" s="373">
        <f t="shared" si="4"/>
        <v>0</v>
      </c>
    </row>
    <row r="74" spans="1:42" s="370" customFormat="1" ht="27" hidden="1" customHeight="1" outlineLevel="1">
      <c r="T74" s="1416">
        <f>T29</f>
        <v>0</v>
      </c>
      <c r="U74" s="1417"/>
      <c r="V74" s="1417"/>
      <c r="W74" s="1418"/>
      <c r="X74" s="1419"/>
      <c r="Y74" s="1420"/>
      <c r="Z74" s="1416" t="str">
        <f t="shared" si="5"/>
        <v/>
      </c>
      <c r="AA74" s="1417"/>
      <c r="AB74" s="1417"/>
      <c r="AC74" s="1418"/>
      <c r="AD74" s="1416"/>
      <c r="AE74" s="1417"/>
      <c r="AF74" s="1417"/>
      <c r="AG74" s="1418"/>
      <c r="AH74" s="1416"/>
      <c r="AI74" s="1417"/>
      <c r="AJ74" s="1417"/>
      <c r="AK74" s="1418"/>
      <c r="AL74" s="1416">
        <f t="shared" si="3"/>
        <v>0</v>
      </c>
      <c r="AM74" s="1417"/>
      <c r="AN74" s="1417"/>
      <c r="AO74" s="1418"/>
      <c r="AP74" s="373" t="str">
        <f t="shared" si="4"/>
        <v>↑　※軽減税率対象</v>
      </c>
    </row>
    <row r="75" spans="1:42" s="370" customFormat="1" ht="31.5" hidden="1" customHeight="1" outlineLevel="1">
      <c r="T75" s="1409">
        <f>SUM(T62:W74)</f>
        <v>20000000</v>
      </c>
      <c r="U75" s="1410"/>
      <c r="V75" s="1410"/>
      <c r="W75" s="1410"/>
      <c r="AG75" s="372">
        <f>E32</f>
        <v>10</v>
      </c>
      <c r="AH75" s="371" t="s">
        <v>655</v>
      </c>
      <c r="AI75" s="1411" t="s">
        <v>656</v>
      </c>
      <c r="AJ75" s="1411"/>
      <c r="AK75" s="1412"/>
      <c r="AL75" s="1413">
        <f>SUM(T75-AL76)</f>
        <v>20000000</v>
      </c>
      <c r="AM75" s="1414"/>
      <c r="AN75" s="1414"/>
      <c r="AO75" s="1415"/>
    </row>
    <row r="76" spans="1:42" s="370" customFormat="1" ht="33" hidden="1" customHeight="1" outlineLevel="1">
      <c r="AG76" s="372">
        <f>E33</f>
        <v>8</v>
      </c>
      <c r="AH76" s="371" t="s">
        <v>655</v>
      </c>
      <c r="AI76" s="1411" t="s">
        <v>654</v>
      </c>
      <c r="AJ76" s="1411"/>
      <c r="AK76" s="1412"/>
      <c r="AL76" s="1413">
        <f>SUM(AL62:AO74)</f>
        <v>0</v>
      </c>
      <c r="AM76" s="1414"/>
      <c r="AN76" s="1414"/>
      <c r="AO76" s="1415"/>
    </row>
    <row r="77" spans="1:42" s="370" customFormat="1" hidden="1" outlineLevel="1">
      <c r="A77" s="370" t="s">
        <v>653</v>
      </c>
    </row>
    <row r="78" spans="1:42" s="370" customFormat="1" hidden="1" outlineLevel="1"/>
    <row r="79" spans="1:42" s="370" customFormat="1" hidden="1" outlineLevel="1"/>
    <row r="80" spans="1:42" s="370" customFormat="1" collapsed="1"/>
    <row r="81" s="370" customFormat="1"/>
    <row r="82" s="370" customFormat="1"/>
    <row r="83" s="370" customFormat="1"/>
    <row r="84" s="370" customFormat="1"/>
    <row r="85" s="370" customFormat="1"/>
    <row r="86" s="370" customFormat="1"/>
    <row r="87" s="370" customFormat="1"/>
    <row r="88" s="370" customFormat="1"/>
    <row r="89" s="370" customFormat="1"/>
    <row r="90" s="370" customFormat="1"/>
    <row r="91" s="370" customFormat="1"/>
    <row r="92" s="370" customFormat="1"/>
    <row r="93" s="370" customFormat="1"/>
    <row r="94" s="370" customFormat="1"/>
    <row r="95" s="370" customFormat="1"/>
    <row r="96" s="370" customFormat="1"/>
    <row r="97" s="370" customFormat="1"/>
    <row r="98" s="370" customFormat="1"/>
    <row r="99" s="370" customFormat="1"/>
    <row r="100" s="370" customFormat="1"/>
    <row r="101" s="370" customFormat="1"/>
    <row r="102" s="370" customFormat="1"/>
    <row r="103" s="370" customFormat="1"/>
    <row r="104" s="370" customFormat="1"/>
    <row r="105" s="370" customFormat="1"/>
    <row r="106" s="370" customFormat="1"/>
    <row r="107" s="370" customFormat="1"/>
    <row r="108" s="370" customFormat="1"/>
    <row r="109" s="370" customFormat="1"/>
    <row r="110" s="370" customFormat="1"/>
    <row r="111" s="370" customFormat="1"/>
    <row r="112" s="370" customFormat="1"/>
    <row r="113" s="370" customFormat="1"/>
    <row r="114" s="370" customFormat="1"/>
    <row r="115" s="370" customFormat="1"/>
    <row r="116" s="370" customFormat="1"/>
    <row r="117" s="370" customFormat="1"/>
    <row r="118" s="370" customFormat="1"/>
    <row r="119" s="370" customFormat="1"/>
    <row r="120" s="370" customFormat="1"/>
    <row r="121" s="370" customFormat="1"/>
    <row r="122" s="370" customFormat="1"/>
    <row r="123" s="370" customFormat="1"/>
    <row r="124" s="370" customFormat="1"/>
    <row r="125" s="370" customFormat="1"/>
    <row r="126" s="370" customFormat="1"/>
    <row r="127" s="370" customFormat="1"/>
    <row r="128" s="370" customFormat="1"/>
    <row r="129" s="370" customFormat="1"/>
    <row r="130" s="370" customFormat="1"/>
    <row r="131" s="370" customFormat="1"/>
    <row r="132" s="370" customFormat="1"/>
    <row r="133" s="370" customFormat="1"/>
    <row r="134" s="370" customFormat="1"/>
    <row r="135" s="370" customFormat="1"/>
    <row r="136" s="370" customFormat="1"/>
    <row r="137" s="370" customFormat="1"/>
    <row r="138" s="370" customFormat="1"/>
    <row r="139" s="370" customFormat="1"/>
    <row r="140" s="370" customFormat="1"/>
    <row r="141" s="370" customFormat="1"/>
    <row r="142" s="370" customFormat="1"/>
    <row r="143" s="370" customFormat="1"/>
    <row r="144" s="370" customFormat="1"/>
    <row r="145" s="370" customFormat="1"/>
    <row r="146" s="370" customFormat="1"/>
    <row r="147" s="370" customFormat="1"/>
    <row r="148" s="370" customFormat="1"/>
    <row r="149" s="370" customFormat="1"/>
    <row r="150" s="370" customFormat="1"/>
    <row r="151" s="370" customFormat="1"/>
    <row r="152" s="370" customFormat="1"/>
    <row r="153" s="370" customFormat="1"/>
    <row r="154" s="370" customFormat="1"/>
    <row r="155" s="370" customFormat="1"/>
    <row r="156" s="370" customFormat="1"/>
    <row r="157" s="370" customFormat="1"/>
    <row r="158" s="370" customFormat="1"/>
    <row r="159" s="370" customFormat="1"/>
    <row r="160" s="370" customFormat="1"/>
    <row r="161" s="370" customFormat="1"/>
    <row r="162" s="370" customFormat="1"/>
    <row r="163" s="370" customFormat="1"/>
    <row r="164" s="370" customFormat="1"/>
    <row r="165" s="370" customFormat="1"/>
    <row r="166" s="370" customFormat="1"/>
    <row r="167" s="370" customFormat="1"/>
    <row r="168" s="370" customFormat="1"/>
    <row r="169" s="370" customFormat="1"/>
    <row r="170" s="370" customFormat="1"/>
    <row r="171" s="370" customFormat="1"/>
    <row r="172" s="370" customFormat="1"/>
    <row r="173" s="370" customFormat="1"/>
    <row r="174" s="370" customFormat="1"/>
    <row r="175" s="370" customFormat="1"/>
    <row r="176" s="370" customFormat="1"/>
    <row r="177" s="370" customFormat="1"/>
    <row r="178" s="370" customFormat="1"/>
    <row r="179" s="370" customFormat="1"/>
    <row r="180" s="370" customFormat="1"/>
    <row r="181" s="370" customFormat="1"/>
    <row r="182" s="370" customFormat="1"/>
    <row r="183" s="370" customFormat="1"/>
    <row r="184" s="370" customFormat="1"/>
    <row r="185" s="370" customFormat="1"/>
    <row r="186" s="370" customFormat="1"/>
    <row r="187" s="370" customFormat="1"/>
    <row r="188" s="370" customFormat="1"/>
    <row r="189" s="370" customFormat="1"/>
    <row r="190" s="370" customFormat="1"/>
    <row r="191" s="370" customFormat="1"/>
    <row r="192" s="370" customFormat="1"/>
    <row r="193" s="370" customFormat="1"/>
    <row r="194" s="370" customFormat="1"/>
    <row r="195" s="370" customFormat="1"/>
    <row r="196" s="370" customFormat="1"/>
    <row r="197" s="370" customFormat="1"/>
    <row r="198" s="370" customFormat="1"/>
    <row r="199" s="370" customFormat="1"/>
    <row r="200" s="370" customFormat="1"/>
    <row r="201" s="370" customFormat="1"/>
    <row r="202" s="370" customFormat="1"/>
    <row r="203" s="370" customFormat="1"/>
    <row r="204" s="370" customFormat="1"/>
    <row r="205" s="370" customFormat="1"/>
    <row r="206" s="370" customFormat="1"/>
    <row r="207" s="370" customFormat="1"/>
    <row r="208" s="370" customFormat="1"/>
    <row r="209" s="370" customFormat="1"/>
    <row r="210" s="370" customFormat="1"/>
    <row r="211" s="370" customFormat="1"/>
    <row r="212" s="370" customFormat="1"/>
    <row r="213" s="370" customFormat="1"/>
    <row r="214" s="370" customFormat="1"/>
    <row r="215" s="370" customFormat="1"/>
    <row r="216" s="370" customFormat="1"/>
    <row r="217" s="370" customFormat="1"/>
    <row r="218" s="370" customFormat="1"/>
    <row r="219" s="370" customFormat="1"/>
    <row r="220" s="370" customFormat="1"/>
    <row r="221" s="370" customFormat="1"/>
    <row r="222" s="370" customFormat="1"/>
    <row r="223" s="370" customFormat="1"/>
    <row r="224" s="370" customFormat="1"/>
    <row r="225" s="370" customFormat="1"/>
    <row r="226" s="370" customFormat="1"/>
    <row r="227" s="370" customFormat="1"/>
    <row r="228" s="370" customFormat="1"/>
    <row r="229" s="370" customFormat="1"/>
    <row r="230" s="370" customFormat="1"/>
    <row r="231" s="370" customFormat="1"/>
    <row r="232" s="370" customFormat="1"/>
    <row r="233" s="370" customFormat="1"/>
    <row r="234" s="370" customFormat="1"/>
    <row r="235" s="370" customFormat="1"/>
    <row r="236" s="370" customFormat="1"/>
    <row r="237" s="370" customFormat="1"/>
    <row r="238" s="370" customFormat="1"/>
    <row r="239" s="370" customFormat="1"/>
    <row r="240" s="370" customFormat="1"/>
    <row r="241" s="370" customFormat="1"/>
    <row r="242" s="370" customFormat="1"/>
    <row r="243" s="370" customFormat="1"/>
    <row r="244" s="370" customFormat="1"/>
    <row r="245" s="370" customFormat="1"/>
    <row r="246" s="370" customFormat="1"/>
    <row r="247" s="370" customFormat="1"/>
    <row r="248" s="370" customFormat="1"/>
    <row r="249" s="370" customFormat="1"/>
    <row r="250" s="370" customFormat="1"/>
    <row r="251" s="370" customFormat="1"/>
  </sheetData>
  <sheetProtection algorithmName="SHA-512" hashValue="6b5PbzZomXDl8Mo8zwekCV5tuJi6GpP3W8XgE5yLucfzqCiefuTHBmC5yRWclgD2FY/9AnBinx36ZR+mqUsQSA==" saltValue="nyvrf1bGaf6PqMVQilynbQ==" spinCount="100000" sheet="1" objects="1" scenarios="1"/>
  <mergeCells count="535">
    <mergeCell ref="CZ6:DE6"/>
    <mergeCell ref="B7:N7"/>
    <mergeCell ref="Y7:AD7"/>
    <mergeCell ref="AL7:AO7"/>
    <mergeCell ref="AQ7:AV7"/>
    <mergeCell ref="CB7:CG7"/>
    <mergeCell ref="DG7:DJ7"/>
    <mergeCell ref="K1:AT4"/>
    <mergeCell ref="AU5:BB6"/>
    <mergeCell ref="CO9:CR9"/>
    <mergeCell ref="CT9:DC9"/>
    <mergeCell ref="DK7:DQ7"/>
    <mergeCell ref="B8:G8"/>
    <mergeCell ref="Y8:AD8"/>
    <mergeCell ref="AE8:AI8"/>
    <mergeCell ref="AL8:AO8"/>
    <mergeCell ref="AQ8:AZ8"/>
    <mergeCell ref="BE8:BQ8"/>
    <mergeCell ref="CO8:CR8"/>
    <mergeCell ref="CS8:CY8"/>
    <mergeCell ref="DG8:DJ8"/>
    <mergeCell ref="AL11:AO11"/>
    <mergeCell ref="AQ11:AZ11"/>
    <mergeCell ref="AL12:AO12"/>
    <mergeCell ref="AR12:AV12"/>
    <mergeCell ref="AX12:BA12"/>
    <mergeCell ref="CO12:CR12"/>
    <mergeCell ref="DG9:DJ9"/>
    <mergeCell ref="B10:D10"/>
    <mergeCell ref="AE10:AI10"/>
    <mergeCell ref="AL10:AO10"/>
    <mergeCell ref="AQ10:AZ10"/>
    <mergeCell ref="BH10:BV10"/>
    <mergeCell ref="CO10:CR10"/>
    <mergeCell ref="CT10:DC10"/>
    <mergeCell ref="DG10:DJ10"/>
    <mergeCell ref="CT12:DC12"/>
    <mergeCell ref="DG12:DJ12"/>
    <mergeCell ref="Y9:AD9"/>
    <mergeCell ref="AE9:AI9"/>
    <mergeCell ref="AL9:AO9"/>
    <mergeCell ref="AQ9:AZ9"/>
    <mergeCell ref="BI9:BL9"/>
    <mergeCell ref="BN9:BP9"/>
    <mergeCell ref="BQ9:BT9"/>
    <mergeCell ref="E13:S13"/>
    <mergeCell ref="Y13:AD13"/>
    <mergeCell ref="AH13:AK13"/>
    <mergeCell ref="AL13:AR13"/>
    <mergeCell ref="AT13:AZ13"/>
    <mergeCell ref="CO13:CR13"/>
    <mergeCell ref="CT13:DC13"/>
    <mergeCell ref="AT14:AZ14"/>
    <mergeCell ref="B15:BB15"/>
    <mergeCell ref="BE15:DE15"/>
    <mergeCell ref="AH14:AK14"/>
    <mergeCell ref="AL14:AR14"/>
    <mergeCell ref="B16:J16"/>
    <mergeCell ref="K16:M16"/>
    <mergeCell ref="N16:O16"/>
    <mergeCell ref="P16:S16"/>
    <mergeCell ref="T16:W16"/>
    <mergeCell ref="X16:Y16"/>
    <mergeCell ref="Z16:AC16"/>
    <mergeCell ref="B14:K14"/>
    <mergeCell ref="L14:O14"/>
    <mergeCell ref="P14:V14"/>
    <mergeCell ref="W14:X14"/>
    <mergeCell ref="BQ16:BR16"/>
    <mergeCell ref="BS16:BV16"/>
    <mergeCell ref="BW16:BZ16"/>
    <mergeCell ref="CA16:DE16"/>
    <mergeCell ref="B17:D17"/>
    <mergeCell ref="E17:J17"/>
    <mergeCell ref="K17:M17"/>
    <mergeCell ref="N17:O17"/>
    <mergeCell ref="P17:S17"/>
    <mergeCell ref="T17:W17"/>
    <mergeCell ref="AD16:AG16"/>
    <mergeCell ref="AH16:AK16"/>
    <mergeCell ref="AL16:AO16"/>
    <mergeCell ref="AQ16:BB16"/>
    <mergeCell ref="BE16:BM16"/>
    <mergeCell ref="BN16:BP16"/>
    <mergeCell ref="CA17:DE17"/>
    <mergeCell ref="BE17:BG17"/>
    <mergeCell ref="BH17:BM17"/>
    <mergeCell ref="BN17:BP17"/>
    <mergeCell ref="BQ17:BR17"/>
    <mergeCell ref="BS17:BV17"/>
    <mergeCell ref="BW17:BZ17"/>
    <mergeCell ref="X17:Y17"/>
    <mergeCell ref="B18:J18"/>
    <mergeCell ref="K18:M18"/>
    <mergeCell ref="N18:O18"/>
    <mergeCell ref="P18:S18"/>
    <mergeCell ref="T18:W18"/>
    <mergeCell ref="X18:Y18"/>
    <mergeCell ref="Z18:AC18"/>
    <mergeCell ref="AD18:AG18"/>
    <mergeCell ref="AH18:AK18"/>
    <mergeCell ref="Z17:AC17"/>
    <mergeCell ref="AD17:AG17"/>
    <mergeCell ref="AH17:AK17"/>
    <mergeCell ref="AL17:AO17"/>
    <mergeCell ref="AQ17:BB17"/>
    <mergeCell ref="BW18:BZ18"/>
    <mergeCell ref="CA18:DE18"/>
    <mergeCell ref="B19:J19"/>
    <mergeCell ref="K19:M19"/>
    <mergeCell ref="N19:O19"/>
    <mergeCell ref="P19:S19"/>
    <mergeCell ref="T19:W19"/>
    <mergeCell ref="X19:Y19"/>
    <mergeCell ref="Z19:AC19"/>
    <mergeCell ref="AD19:AG19"/>
    <mergeCell ref="AL18:AO18"/>
    <mergeCell ref="AQ18:BB18"/>
    <mergeCell ref="BE18:BM18"/>
    <mergeCell ref="BN18:BP18"/>
    <mergeCell ref="BQ18:BR18"/>
    <mergeCell ref="BS18:BV18"/>
    <mergeCell ref="BS19:BV19"/>
    <mergeCell ref="BW19:BZ19"/>
    <mergeCell ref="CA19:DE19"/>
    <mergeCell ref="B20:J20"/>
    <mergeCell ref="K20:M20"/>
    <mergeCell ref="N20:O20"/>
    <mergeCell ref="P20:S20"/>
    <mergeCell ref="T20:W20"/>
    <mergeCell ref="X20:Y20"/>
    <mergeCell ref="Z20:AC20"/>
    <mergeCell ref="AH19:AK19"/>
    <mergeCell ref="AL19:AO19"/>
    <mergeCell ref="AQ19:BB19"/>
    <mergeCell ref="BE19:BM19"/>
    <mergeCell ref="BN19:BP19"/>
    <mergeCell ref="BQ19:BR19"/>
    <mergeCell ref="BQ20:BR20"/>
    <mergeCell ref="BS20:BV20"/>
    <mergeCell ref="BW20:BZ20"/>
    <mergeCell ref="CA20:DE20"/>
    <mergeCell ref="B21:J21"/>
    <mergeCell ref="K21:M21"/>
    <mergeCell ref="N21:O21"/>
    <mergeCell ref="P21:S21"/>
    <mergeCell ref="T21:W21"/>
    <mergeCell ref="X21:Y21"/>
    <mergeCell ref="AD20:AG20"/>
    <mergeCell ref="AH20:AK20"/>
    <mergeCell ref="AL20:AO20"/>
    <mergeCell ref="AQ20:BB20"/>
    <mergeCell ref="BE20:BM20"/>
    <mergeCell ref="BN20:BP20"/>
    <mergeCell ref="BN21:BP21"/>
    <mergeCell ref="BQ21:BR21"/>
    <mergeCell ref="BS21:BV21"/>
    <mergeCell ref="BW21:BZ21"/>
    <mergeCell ref="CA21:DE21"/>
    <mergeCell ref="B22:J22"/>
    <mergeCell ref="K22:M22"/>
    <mergeCell ref="N22:O22"/>
    <mergeCell ref="P22:S22"/>
    <mergeCell ref="T22:W22"/>
    <mergeCell ref="Z21:AC21"/>
    <mergeCell ref="AD21:AG21"/>
    <mergeCell ref="AH21:AK21"/>
    <mergeCell ref="AL21:AO21"/>
    <mergeCell ref="AQ21:BB21"/>
    <mergeCell ref="BE21:BM21"/>
    <mergeCell ref="BE22:BM22"/>
    <mergeCell ref="BN22:BP22"/>
    <mergeCell ref="BQ22:BR22"/>
    <mergeCell ref="BS22:BV22"/>
    <mergeCell ref="BW22:BZ22"/>
    <mergeCell ref="CA22:DE22"/>
    <mergeCell ref="X22:Y22"/>
    <mergeCell ref="Z22:AC22"/>
    <mergeCell ref="AD22:AG22"/>
    <mergeCell ref="AH22:AK22"/>
    <mergeCell ref="AL22:AO22"/>
    <mergeCell ref="AQ22:BB22"/>
    <mergeCell ref="BN23:BP23"/>
    <mergeCell ref="BQ23:BR23"/>
    <mergeCell ref="BS23:BV23"/>
    <mergeCell ref="BW23:BZ23"/>
    <mergeCell ref="CA23:DE23"/>
    <mergeCell ref="B24:J24"/>
    <mergeCell ref="K24:M24"/>
    <mergeCell ref="N24:O24"/>
    <mergeCell ref="P24:S24"/>
    <mergeCell ref="T24:W24"/>
    <mergeCell ref="Z23:AC23"/>
    <mergeCell ref="AD23:AG23"/>
    <mergeCell ref="AH23:AK23"/>
    <mergeCell ref="AL23:AO23"/>
    <mergeCell ref="AQ23:BB23"/>
    <mergeCell ref="BE23:BM23"/>
    <mergeCell ref="B23:J23"/>
    <mergeCell ref="K23:M23"/>
    <mergeCell ref="N23:O23"/>
    <mergeCell ref="P23:S23"/>
    <mergeCell ref="T23:W23"/>
    <mergeCell ref="X23:Y23"/>
    <mergeCell ref="BE24:BM24"/>
    <mergeCell ref="BN24:BP24"/>
    <mergeCell ref="BQ24:BR24"/>
    <mergeCell ref="BS24:BV24"/>
    <mergeCell ref="BW24:BZ24"/>
    <mergeCell ref="CA24:DE24"/>
    <mergeCell ref="X24:Y24"/>
    <mergeCell ref="Z24:AC24"/>
    <mergeCell ref="AD24:AG24"/>
    <mergeCell ref="AH24:AK24"/>
    <mergeCell ref="AL24:AO24"/>
    <mergeCell ref="AQ24:BB24"/>
    <mergeCell ref="BN25:BP25"/>
    <mergeCell ref="BQ25:BR25"/>
    <mergeCell ref="BS25:BV25"/>
    <mergeCell ref="BW25:BZ25"/>
    <mergeCell ref="CA25:DE25"/>
    <mergeCell ref="B26:J26"/>
    <mergeCell ref="K26:M26"/>
    <mergeCell ref="N26:O26"/>
    <mergeCell ref="P26:S26"/>
    <mergeCell ref="T26:W26"/>
    <mergeCell ref="Z25:AC25"/>
    <mergeCell ref="AD25:AG25"/>
    <mergeCell ref="AH25:AK25"/>
    <mergeCell ref="AL25:AO25"/>
    <mergeCell ref="AQ25:BB25"/>
    <mergeCell ref="BE25:BM25"/>
    <mergeCell ref="B25:J25"/>
    <mergeCell ref="K25:M25"/>
    <mergeCell ref="N25:O25"/>
    <mergeCell ref="P25:S25"/>
    <mergeCell ref="T25:W25"/>
    <mergeCell ref="X25:Y25"/>
    <mergeCell ref="BE26:BM26"/>
    <mergeCell ref="BN26:BP26"/>
    <mergeCell ref="BQ26:BR26"/>
    <mergeCell ref="BS26:BV26"/>
    <mergeCell ref="BW26:BZ26"/>
    <mergeCell ref="CA26:DE26"/>
    <mergeCell ref="X26:Y26"/>
    <mergeCell ref="Z26:AC26"/>
    <mergeCell ref="AD26:AG26"/>
    <mergeCell ref="AH26:AK26"/>
    <mergeCell ref="AL26:AO26"/>
    <mergeCell ref="AQ26:BB26"/>
    <mergeCell ref="BN27:BP27"/>
    <mergeCell ref="BQ27:BR27"/>
    <mergeCell ref="BS27:BV27"/>
    <mergeCell ref="BW27:BZ27"/>
    <mergeCell ref="CA27:DE27"/>
    <mergeCell ref="B28:J28"/>
    <mergeCell ref="K28:M28"/>
    <mergeCell ref="N28:O28"/>
    <mergeCell ref="P28:S28"/>
    <mergeCell ref="T28:W28"/>
    <mergeCell ref="Z27:AC27"/>
    <mergeCell ref="AD27:AG27"/>
    <mergeCell ref="AH27:AK27"/>
    <mergeCell ref="AL27:AO27"/>
    <mergeCell ref="AQ27:BB27"/>
    <mergeCell ref="BE27:BM27"/>
    <mergeCell ref="B27:J27"/>
    <mergeCell ref="K27:M27"/>
    <mergeCell ref="N27:O27"/>
    <mergeCell ref="P27:S27"/>
    <mergeCell ref="T27:W27"/>
    <mergeCell ref="X27:Y27"/>
    <mergeCell ref="BE28:BM28"/>
    <mergeCell ref="BN28:BP28"/>
    <mergeCell ref="BQ28:BR28"/>
    <mergeCell ref="BS28:BV28"/>
    <mergeCell ref="BW28:BZ28"/>
    <mergeCell ref="CA28:DE28"/>
    <mergeCell ref="X28:Y28"/>
    <mergeCell ref="Z28:AC28"/>
    <mergeCell ref="AD28:AG28"/>
    <mergeCell ref="AH28:AK28"/>
    <mergeCell ref="AL28:AO28"/>
    <mergeCell ref="AQ28:BB28"/>
    <mergeCell ref="BN29:BP29"/>
    <mergeCell ref="BQ29:BR29"/>
    <mergeCell ref="BS29:BV29"/>
    <mergeCell ref="BW29:BZ29"/>
    <mergeCell ref="CA29:DE29"/>
    <mergeCell ref="G30:J30"/>
    <mergeCell ref="K30:M30"/>
    <mergeCell ref="N30:O30"/>
    <mergeCell ref="P30:S30"/>
    <mergeCell ref="T30:W30"/>
    <mergeCell ref="Z29:AC29"/>
    <mergeCell ref="AD29:AG29"/>
    <mergeCell ref="AH29:AK29"/>
    <mergeCell ref="AL29:AO29"/>
    <mergeCell ref="AQ29:BB29"/>
    <mergeCell ref="BE29:BM29"/>
    <mergeCell ref="B29:J29"/>
    <mergeCell ref="K29:M29"/>
    <mergeCell ref="N29:O29"/>
    <mergeCell ref="P29:S29"/>
    <mergeCell ref="T29:W29"/>
    <mergeCell ref="X29:Y29"/>
    <mergeCell ref="BW30:BZ30"/>
    <mergeCell ref="CA30:DE30"/>
    <mergeCell ref="K31:M31"/>
    <mergeCell ref="N31:O31"/>
    <mergeCell ref="P31:S31"/>
    <mergeCell ref="T31:W31"/>
    <mergeCell ref="X31:Y31"/>
    <mergeCell ref="Z31:AC31"/>
    <mergeCell ref="AD31:AF31"/>
    <mergeCell ref="AH31:AK31"/>
    <mergeCell ref="AS30:AX30"/>
    <mergeCell ref="AY30:BB30"/>
    <mergeCell ref="BJ30:BM30"/>
    <mergeCell ref="BN30:BP30"/>
    <mergeCell ref="BQ30:BR30"/>
    <mergeCell ref="BS30:BV30"/>
    <mergeCell ref="X30:Y30"/>
    <mergeCell ref="Z30:AC30"/>
    <mergeCell ref="AD30:AG30"/>
    <mergeCell ref="AH30:AK30"/>
    <mergeCell ref="AL30:AO30"/>
    <mergeCell ref="AP30:AR30"/>
    <mergeCell ref="CA31:DE31"/>
    <mergeCell ref="T32:W32"/>
    <mergeCell ref="Z32:AC32"/>
    <mergeCell ref="AD32:AG32"/>
    <mergeCell ref="AH32:AK32"/>
    <mergeCell ref="AL32:AO32"/>
    <mergeCell ref="BN32:BP32"/>
    <mergeCell ref="BQ32:BR32"/>
    <mergeCell ref="BS32:BV32"/>
    <mergeCell ref="BW32:BZ32"/>
    <mergeCell ref="AL31:AO31"/>
    <mergeCell ref="BJ31:BM31"/>
    <mergeCell ref="BN31:BP31"/>
    <mergeCell ref="BQ31:BR31"/>
    <mergeCell ref="BS31:BV31"/>
    <mergeCell ref="BW31:BZ31"/>
    <mergeCell ref="CA32:DE32"/>
    <mergeCell ref="T33:W33"/>
    <mergeCell ref="Z33:AC33"/>
    <mergeCell ref="AD33:AF33"/>
    <mergeCell ref="AH33:AK33"/>
    <mergeCell ref="AL33:AN33"/>
    <mergeCell ref="AQ33:AR33"/>
    <mergeCell ref="AV33:AX33"/>
    <mergeCell ref="AY33:BB33"/>
    <mergeCell ref="BS34:BV34"/>
    <mergeCell ref="BW34:BZ34"/>
    <mergeCell ref="CA34:DE34"/>
    <mergeCell ref="Z34:AC34"/>
    <mergeCell ref="AD34:AG34"/>
    <mergeCell ref="AH34:AK34"/>
    <mergeCell ref="AL34:AO34"/>
    <mergeCell ref="AP34:AX34"/>
    <mergeCell ref="AY34:BB34"/>
    <mergeCell ref="E35:F35"/>
    <mergeCell ref="K35:M35"/>
    <mergeCell ref="N35:O35"/>
    <mergeCell ref="P35:S35"/>
    <mergeCell ref="T35:W35"/>
    <mergeCell ref="X35:Y35"/>
    <mergeCell ref="BJ34:BM34"/>
    <mergeCell ref="BN34:BP34"/>
    <mergeCell ref="BQ34:BR34"/>
    <mergeCell ref="G34:J34"/>
    <mergeCell ref="K34:M34"/>
    <mergeCell ref="N34:O34"/>
    <mergeCell ref="P34:S34"/>
    <mergeCell ref="T34:W34"/>
    <mergeCell ref="X34:Y34"/>
    <mergeCell ref="AY35:BB35"/>
    <mergeCell ref="BN35:BP35"/>
    <mergeCell ref="BQ35:BR35"/>
    <mergeCell ref="BS35:BV35"/>
    <mergeCell ref="BW35:BZ35"/>
    <mergeCell ref="CA35:DE35"/>
    <mergeCell ref="Z35:AC35"/>
    <mergeCell ref="AD35:AG35"/>
    <mergeCell ref="AH35:AK35"/>
    <mergeCell ref="AL35:AO35"/>
    <mergeCell ref="AU35:AV35"/>
    <mergeCell ref="AW35:AX35"/>
    <mergeCell ref="Z36:AC36"/>
    <mergeCell ref="AD36:AG36"/>
    <mergeCell ref="AH36:AK36"/>
    <mergeCell ref="AL36:AO36"/>
    <mergeCell ref="B37:J37"/>
    <mergeCell ref="K37:M37"/>
    <mergeCell ref="N37:O37"/>
    <mergeCell ref="P37:S37"/>
    <mergeCell ref="T37:W37"/>
    <mergeCell ref="X37:Y37"/>
    <mergeCell ref="E36:F36"/>
    <mergeCell ref="K36:M36"/>
    <mergeCell ref="N36:O36"/>
    <mergeCell ref="P36:S36"/>
    <mergeCell ref="T36:W36"/>
    <mergeCell ref="X36:Y36"/>
    <mergeCell ref="BN37:BP37"/>
    <mergeCell ref="BQ37:BR37"/>
    <mergeCell ref="BS37:BV37"/>
    <mergeCell ref="BW37:BZ37"/>
    <mergeCell ref="CA37:DE37"/>
    <mergeCell ref="B38:J38"/>
    <mergeCell ref="K38:M38"/>
    <mergeCell ref="N38:O38"/>
    <mergeCell ref="P38:S38"/>
    <mergeCell ref="T38:W38"/>
    <mergeCell ref="Z37:AC37"/>
    <mergeCell ref="AD37:AG37"/>
    <mergeCell ref="AH37:AK37"/>
    <mergeCell ref="AL37:AO37"/>
    <mergeCell ref="AP37:AX37"/>
    <mergeCell ref="AY37:BB37"/>
    <mergeCell ref="B39:B40"/>
    <mergeCell ref="C39:AJ40"/>
    <mergeCell ref="BE39:BE40"/>
    <mergeCell ref="BF39:CM40"/>
    <mergeCell ref="AQ40:AY40"/>
    <mergeCell ref="BE38:BM38"/>
    <mergeCell ref="BN38:BP38"/>
    <mergeCell ref="BQ38:BR38"/>
    <mergeCell ref="BS38:BV38"/>
    <mergeCell ref="BW38:BZ38"/>
    <mergeCell ref="CA38:CB38"/>
    <mergeCell ref="X38:Y38"/>
    <mergeCell ref="Z38:AC38"/>
    <mergeCell ref="AD38:AG38"/>
    <mergeCell ref="AH38:AK38"/>
    <mergeCell ref="AL38:AO38"/>
    <mergeCell ref="AQ38:BB38"/>
    <mergeCell ref="AQ41:AR43"/>
    <mergeCell ref="AS41:AT43"/>
    <mergeCell ref="AU41:AV43"/>
    <mergeCell ref="AW41:AY43"/>
    <mergeCell ref="AW45:BB45"/>
    <mergeCell ref="CZ45:DE45"/>
    <mergeCell ref="CC38:CF38"/>
    <mergeCell ref="CG38:CJ38"/>
    <mergeCell ref="CK38:CN38"/>
    <mergeCell ref="CO38:CR38"/>
    <mergeCell ref="CS38:DE38"/>
    <mergeCell ref="T63:W63"/>
    <mergeCell ref="X63:Y63"/>
    <mergeCell ref="Z63:AC63"/>
    <mergeCell ref="AD63:AG63"/>
    <mergeCell ref="AH63:AK63"/>
    <mergeCell ref="AL63:AO63"/>
    <mergeCell ref="AQ56:AR56"/>
    <mergeCell ref="AY56:AZ56"/>
    <mergeCell ref="AQ57:AR57"/>
    <mergeCell ref="T62:W62"/>
    <mergeCell ref="X62:Y62"/>
    <mergeCell ref="Z62:AC62"/>
    <mergeCell ref="AD62:AG62"/>
    <mergeCell ref="AH62:AK62"/>
    <mergeCell ref="AL62:AO62"/>
    <mergeCell ref="T65:W65"/>
    <mergeCell ref="X65:Y65"/>
    <mergeCell ref="Z65:AC65"/>
    <mergeCell ref="AD65:AG65"/>
    <mergeCell ref="AH65:AK65"/>
    <mergeCell ref="AL65:AO65"/>
    <mergeCell ref="T64:W64"/>
    <mergeCell ref="X64:Y64"/>
    <mergeCell ref="Z64:AC64"/>
    <mergeCell ref="AD64:AG64"/>
    <mergeCell ref="AH64:AK64"/>
    <mergeCell ref="AL64:AO64"/>
    <mergeCell ref="T67:W67"/>
    <mergeCell ref="X67:Y67"/>
    <mergeCell ref="Z67:AC67"/>
    <mergeCell ref="AD67:AG67"/>
    <mergeCell ref="AH67:AK67"/>
    <mergeCell ref="AL67:AO67"/>
    <mergeCell ref="T66:W66"/>
    <mergeCell ref="X66:Y66"/>
    <mergeCell ref="Z66:AC66"/>
    <mergeCell ref="AD66:AG66"/>
    <mergeCell ref="AH66:AK66"/>
    <mergeCell ref="AL66:AO66"/>
    <mergeCell ref="T69:W69"/>
    <mergeCell ref="X69:Y69"/>
    <mergeCell ref="Z69:AC69"/>
    <mergeCell ref="AD69:AG69"/>
    <mergeCell ref="AH69:AK69"/>
    <mergeCell ref="AL69:AO69"/>
    <mergeCell ref="T68:W68"/>
    <mergeCell ref="X68:Y68"/>
    <mergeCell ref="Z68:AC68"/>
    <mergeCell ref="AD68:AG68"/>
    <mergeCell ref="AH68:AK68"/>
    <mergeCell ref="AL68:AO68"/>
    <mergeCell ref="T71:W71"/>
    <mergeCell ref="X71:Y71"/>
    <mergeCell ref="Z71:AC71"/>
    <mergeCell ref="AD71:AG71"/>
    <mergeCell ref="AH71:AK71"/>
    <mergeCell ref="AL71:AO71"/>
    <mergeCell ref="T70:W70"/>
    <mergeCell ref="X70:Y70"/>
    <mergeCell ref="Z70:AC70"/>
    <mergeCell ref="AD70:AG70"/>
    <mergeCell ref="AH70:AK70"/>
    <mergeCell ref="AL70:AO70"/>
    <mergeCell ref="T73:W73"/>
    <mergeCell ref="X73:Y73"/>
    <mergeCell ref="Z73:AC73"/>
    <mergeCell ref="AD73:AG73"/>
    <mergeCell ref="AH73:AK73"/>
    <mergeCell ref="AL73:AO73"/>
    <mergeCell ref="T72:W72"/>
    <mergeCell ref="X72:Y72"/>
    <mergeCell ref="Z72:AC72"/>
    <mergeCell ref="AD72:AG72"/>
    <mergeCell ref="AH72:AK72"/>
    <mergeCell ref="AL72:AO72"/>
    <mergeCell ref="T75:W75"/>
    <mergeCell ref="AI75:AK75"/>
    <mergeCell ref="AL75:AO75"/>
    <mergeCell ref="AI76:AK76"/>
    <mergeCell ref="AL76:AO76"/>
    <mergeCell ref="T74:W74"/>
    <mergeCell ref="X74:Y74"/>
    <mergeCell ref="Z74:AC74"/>
    <mergeCell ref="AD74:AG74"/>
    <mergeCell ref="AH74:AK74"/>
    <mergeCell ref="AL74:AO74"/>
  </mergeCells>
  <phoneticPr fontId="3"/>
  <conditionalFormatting sqref="P18:S33 X31:Y33">
    <cfRule type="cellIs" dxfId="26" priority="11" stopIfTrue="1" operator="equal">
      <formula>0</formula>
    </cfRule>
  </conditionalFormatting>
  <conditionalFormatting sqref="P35:S38 X35:Z38 AH35:AK38">
    <cfRule type="cellIs" dxfId="25" priority="5" stopIfTrue="1" operator="equal">
      <formula>0</formula>
    </cfRule>
  </conditionalFormatting>
  <conditionalFormatting sqref="P17:W17 Z17:AO17 BS17:BZ17 AD18:AO29 T18:W30 BW18:BZ30 BS18:BV38 AH30:AO30 CA31:CB33 BW32:BZ34 CA38:CC38 CK38:CN38">
    <cfRule type="cellIs" dxfId="24" priority="12" stopIfTrue="1" operator="equal">
      <formula>0</formula>
    </cfRule>
  </conditionalFormatting>
  <conditionalFormatting sqref="P34:AO34">
    <cfRule type="cellIs" dxfId="23" priority="6" stopIfTrue="1" operator="equal">
      <formula>0</formula>
    </cfRule>
  </conditionalFormatting>
  <conditionalFormatting sqref="T32:T33">
    <cfRule type="cellIs" dxfId="22" priority="10" stopIfTrue="1" operator="equal">
      <formula>0</formula>
    </cfRule>
  </conditionalFormatting>
  <conditionalFormatting sqref="T35:W38">
    <cfRule type="cellIs" dxfId="21" priority="3" stopIfTrue="1" operator="equal">
      <formula>0</formula>
    </cfRule>
  </conditionalFormatting>
  <conditionalFormatting sqref="T62:W74 AD62:AO74">
    <cfRule type="cellIs" dxfId="20" priority="2" stopIfTrue="1" operator="equal">
      <formula>0</formula>
    </cfRule>
  </conditionalFormatting>
  <conditionalFormatting sqref="X17:Y17 CB17:CB18 CA17:CA29 X18:AC30 AD30:AG30 T31:W31 Z31:AC31 AH31:AP31 BW31:BZ31 AP35:AP36 BW35:BZ38 AL37:AO37 AL38:AP38 CG38:CJ38 CO38:CR38">
    <cfRule type="cellIs" dxfId="19" priority="13" stopIfTrue="1" operator="equal">
      <formula>0</formula>
    </cfRule>
  </conditionalFormatting>
  <conditionalFormatting sqref="AD33:AF33">
    <cfRule type="expression" dxfId="18" priority="8">
      <formula>#REF!="無"</formula>
    </cfRule>
  </conditionalFormatting>
  <conditionalFormatting sqref="AD35:AG38">
    <cfRule type="cellIs" dxfId="17" priority="4" stopIfTrue="1" operator="equal">
      <formula>0</formula>
    </cfRule>
  </conditionalFormatting>
  <conditionalFormatting sqref="AL33:AN33">
    <cfRule type="expression" dxfId="16" priority="7">
      <formula>#REF!="無"</formula>
    </cfRule>
  </conditionalFormatting>
  <conditionalFormatting sqref="AP34:AX34">
    <cfRule type="cellIs" dxfId="15" priority="1" operator="equal">
      <formula>$AU$29="最終"</formula>
    </cfRule>
  </conditionalFormatting>
  <conditionalFormatting sqref="AT33">
    <cfRule type="duplicateValues" priority="9"/>
  </conditionalFormatting>
  <dataValidations count="5">
    <dataValidation type="list" allowBlank="1" showInputMessage="1" showErrorMessage="1" sqref="AP18:AP29">
      <formula1>$AP$47:$AP$48</formula1>
    </dataValidation>
    <dataValidation type="list" allowBlank="1" showInputMessage="1" showErrorMessage="1" sqref="AG31">
      <formula1>$AT$46:$AT$46</formula1>
    </dataValidation>
    <dataValidation type="list" allowBlank="1" showInputMessage="1" showErrorMessage="1" sqref="AT33">
      <formula1>$AT$46:$AT$47</formula1>
    </dataValidation>
    <dataValidation type="whole" operator="equal" allowBlank="1" showInputMessage="1" showErrorMessage="1" sqref="AY33:BB33">
      <formula1>AT33=""</formula1>
    </dataValidation>
    <dataValidation type="list" allowBlank="1" showInputMessage="1" showErrorMessage="1" sqref="X8:X9">
      <formula1>"○,●"</formula1>
    </dataValidation>
  </dataValidations>
  <printOptions horizontalCentered="1" verticalCentered="1"/>
  <pageMargins left="0.27559055118110237" right="0.27559055118110237" top="0.51181102362204722" bottom="0.19685039370078741" header="0.31496062992125984" footer="0.19685039370078741"/>
  <pageSetup paperSize="9" scale="68"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FY1849"/>
  <sheetViews>
    <sheetView view="pageBreakPreview" zoomScale="85" zoomScaleNormal="100" zoomScaleSheetLayoutView="85" workbookViewId="0">
      <selection activeCell="AH26" sqref="AH26:AK26"/>
    </sheetView>
  </sheetViews>
  <sheetFormatPr defaultRowHeight="13.5"/>
  <cols>
    <col min="1" max="1" width="2.125" style="1" customWidth="1"/>
    <col min="2" max="4" width="3.125" style="1" customWidth="1"/>
    <col min="5" max="10" width="3.625" style="1" customWidth="1"/>
    <col min="11" max="15" width="2.625" style="1" customWidth="1"/>
    <col min="16" max="41" width="3" style="1" customWidth="1"/>
    <col min="42" max="48" width="5.625" style="1" customWidth="1"/>
    <col min="49" max="54" width="3.125" style="1" customWidth="1"/>
    <col min="55" max="56" width="2.125" style="1" customWidth="1"/>
    <col min="57" max="59" width="3.125" style="1" customWidth="1"/>
    <col min="60" max="65" width="3.625" style="1" customWidth="1"/>
    <col min="66" max="70" width="2.625" style="1" customWidth="1"/>
    <col min="71" max="96" width="3" style="1" customWidth="1"/>
    <col min="97" max="103" width="5.625" style="1" customWidth="1"/>
    <col min="104" max="109" width="3.125" style="1" customWidth="1"/>
    <col min="110" max="110" width="2.125" style="1" customWidth="1"/>
    <col min="111" max="113" width="3.125" style="1" customWidth="1"/>
    <col min="114" max="119" width="3.625" style="1" customWidth="1"/>
    <col min="120" max="124" width="2.625" style="1" customWidth="1"/>
    <col min="125" max="150" width="3" style="1" customWidth="1"/>
    <col min="151" max="157" width="5.625" style="1" customWidth="1"/>
    <col min="158" max="163" width="3.125" style="1" customWidth="1"/>
    <col min="164" max="16384" width="9" style="1"/>
  </cols>
  <sheetData>
    <row r="1" spans="2:181" ht="13.5" customHeight="1">
      <c r="I1" s="523"/>
      <c r="J1" s="523"/>
      <c r="K1" s="1844" t="s">
        <v>824</v>
      </c>
      <c r="L1" s="1844"/>
      <c r="M1" s="1844"/>
      <c r="N1" s="1844"/>
      <c r="O1" s="1844"/>
      <c r="P1" s="1844"/>
      <c r="Q1" s="1844"/>
      <c r="R1" s="1844"/>
      <c r="S1" s="1844"/>
      <c r="T1" s="1844"/>
      <c r="U1" s="1844"/>
      <c r="V1" s="1844"/>
      <c r="W1" s="1844"/>
      <c r="X1" s="1844"/>
      <c r="Y1" s="1844"/>
      <c r="Z1" s="1844"/>
      <c r="AA1" s="1844"/>
      <c r="AB1" s="1844"/>
      <c r="AC1" s="1844"/>
      <c r="AD1" s="1844"/>
      <c r="AE1" s="1844"/>
      <c r="AF1" s="1844"/>
      <c r="AG1" s="1844"/>
      <c r="AH1" s="1844"/>
      <c r="AI1" s="1844"/>
      <c r="AJ1" s="1844"/>
      <c r="AK1" s="1844"/>
      <c r="AL1" s="1844"/>
      <c r="AM1" s="1844"/>
      <c r="AN1" s="1844"/>
      <c r="AO1" s="1844"/>
      <c r="AP1" s="1844"/>
      <c r="AQ1" s="1844"/>
      <c r="AR1" s="1844"/>
      <c r="AS1" s="1844"/>
      <c r="AT1" s="1844"/>
      <c r="AU1" s="522"/>
      <c r="AV1" s="522"/>
      <c r="BF1" s="307"/>
      <c r="BG1" s="307"/>
      <c r="CT1" s="292"/>
      <c r="CU1" s="292"/>
      <c r="CV1" s="292"/>
      <c r="CW1" s="292"/>
      <c r="CX1" s="292"/>
      <c r="CY1" s="292"/>
      <c r="CZ1" s="292"/>
      <c r="DA1" s="292"/>
      <c r="DB1" s="292"/>
    </row>
    <row r="2" spans="2:181" ht="13.5" customHeight="1">
      <c r="I2" s="523"/>
      <c r="J2" s="523"/>
      <c r="K2" s="1844"/>
      <c r="L2" s="1844"/>
      <c r="M2" s="1844"/>
      <c r="N2" s="1844"/>
      <c r="O2" s="1844"/>
      <c r="P2" s="1844"/>
      <c r="Q2" s="1844"/>
      <c r="R2" s="1844"/>
      <c r="S2" s="1844"/>
      <c r="T2" s="1844"/>
      <c r="U2" s="1844"/>
      <c r="V2" s="1844"/>
      <c r="W2" s="1844"/>
      <c r="X2" s="1844"/>
      <c r="Y2" s="1844"/>
      <c r="Z2" s="1844"/>
      <c r="AA2" s="1844"/>
      <c r="AB2" s="1844"/>
      <c r="AC2" s="1844"/>
      <c r="AD2" s="1844"/>
      <c r="AE2" s="1844"/>
      <c r="AF2" s="1844"/>
      <c r="AG2" s="1844"/>
      <c r="AH2" s="1844"/>
      <c r="AI2" s="1844"/>
      <c r="AJ2" s="1844"/>
      <c r="AK2" s="1844"/>
      <c r="AL2" s="1844"/>
      <c r="AM2" s="1844"/>
      <c r="AN2" s="1844"/>
      <c r="AO2" s="1844"/>
      <c r="AP2" s="1844"/>
      <c r="AQ2" s="1844"/>
      <c r="AR2" s="1844"/>
      <c r="AS2" s="1844"/>
      <c r="AT2" s="1844"/>
      <c r="AU2" s="522"/>
      <c r="AV2" s="522"/>
      <c r="BF2" s="307"/>
      <c r="BG2" s="307"/>
      <c r="CT2" s="292"/>
      <c r="CU2" s="292"/>
      <c r="CV2" s="292"/>
      <c r="CW2" s="292"/>
      <c r="CX2" s="292"/>
      <c r="CY2" s="292"/>
      <c r="CZ2" s="292"/>
      <c r="DA2" s="292"/>
      <c r="DB2" s="292"/>
    </row>
    <row r="3" spans="2:181" ht="13.5" customHeight="1">
      <c r="I3" s="523"/>
      <c r="J3" s="523"/>
      <c r="K3" s="1844"/>
      <c r="L3" s="1844"/>
      <c r="M3" s="1844"/>
      <c r="N3" s="1844"/>
      <c r="O3" s="1844"/>
      <c r="P3" s="1844"/>
      <c r="Q3" s="1844"/>
      <c r="R3" s="1844"/>
      <c r="S3" s="1844"/>
      <c r="T3" s="1844"/>
      <c r="U3" s="1844"/>
      <c r="V3" s="1844"/>
      <c r="W3" s="1844"/>
      <c r="X3" s="1844"/>
      <c r="Y3" s="1844"/>
      <c r="Z3" s="1844"/>
      <c r="AA3" s="1844"/>
      <c r="AB3" s="1844"/>
      <c r="AC3" s="1844"/>
      <c r="AD3" s="1844"/>
      <c r="AE3" s="1844"/>
      <c r="AF3" s="1844"/>
      <c r="AG3" s="1844"/>
      <c r="AH3" s="1844"/>
      <c r="AI3" s="1844"/>
      <c r="AJ3" s="1844"/>
      <c r="AK3" s="1844"/>
      <c r="AL3" s="1844"/>
      <c r="AM3" s="1844"/>
      <c r="AN3" s="1844"/>
      <c r="AO3" s="1844"/>
      <c r="AP3" s="1844"/>
      <c r="AQ3" s="1844"/>
      <c r="AR3" s="1844"/>
      <c r="AS3" s="1844"/>
      <c r="AT3" s="1844"/>
      <c r="AU3" s="522"/>
      <c r="AV3" s="522"/>
      <c r="BF3" s="307"/>
      <c r="BG3" s="307"/>
      <c r="CT3" s="292"/>
      <c r="CU3" s="292"/>
      <c r="CV3" s="292"/>
      <c r="CW3" s="292"/>
      <c r="CX3" s="292"/>
      <c r="CY3" s="292"/>
      <c r="CZ3" s="292"/>
      <c r="DA3" s="292"/>
      <c r="DB3" s="292"/>
    </row>
    <row r="4" spans="2:181" ht="13.5" customHeight="1">
      <c r="I4" s="523"/>
      <c r="J4" s="523"/>
      <c r="K4" s="1844"/>
      <c r="L4" s="1844"/>
      <c r="M4" s="1844"/>
      <c r="N4" s="1844"/>
      <c r="O4" s="1844"/>
      <c r="P4" s="1844"/>
      <c r="Q4" s="1844"/>
      <c r="R4" s="1844"/>
      <c r="S4" s="1844"/>
      <c r="T4" s="1844"/>
      <c r="U4" s="1844"/>
      <c r="V4" s="1844"/>
      <c r="W4" s="1844"/>
      <c r="X4" s="1844"/>
      <c r="Y4" s="1844"/>
      <c r="Z4" s="1844"/>
      <c r="AA4" s="1844"/>
      <c r="AB4" s="1844"/>
      <c r="AC4" s="1844"/>
      <c r="AD4" s="1844"/>
      <c r="AE4" s="1844"/>
      <c r="AF4" s="1844"/>
      <c r="AG4" s="1844"/>
      <c r="AH4" s="1844"/>
      <c r="AI4" s="1844"/>
      <c r="AJ4" s="1844"/>
      <c r="AK4" s="1844"/>
      <c r="AL4" s="1844"/>
      <c r="AM4" s="1844"/>
      <c r="AN4" s="1844"/>
      <c r="AO4" s="1844"/>
      <c r="AP4" s="1844"/>
      <c r="AQ4" s="1844"/>
      <c r="AR4" s="1844"/>
      <c r="AS4" s="1844"/>
      <c r="AT4" s="1844"/>
      <c r="AU4" s="522"/>
      <c r="AV4" s="522"/>
      <c r="BF4" s="307"/>
      <c r="BG4" s="307"/>
      <c r="CT4" s="292"/>
      <c r="CU4" s="292"/>
      <c r="CV4" s="292"/>
      <c r="CW4" s="292"/>
      <c r="CX4" s="292"/>
      <c r="CY4" s="292"/>
      <c r="CZ4" s="292"/>
      <c r="DA4" s="292"/>
      <c r="DB4" s="292"/>
    </row>
    <row r="5" spans="2:181" ht="13.5" customHeight="1">
      <c r="AU5" s="1845" t="s">
        <v>809</v>
      </c>
      <c r="AV5" s="1845"/>
      <c r="AW5" s="1845"/>
      <c r="AX5" s="1845"/>
      <c r="AY5" s="1845"/>
      <c r="AZ5" s="1845"/>
      <c r="BA5" s="1845"/>
      <c r="BB5" s="1845"/>
      <c r="BF5" s="307"/>
      <c r="BG5" s="307"/>
      <c r="CT5" s="292"/>
      <c r="CU5" s="292"/>
      <c r="CV5" s="292"/>
      <c r="CW5" s="292"/>
      <c r="CX5" s="292"/>
      <c r="CY5" s="1827" t="s">
        <v>810</v>
      </c>
      <c r="CZ5" s="1827"/>
      <c r="DA5" s="1827"/>
      <c r="DB5" s="1827"/>
      <c r="DC5" s="1827"/>
      <c r="DD5" s="1827"/>
      <c r="DE5" s="1827"/>
    </row>
    <row r="6" spans="2:181" ht="12" customHeight="1" thickBot="1">
      <c r="AU6" s="1846"/>
      <c r="AV6" s="1846"/>
      <c r="AW6" s="1846"/>
      <c r="AX6" s="1846"/>
      <c r="AY6" s="1846"/>
      <c r="AZ6" s="1846"/>
      <c r="BA6" s="1846"/>
      <c r="BB6" s="1846"/>
      <c r="CY6" s="1827"/>
      <c r="CZ6" s="1827"/>
      <c r="DA6" s="1827"/>
      <c r="DB6" s="1827"/>
      <c r="DC6" s="1827"/>
      <c r="DD6" s="1827"/>
      <c r="DE6" s="1827"/>
      <c r="FB6" s="1746"/>
      <c r="FC6" s="1746"/>
      <c r="FD6" s="1746"/>
      <c r="FE6" s="1746"/>
      <c r="FF6" s="1746"/>
      <c r="FG6" s="1746"/>
    </row>
    <row r="7" spans="2:181" ht="22.5" customHeight="1" thickTop="1" thickBot="1">
      <c r="B7" s="1717" t="s">
        <v>732</v>
      </c>
      <c r="C7" s="1717"/>
      <c r="D7" s="1717"/>
      <c r="E7" s="1717"/>
      <c r="F7" s="1717"/>
      <c r="G7" s="1717"/>
      <c r="H7" s="1717"/>
      <c r="I7" s="1717"/>
      <c r="J7" s="1717"/>
      <c r="K7" s="1717"/>
      <c r="L7" s="1717"/>
      <c r="M7" s="1717"/>
      <c r="N7" s="1717"/>
      <c r="Y7" s="1735"/>
      <c r="Z7" s="1735"/>
      <c r="AA7" s="1735"/>
      <c r="AB7" s="1735"/>
      <c r="AC7" s="1735"/>
      <c r="AD7" s="1735"/>
      <c r="AL7" s="1718" t="s">
        <v>737</v>
      </c>
      <c r="AM7" s="1719"/>
      <c r="AN7" s="1719"/>
      <c r="AO7" s="1720"/>
      <c r="AP7" s="473"/>
      <c r="AQ7" s="1547"/>
      <c r="AR7" s="1547"/>
      <c r="AS7" s="1547"/>
      <c r="AT7" s="1547"/>
      <c r="AU7" s="1547"/>
      <c r="AV7" s="1548"/>
      <c r="AW7" s="516">
        <v>1</v>
      </c>
      <c r="AX7" s="516">
        <v>2</v>
      </c>
      <c r="AY7" s="516">
        <v>3</v>
      </c>
      <c r="AZ7" s="516">
        <v>4</v>
      </c>
      <c r="BA7" s="516">
        <v>5</v>
      </c>
      <c r="BB7" s="517">
        <v>6</v>
      </c>
      <c r="BK7" s="288"/>
      <c r="BL7" s="288"/>
      <c r="CB7" s="1736" t="s">
        <v>736</v>
      </c>
      <c r="CC7" s="1737"/>
      <c r="CD7" s="1737"/>
      <c r="CE7" s="1737"/>
      <c r="CF7" s="1737"/>
      <c r="CG7" s="1738"/>
      <c r="CO7" s="470"/>
      <c r="CP7" s="470"/>
      <c r="CQ7" s="470"/>
      <c r="CR7" s="470"/>
      <c r="CS7" s="469"/>
      <c r="CT7" s="469"/>
      <c r="CU7" s="469"/>
      <c r="CV7" s="469"/>
      <c r="CW7" s="469"/>
      <c r="CX7" s="469"/>
      <c r="CY7" s="1739">
        <f>IF(AL14="","（　　年　月　日）",AL14-7)</f>
        <v>45211</v>
      </c>
      <c r="CZ7" s="1739"/>
      <c r="DA7" s="1739"/>
      <c r="DB7" s="1739"/>
      <c r="DC7" s="1739"/>
      <c r="DD7" s="1739"/>
      <c r="DE7" s="1739"/>
      <c r="DM7" s="288"/>
      <c r="DN7" s="288"/>
      <c r="ED7" s="1825"/>
      <c r="EE7" s="1825"/>
      <c r="EF7" s="1825"/>
      <c r="EG7" s="1825"/>
      <c r="EH7" s="1825"/>
      <c r="EI7" s="1825"/>
      <c r="EQ7" s="306"/>
      <c r="ER7" s="306"/>
      <c r="ES7" s="306"/>
      <c r="ET7" s="306"/>
      <c r="EU7" s="307"/>
      <c r="EV7" s="307"/>
      <c r="EW7" s="307"/>
      <c r="EX7" s="307"/>
      <c r="EY7" s="307"/>
      <c r="EZ7" s="307"/>
      <c r="FA7" s="307"/>
      <c r="FB7" s="474"/>
      <c r="FC7" s="307"/>
      <c r="FD7" s="377"/>
      <c r="FE7" s="307"/>
      <c r="FF7" s="307"/>
      <c r="FG7" s="307"/>
      <c r="FI7" s="1824"/>
      <c r="FJ7" s="1824"/>
      <c r="FK7" s="1824"/>
      <c r="FL7" s="1824"/>
      <c r="FM7" s="1821"/>
      <c r="FN7" s="1821"/>
      <c r="FO7" s="1821"/>
      <c r="FP7" s="1821"/>
      <c r="FQ7" s="1821"/>
      <c r="FR7" s="1821"/>
      <c r="FS7" s="1821"/>
      <c r="FT7" s="376"/>
      <c r="FU7" s="376"/>
      <c r="FV7" s="376"/>
      <c r="FW7" s="376"/>
      <c r="FX7" s="376"/>
      <c r="FY7" s="376"/>
    </row>
    <row r="8" spans="2:181" ht="24.95" customHeight="1" thickTop="1" thickBot="1">
      <c r="B8" s="1822">
        <v>45245</v>
      </c>
      <c r="C8" s="1822"/>
      <c r="D8" s="1822"/>
      <c r="E8" s="1822"/>
      <c r="F8" s="1822"/>
      <c r="G8" s="1822"/>
      <c r="X8" s="510" t="s">
        <v>735</v>
      </c>
      <c r="Y8" s="1714" t="s">
        <v>734</v>
      </c>
      <c r="Z8" s="1714"/>
      <c r="AA8" s="1714"/>
      <c r="AB8" s="1714"/>
      <c r="AC8" s="1714"/>
      <c r="AD8" s="1714"/>
      <c r="AE8" s="1715" t="s">
        <v>733</v>
      </c>
      <c r="AF8" s="1715"/>
      <c r="AG8" s="1715"/>
      <c r="AH8" s="1715"/>
      <c r="AI8" s="1715"/>
      <c r="AL8" s="1704" t="s">
        <v>726</v>
      </c>
      <c r="AM8" s="1705"/>
      <c r="AN8" s="1705"/>
      <c r="AO8" s="1706"/>
      <c r="AP8" s="439"/>
      <c r="AQ8" s="1823" t="s">
        <v>738</v>
      </c>
      <c r="AR8" s="1823"/>
      <c r="AS8" s="1823"/>
      <c r="AT8" s="1823"/>
      <c r="AU8" s="1823"/>
      <c r="AV8" s="1823"/>
      <c r="AW8" s="1823"/>
      <c r="AX8" s="1823"/>
      <c r="AY8" s="1823"/>
      <c r="AZ8" s="1823"/>
      <c r="BA8" s="465"/>
      <c r="BB8" s="464"/>
      <c r="BE8" s="1717" t="s">
        <v>732</v>
      </c>
      <c r="BF8" s="1717"/>
      <c r="BG8" s="1717"/>
      <c r="BH8" s="1717"/>
      <c r="BI8" s="1717"/>
      <c r="BJ8" s="1717"/>
      <c r="BK8" s="1717"/>
      <c r="BL8" s="1717"/>
      <c r="BM8" s="1717"/>
      <c r="BN8" s="1717"/>
      <c r="BO8" s="1717"/>
      <c r="BP8" s="1717"/>
      <c r="BQ8" s="1717"/>
      <c r="CO8" s="1718"/>
      <c r="CP8" s="1719"/>
      <c r="CQ8" s="1719"/>
      <c r="CR8" s="1720"/>
      <c r="CS8" s="1546" t="s">
        <v>731</v>
      </c>
      <c r="CT8" s="1547"/>
      <c r="CU8" s="1547"/>
      <c r="CV8" s="1547"/>
      <c r="CW8" s="1547"/>
      <c r="CX8" s="1547"/>
      <c r="CY8" s="1548"/>
      <c r="CZ8" s="463">
        <f>IF(AW7="","",AW7)</f>
        <v>1</v>
      </c>
      <c r="DA8" s="463">
        <f t="shared" ref="DA8:DE8" si="0">IF(AX7="","",AX7)</f>
        <v>2</v>
      </c>
      <c r="DB8" s="463">
        <f t="shared" si="0"/>
        <v>3</v>
      </c>
      <c r="DC8" s="463">
        <f t="shared" si="0"/>
        <v>4</v>
      </c>
      <c r="DD8" s="463">
        <f t="shared" si="0"/>
        <v>5</v>
      </c>
      <c r="DE8" s="462">
        <f t="shared" si="0"/>
        <v>6</v>
      </c>
      <c r="DG8" s="1717"/>
      <c r="DH8" s="1717"/>
      <c r="DI8" s="1717"/>
      <c r="DJ8" s="1717"/>
      <c r="DK8" s="1717"/>
      <c r="DL8" s="1717"/>
      <c r="DM8" s="1717"/>
      <c r="DN8" s="1717"/>
      <c r="DO8" s="1717"/>
      <c r="DP8" s="1717"/>
      <c r="DQ8" s="1717"/>
      <c r="DR8" s="1717"/>
      <c r="DS8" s="1717"/>
      <c r="EQ8" s="1824"/>
      <c r="ER8" s="1824"/>
      <c r="ES8" s="1824"/>
      <c r="ET8" s="1824"/>
      <c r="EU8" s="1821"/>
      <c r="EV8" s="1821"/>
      <c r="EW8" s="1821"/>
      <c r="EX8" s="1821"/>
      <c r="EY8" s="1821"/>
      <c r="EZ8" s="1821"/>
      <c r="FA8" s="1821"/>
      <c r="FB8" s="475"/>
      <c r="FC8" s="475"/>
      <c r="FD8" s="475"/>
      <c r="FE8" s="475"/>
      <c r="FF8" s="475"/>
      <c r="FG8" s="475"/>
      <c r="FI8" s="1705"/>
      <c r="FJ8" s="1705"/>
      <c r="FK8" s="1705"/>
      <c r="FL8" s="1705"/>
      <c r="FM8" s="376"/>
      <c r="FN8" s="376"/>
      <c r="FO8" s="376"/>
      <c r="FP8" s="376"/>
      <c r="FQ8" s="376"/>
      <c r="FR8" s="376"/>
      <c r="FS8" s="376"/>
      <c r="FT8" s="376"/>
      <c r="FU8" s="376"/>
      <c r="FV8" s="376"/>
      <c r="FW8" s="376"/>
      <c r="FX8" s="376"/>
      <c r="FY8" s="376"/>
    </row>
    <row r="9" spans="2:181" ht="24.95" customHeight="1" thickBot="1">
      <c r="H9" s="288"/>
      <c r="I9" s="288"/>
      <c r="X9" s="510" t="s">
        <v>730</v>
      </c>
      <c r="Y9" s="1740" t="s">
        <v>729</v>
      </c>
      <c r="Z9" s="1740"/>
      <c r="AA9" s="1740"/>
      <c r="AB9" s="1740"/>
      <c r="AC9" s="1740"/>
      <c r="AD9" s="1740"/>
      <c r="AE9" s="1816">
        <v>700000</v>
      </c>
      <c r="AF9" s="1817"/>
      <c r="AG9" s="1817"/>
      <c r="AH9" s="1817"/>
      <c r="AI9" s="1818"/>
      <c r="AL9" s="1704" t="s">
        <v>723</v>
      </c>
      <c r="AM9" s="1705"/>
      <c r="AN9" s="1705"/>
      <c r="AO9" s="1706"/>
      <c r="AP9" s="439"/>
      <c r="AQ9" s="1812" t="s">
        <v>739</v>
      </c>
      <c r="AR9" s="1812"/>
      <c r="AS9" s="1812"/>
      <c r="AT9" s="1812"/>
      <c r="AU9" s="1812"/>
      <c r="AV9" s="1812"/>
      <c r="AW9" s="1812"/>
      <c r="AX9" s="1812"/>
      <c r="AY9" s="1812"/>
      <c r="AZ9" s="1812"/>
      <c r="BA9" s="458"/>
      <c r="BB9" s="457"/>
      <c r="BE9" s="293" t="s">
        <v>728</v>
      </c>
      <c r="BF9" s="294"/>
      <c r="BG9" s="295"/>
      <c r="BH9" s="456" t="s">
        <v>727</v>
      </c>
      <c r="BI9" s="1744">
        <f>IF(BW37=0,"",BW37)</f>
        <v>770000</v>
      </c>
      <c r="BJ9" s="1744"/>
      <c r="BK9" s="1744"/>
      <c r="BL9" s="1744"/>
      <c r="BM9" s="455" t="s">
        <v>604</v>
      </c>
      <c r="BN9" s="1516"/>
      <c r="BO9" s="1516"/>
      <c r="BP9" s="1516"/>
      <c r="BQ9" s="1516"/>
      <c r="BR9" s="1516"/>
      <c r="BS9" s="1516"/>
      <c r="BT9" s="1516"/>
      <c r="BU9" s="1516"/>
      <c r="BV9" s="1516"/>
      <c r="CO9" s="1704" t="s">
        <v>726</v>
      </c>
      <c r="CP9" s="1705"/>
      <c r="CQ9" s="1705"/>
      <c r="CR9" s="1706"/>
      <c r="CS9" s="454"/>
      <c r="CT9" s="1745" t="str">
        <f>IF(AQ8="","",AQ8)</f>
        <v>東京都新宿区早稲田鶴巻町５３１－５</v>
      </c>
      <c r="CU9" s="1745"/>
      <c r="CV9" s="1745"/>
      <c r="CW9" s="1745"/>
      <c r="CX9" s="1745"/>
      <c r="CY9" s="1745"/>
      <c r="CZ9" s="1745"/>
      <c r="DA9" s="1745"/>
      <c r="DB9" s="1745"/>
      <c r="DC9" s="1745"/>
      <c r="DD9" s="285"/>
      <c r="DE9" s="286"/>
      <c r="DG9" s="476"/>
      <c r="DH9" s="477"/>
      <c r="DI9" s="478"/>
      <c r="DJ9" s="479"/>
      <c r="DK9" s="1819"/>
      <c r="DL9" s="1819"/>
      <c r="DM9" s="1819"/>
      <c r="DN9" s="1819"/>
      <c r="DO9" s="480"/>
      <c r="DP9" s="1516"/>
      <c r="DQ9" s="1516"/>
      <c r="DR9" s="1516"/>
      <c r="DS9" s="1820"/>
      <c r="DT9" s="1820"/>
      <c r="DU9" s="1820"/>
      <c r="DV9" s="1820"/>
      <c r="DW9" s="481"/>
      <c r="EQ9" s="1705"/>
      <c r="ER9" s="1705"/>
      <c r="ES9" s="1705"/>
      <c r="ET9" s="1705"/>
      <c r="EU9" s="482"/>
      <c r="EV9" s="1811"/>
      <c r="EW9" s="1811"/>
      <c r="EX9" s="1811"/>
      <c r="EY9" s="1811"/>
      <c r="EZ9" s="1811"/>
      <c r="FA9" s="1811"/>
      <c r="FB9" s="1811"/>
      <c r="FC9" s="1811"/>
      <c r="FD9" s="1811"/>
      <c r="FE9" s="1811"/>
      <c r="FI9" s="1705"/>
      <c r="FJ9" s="1705"/>
      <c r="FK9" s="1705"/>
      <c r="FL9" s="1705"/>
      <c r="FM9" s="376"/>
      <c r="FN9" s="376"/>
      <c r="FO9" s="376"/>
      <c r="FP9" s="376"/>
      <c r="FQ9" s="376"/>
      <c r="FR9" s="376"/>
      <c r="FS9" s="376"/>
      <c r="FT9" s="376"/>
      <c r="FU9" s="376"/>
      <c r="FV9" s="376"/>
      <c r="FW9" s="376"/>
      <c r="FX9" s="376"/>
      <c r="FY9" s="376"/>
    </row>
    <row r="10" spans="2:181" ht="24.95" customHeight="1" thickBot="1">
      <c r="B10" s="1687" t="s">
        <v>725</v>
      </c>
      <c r="C10" s="1687"/>
      <c r="D10" s="1688"/>
      <c r="E10" s="511" t="s">
        <v>740</v>
      </c>
      <c r="F10" s="511">
        <v>1</v>
      </c>
      <c r="G10" s="289" t="s">
        <v>604</v>
      </c>
      <c r="H10" s="511">
        <v>7</v>
      </c>
      <c r="I10" s="511">
        <v>1</v>
      </c>
      <c r="J10" s="289" t="s">
        <v>604</v>
      </c>
      <c r="K10" s="511">
        <v>0</v>
      </c>
      <c r="L10" s="511">
        <v>0</v>
      </c>
      <c r="M10" s="511">
        <v>0</v>
      </c>
      <c r="N10" s="511">
        <v>1</v>
      </c>
      <c r="O10" s="289" t="s">
        <v>604</v>
      </c>
      <c r="P10" s="511"/>
      <c r="Q10" s="511"/>
      <c r="AE10" s="1703" t="s">
        <v>724</v>
      </c>
      <c r="AF10" s="1703"/>
      <c r="AG10" s="1703"/>
      <c r="AH10" s="1703"/>
      <c r="AI10" s="1703"/>
      <c r="AL10" s="1704" t="s">
        <v>719</v>
      </c>
      <c r="AM10" s="1705"/>
      <c r="AN10" s="1705"/>
      <c r="AO10" s="1706"/>
      <c r="AP10" s="439"/>
      <c r="AQ10" s="1812" t="s">
        <v>741</v>
      </c>
      <c r="AR10" s="1812"/>
      <c r="AS10" s="1812"/>
      <c r="AT10" s="1812"/>
      <c r="AU10" s="1812"/>
      <c r="AV10" s="1812"/>
      <c r="AW10" s="1812"/>
      <c r="AX10" s="1812"/>
      <c r="AY10" s="1812"/>
      <c r="AZ10" s="1812"/>
      <c r="BA10" s="1" t="s">
        <v>718</v>
      </c>
      <c r="BB10" s="287"/>
      <c r="BE10" s="290" t="s">
        <v>716</v>
      </c>
      <c r="BF10" s="452"/>
      <c r="BG10" s="451"/>
      <c r="BH10" s="1733" t="str">
        <f>IF(E13="","",E13)</f>
        <v>(仮称)○○○○○○○○○○新築工事</v>
      </c>
      <c r="BI10" s="1733"/>
      <c r="BJ10" s="1733"/>
      <c r="BK10" s="1733"/>
      <c r="BL10" s="1733"/>
      <c r="BM10" s="1733"/>
      <c r="BN10" s="1734"/>
      <c r="BO10" s="1734"/>
      <c r="BP10" s="1734"/>
      <c r="BQ10" s="1734"/>
      <c r="BR10" s="1734"/>
      <c r="BS10" s="1734"/>
      <c r="BT10" s="1734"/>
      <c r="BU10" s="1734"/>
      <c r="BV10" s="1734"/>
      <c r="CO10" s="1704" t="s">
        <v>723</v>
      </c>
      <c r="CP10" s="1705"/>
      <c r="CQ10" s="1705"/>
      <c r="CR10" s="1706"/>
      <c r="CS10" s="438"/>
      <c r="CT10" s="1712" t="str">
        <f t="shared" ref="CT10:CT11" si="1">IF(AQ9="","",AQ9)</f>
        <v>池田煖房工業株式会社</v>
      </c>
      <c r="CU10" s="1712"/>
      <c r="CV10" s="1712"/>
      <c r="CW10" s="1712"/>
      <c r="CX10" s="1712"/>
      <c r="CY10" s="1712"/>
      <c r="CZ10" s="1712"/>
      <c r="DA10" s="1712"/>
      <c r="DB10" s="1712"/>
      <c r="DC10" s="1712"/>
      <c r="DE10" s="287"/>
      <c r="DH10" s="483"/>
      <c r="DI10" s="484"/>
      <c r="DJ10" s="1709"/>
      <c r="DK10" s="1709"/>
      <c r="DL10" s="1709"/>
      <c r="DM10" s="1709"/>
      <c r="DN10" s="1709"/>
      <c r="DO10" s="1709"/>
      <c r="DP10" s="1709"/>
      <c r="DQ10" s="1709"/>
      <c r="DR10" s="1709"/>
      <c r="DS10" s="1709"/>
      <c r="DT10" s="1709"/>
      <c r="DU10" s="1709"/>
      <c r="DV10" s="1709"/>
      <c r="DW10" s="1709"/>
      <c r="DX10" s="1709"/>
      <c r="EQ10" s="1810"/>
      <c r="ER10" s="1810"/>
      <c r="ES10" s="1810"/>
      <c r="ET10" s="1810"/>
      <c r="EU10" s="482"/>
      <c r="EV10" s="1811"/>
      <c r="EW10" s="1811"/>
      <c r="EX10" s="1811"/>
      <c r="EY10" s="1811"/>
      <c r="EZ10" s="1811"/>
      <c r="FA10" s="1811"/>
      <c r="FB10" s="1811"/>
      <c r="FC10" s="1811"/>
      <c r="FD10" s="1811"/>
      <c r="FE10" s="1811"/>
      <c r="FI10" s="1705"/>
      <c r="FJ10" s="1705"/>
      <c r="FK10" s="1705"/>
      <c r="FL10" s="1705"/>
      <c r="FM10" s="376"/>
      <c r="FN10" s="376"/>
      <c r="FO10" s="376"/>
      <c r="FP10" s="376"/>
      <c r="FQ10" s="376"/>
      <c r="FR10" s="376"/>
      <c r="FS10" s="376"/>
      <c r="FT10" s="376"/>
      <c r="FU10" s="376"/>
      <c r="FV10" s="376"/>
      <c r="FW10" s="376"/>
      <c r="FX10" s="376"/>
      <c r="FY10" s="376"/>
    </row>
    <row r="11" spans="2:181" ht="24.95" customHeight="1">
      <c r="B11" s="288"/>
      <c r="C11" s="288"/>
      <c r="D11" s="288"/>
      <c r="E11" s="485"/>
      <c r="F11" s="485"/>
      <c r="G11" s="289"/>
      <c r="H11" s="485"/>
      <c r="I11" s="485"/>
      <c r="J11" s="289"/>
      <c r="K11" s="485"/>
      <c r="L11" s="485"/>
      <c r="M11" s="485"/>
      <c r="N11" s="485"/>
      <c r="O11" s="289"/>
      <c r="P11" s="485"/>
      <c r="Q11" s="485"/>
      <c r="AE11" s="486"/>
      <c r="AF11" s="486"/>
      <c r="AG11" s="486"/>
      <c r="AH11" s="486"/>
      <c r="AI11" s="486"/>
      <c r="AL11" s="1704" t="s">
        <v>713</v>
      </c>
      <c r="AM11" s="1705"/>
      <c r="AN11" s="1705"/>
      <c r="AO11" s="1706"/>
      <c r="AP11" s="439"/>
      <c r="AQ11" s="1812" t="s">
        <v>742</v>
      </c>
      <c r="AR11" s="1812"/>
      <c r="AS11" s="1812"/>
      <c r="AT11" s="1812"/>
      <c r="AU11" s="1812"/>
      <c r="AV11" s="1812"/>
      <c r="AW11" s="1812"/>
      <c r="AX11" s="1812"/>
      <c r="AY11" s="1812"/>
      <c r="AZ11" s="1812"/>
      <c r="BB11" s="287"/>
      <c r="BE11" s="307" t="s">
        <v>722</v>
      </c>
      <c r="BI11" s="437"/>
      <c r="BK11" s="443"/>
      <c r="BL11" s="1" t="s">
        <v>721</v>
      </c>
      <c r="BS11" s="1" t="s">
        <v>720</v>
      </c>
      <c r="CO11" s="1704" t="s">
        <v>719</v>
      </c>
      <c r="CP11" s="1705"/>
      <c r="CQ11" s="1705"/>
      <c r="CR11" s="1706"/>
      <c r="CS11" s="438"/>
      <c r="CT11" s="1712" t="str">
        <f t="shared" si="1"/>
        <v>執行役員本店長　　浅田　真吾</v>
      </c>
      <c r="CU11" s="1712"/>
      <c r="CV11" s="1712"/>
      <c r="CW11" s="1712"/>
      <c r="CX11" s="1712"/>
      <c r="CY11" s="1712"/>
      <c r="CZ11" s="1712"/>
      <c r="DA11" s="1712"/>
      <c r="DB11" s="1712"/>
      <c r="DC11" s="1712"/>
      <c r="DD11" s="1" t="s">
        <v>718</v>
      </c>
      <c r="DE11" s="287"/>
      <c r="DH11" s="483"/>
      <c r="DI11" s="484"/>
      <c r="DJ11" s="487"/>
      <c r="DK11" s="487"/>
      <c r="DL11" s="487"/>
      <c r="DM11" s="487"/>
      <c r="DN11" s="487"/>
      <c r="DO11" s="487"/>
      <c r="DP11" s="487"/>
      <c r="DQ11" s="487"/>
      <c r="DR11" s="487"/>
      <c r="DS11" s="487"/>
      <c r="DT11" s="487"/>
      <c r="DU11" s="487"/>
      <c r="DV11" s="487"/>
      <c r="DW11" s="487"/>
      <c r="DX11" s="487"/>
      <c r="EQ11" s="284"/>
      <c r="ER11" s="284"/>
      <c r="ES11" s="284"/>
      <c r="ET11" s="284"/>
      <c r="EU11" s="482"/>
      <c r="EV11" s="482"/>
      <c r="EW11" s="482"/>
      <c r="EX11" s="482"/>
      <c r="EY11" s="482"/>
      <c r="EZ11" s="482"/>
      <c r="FA11" s="482"/>
      <c r="FB11" s="482"/>
      <c r="FC11" s="482"/>
      <c r="FD11" s="482"/>
      <c r="FE11" s="482"/>
      <c r="FI11" s="439"/>
      <c r="FJ11" s="439"/>
      <c r="FK11" s="439"/>
      <c r="FL11" s="439"/>
      <c r="FM11" s="376"/>
      <c r="FN11" s="376"/>
      <c r="FO11" s="376"/>
      <c r="FP11" s="376"/>
      <c r="FQ11" s="376"/>
      <c r="FR11" s="376"/>
      <c r="FS11" s="376"/>
      <c r="FT11" s="376"/>
      <c r="FU11" s="376"/>
      <c r="FV11" s="376"/>
      <c r="FW11" s="376"/>
      <c r="FX11" s="376"/>
      <c r="FY11" s="376"/>
    </row>
    <row r="12" spans="2:181" ht="23.1" customHeight="1" thickBot="1">
      <c r="AL12" s="1721" t="s">
        <v>717</v>
      </c>
      <c r="AM12" s="1722"/>
      <c r="AN12" s="1722"/>
      <c r="AO12" s="1723"/>
      <c r="AP12" s="488"/>
      <c r="AQ12" s="489"/>
      <c r="AR12" s="1813" t="s">
        <v>743</v>
      </c>
      <c r="AS12" s="1814"/>
      <c r="AT12" s="1814"/>
      <c r="AU12" s="1814"/>
      <c r="AV12" s="1815"/>
      <c r="AW12" s="490"/>
      <c r="AX12" s="1727" t="str">
        <f>IF(AR12="","（非課税事業者）","（課税事業者）")</f>
        <v>（課税事業者）</v>
      </c>
      <c r="AY12" s="1727"/>
      <c r="AZ12" s="1727"/>
      <c r="BA12" s="1727"/>
      <c r="BB12" s="291"/>
      <c r="BE12" s="307"/>
      <c r="BI12" s="437"/>
      <c r="BK12" s="443"/>
      <c r="CO12" s="442"/>
      <c r="CP12" s="284"/>
      <c r="CQ12" s="284"/>
      <c r="CR12" s="441"/>
      <c r="CS12" s="438"/>
      <c r="CT12" s="440"/>
      <c r="CU12" s="440"/>
      <c r="CV12" s="440"/>
      <c r="CW12" s="440"/>
      <c r="CX12" s="440"/>
      <c r="CY12" s="440"/>
      <c r="CZ12" s="440"/>
      <c r="DA12" s="440"/>
      <c r="DB12" s="440"/>
      <c r="DC12" s="440"/>
      <c r="DE12" s="287"/>
      <c r="DG12" s="307"/>
      <c r="DK12" s="437"/>
      <c r="DM12" s="443"/>
      <c r="EQ12" s="1810"/>
      <c r="ER12" s="1810"/>
      <c r="ES12" s="1810"/>
      <c r="ET12" s="1810"/>
      <c r="EU12" s="482"/>
      <c r="EV12" s="1811"/>
      <c r="EW12" s="1811"/>
      <c r="EX12" s="1811"/>
      <c r="EY12" s="1811"/>
      <c r="EZ12" s="1811"/>
      <c r="FA12" s="1811"/>
      <c r="FB12" s="1811"/>
      <c r="FC12" s="1811"/>
      <c r="FD12" s="1811"/>
      <c r="FE12" s="1811"/>
      <c r="FI12" s="1705"/>
      <c r="FJ12" s="1705"/>
      <c r="FK12" s="1705"/>
      <c r="FL12" s="1705"/>
      <c r="FM12" s="376"/>
      <c r="FN12" s="376"/>
      <c r="FO12" s="376"/>
      <c r="FP12" s="376"/>
      <c r="FQ12" s="376"/>
      <c r="FR12" s="376"/>
      <c r="FS12" s="376"/>
      <c r="FT12" s="376"/>
      <c r="FU12" s="376"/>
      <c r="FV12" s="376"/>
      <c r="FW12" s="376"/>
      <c r="FX12" s="376"/>
      <c r="FY12" s="376"/>
    </row>
    <row r="13" spans="2:181" ht="20.100000000000001" customHeight="1" thickTop="1" thickBot="1">
      <c r="B13" s="293" t="s">
        <v>716</v>
      </c>
      <c r="C13" s="294"/>
      <c r="D13" s="295"/>
      <c r="E13" s="1808" t="s">
        <v>744</v>
      </c>
      <c r="F13" s="1808"/>
      <c r="G13" s="1808"/>
      <c r="H13" s="1808"/>
      <c r="I13" s="1808"/>
      <c r="J13" s="1808"/>
      <c r="K13" s="1808"/>
      <c r="L13" s="1808"/>
      <c r="M13" s="1808"/>
      <c r="N13" s="1808"/>
      <c r="O13" s="1808"/>
      <c r="P13" s="1808"/>
      <c r="Q13" s="1808"/>
      <c r="R13" s="1808"/>
      <c r="S13" s="1808"/>
      <c r="Y13" s="1729" t="s">
        <v>715</v>
      </c>
      <c r="Z13" s="1730"/>
      <c r="AA13" s="1730"/>
      <c r="AB13" s="1730"/>
      <c r="AC13" s="1730"/>
      <c r="AD13" s="1731"/>
      <c r="AH13" s="1702" t="s">
        <v>714</v>
      </c>
      <c r="AI13" s="1702"/>
      <c r="AJ13" s="1702"/>
      <c r="AK13" s="1702"/>
      <c r="AL13" s="1809"/>
      <c r="AM13" s="1809"/>
      <c r="AN13" s="1809"/>
      <c r="AO13" s="1809"/>
      <c r="AP13" s="1809"/>
      <c r="AQ13" s="1809"/>
      <c r="AR13" s="1809"/>
      <c r="AS13" s="1" t="s">
        <v>602</v>
      </c>
      <c r="AT13" s="1809"/>
      <c r="AU13" s="1809"/>
      <c r="AV13" s="1809"/>
      <c r="AW13" s="1809"/>
      <c r="AX13" s="1809"/>
      <c r="AY13" s="1809"/>
      <c r="AZ13" s="1809"/>
      <c r="BA13" s="307" t="s">
        <v>708</v>
      </c>
      <c r="BE13" s="1709" t="s">
        <v>712</v>
      </c>
      <c r="BF13" s="1709"/>
      <c r="BG13" s="1709"/>
      <c r="BH13" s="1709"/>
      <c r="BI13" s="1709"/>
      <c r="BJ13" s="1709"/>
      <c r="BK13" s="1709"/>
      <c r="BL13" s="1709"/>
      <c r="BM13" s="1709"/>
      <c r="BN13" s="1709"/>
      <c r="BO13" s="1710">
        <f>IF(L14="","",L14)</f>
        <v>186130</v>
      </c>
      <c r="BP13" s="1710"/>
      <c r="BQ13" s="1710"/>
      <c r="BR13" s="1710"/>
      <c r="BS13" s="1709" t="s">
        <v>711</v>
      </c>
      <c r="BT13" s="1709"/>
      <c r="BU13" s="1709"/>
      <c r="BV13" s="1709"/>
      <c r="BW13" s="1709"/>
      <c r="BX13" s="1709"/>
      <c r="BY13" s="1709"/>
      <c r="BZ13" s="1711">
        <f>IF(W14="","",W14)</f>
        <v>78.599999999999994</v>
      </c>
      <c r="CA13" s="1711"/>
      <c r="CB13" s="1" t="s">
        <v>710</v>
      </c>
      <c r="CO13" s="1704" t="s">
        <v>713</v>
      </c>
      <c r="CP13" s="1705"/>
      <c r="CQ13" s="1705"/>
      <c r="CR13" s="1706"/>
      <c r="CS13" s="438"/>
      <c r="CT13" s="1712" t="str">
        <f>IF(AQ11="","",AQ11)</f>
        <v>03-5273-0196</v>
      </c>
      <c r="CU13" s="1712"/>
      <c r="CV13" s="1712"/>
      <c r="CW13" s="1712"/>
      <c r="CX13" s="1712"/>
      <c r="CY13" s="1712"/>
      <c r="CZ13" s="1712"/>
      <c r="DA13" s="1712"/>
      <c r="DB13" s="1712"/>
      <c r="DC13" s="1712"/>
      <c r="DE13" s="287"/>
      <c r="DG13" s="307"/>
      <c r="DK13" s="437"/>
      <c r="EQ13" s="1810"/>
      <c r="ER13" s="1810"/>
      <c r="ES13" s="1810"/>
      <c r="ET13" s="1810"/>
      <c r="EU13" s="482"/>
      <c r="EV13" s="1811"/>
      <c r="EW13" s="1811"/>
      <c r="EX13" s="1811"/>
      <c r="EY13" s="1811"/>
      <c r="EZ13" s="1811"/>
      <c r="FA13" s="1811"/>
      <c r="FB13" s="1811"/>
      <c r="FC13" s="1811"/>
      <c r="FD13" s="1811"/>
      <c r="FE13" s="1811"/>
    </row>
    <row r="14" spans="2:181" ht="20.100000000000001" customHeight="1" thickBot="1">
      <c r="B14" s="1698" t="s">
        <v>712</v>
      </c>
      <c r="C14" s="1698"/>
      <c r="D14" s="1698"/>
      <c r="E14" s="1698"/>
      <c r="F14" s="1698"/>
      <c r="G14" s="1698"/>
      <c r="H14" s="1698"/>
      <c r="I14" s="1698"/>
      <c r="J14" s="1698"/>
      <c r="K14" s="1698"/>
      <c r="L14" s="1806">
        <v>186130</v>
      </c>
      <c r="M14" s="1806"/>
      <c r="N14" s="1806"/>
      <c r="O14" s="1806"/>
      <c r="P14" s="1700" t="s">
        <v>711</v>
      </c>
      <c r="Q14" s="1700"/>
      <c r="R14" s="1700"/>
      <c r="S14" s="1700"/>
      <c r="T14" s="1700"/>
      <c r="U14" s="1700"/>
      <c r="V14" s="1700"/>
      <c r="W14" s="1807">
        <v>78.599999999999994</v>
      </c>
      <c r="X14" s="1807"/>
      <c r="Y14" s="1" t="s">
        <v>710</v>
      </c>
      <c r="AH14" s="1702" t="s">
        <v>709</v>
      </c>
      <c r="AI14" s="1702"/>
      <c r="AJ14" s="1702"/>
      <c r="AK14" s="1702"/>
      <c r="AL14" s="1809">
        <v>45218</v>
      </c>
      <c r="AM14" s="1809"/>
      <c r="AN14" s="1809"/>
      <c r="AO14" s="1809"/>
      <c r="AP14" s="1809"/>
      <c r="AQ14" s="1809"/>
      <c r="AR14" s="1809"/>
      <c r="AS14" s="1" t="s">
        <v>602</v>
      </c>
      <c r="AT14" s="1809">
        <v>45237</v>
      </c>
      <c r="AU14" s="1809"/>
      <c r="AV14" s="1809"/>
      <c r="AW14" s="1809"/>
      <c r="AX14" s="1809"/>
      <c r="AY14" s="1809"/>
      <c r="AZ14" s="1809"/>
      <c r="BA14" s="307" t="s">
        <v>708</v>
      </c>
      <c r="BE14" s="307" t="s">
        <v>707</v>
      </c>
      <c r="BI14" s="437"/>
      <c r="CO14" s="1684" t="s">
        <v>308</v>
      </c>
      <c r="CP14" s="1685"/>
      <c r="CQ14" s="1685"/>
      <c r="CR14" s="1685"/>
      <c r="CS14" s="436"/>
      <c r="CT14" s="1695" t="str">
        <f>IF(AR12="","",AR12)</f>
        <v>T1234567890123</v>
      </c>
      <c r="CU14" s="1695"/>
      <c r="CV14" s="1695"/>
      <c r="CW14" s="1695"/>
      <c r="CX14" s="1695"/>
      <c r="CY14" s="1695"/>
      <c r="CZ14" s="1695"/>
      <c r="DA14" s="1695"/>
      <c r="DB14" s="1695"/>
      <c r="DC14" s="1695"/>
      <c r="DD14" s="290"/>
      <c r="DE14" s="291"/>
      <c r="DG14" s="307"/>
      <c r="DK14" s="437"/>
    </row>
    <row r="15" spans="2:181" ht="10.5" customHeight="1" thickTop="1" thickBot="1">
      <c r="B15" s="1696"/>
      <c r="C15" s="1696"/>
      <c r="D15" s="1696"/>
      <c r="E15" s="1696"/>
      <c r="F15" s="1696"/>
      <c r="G15" s="1696"/>
      <c r="H15" s="1696"/>
      <c r="I15" s="1696"/>
      <c r="J15" s="1696"/>
      <c r="K15" s="1696"/>
      <c r="L15" s="1696"/>
      <c r="M15" s="1696"/>
      <c r="N15" s="1696"/>
      <c r="O15" s="1696"/>
      <c r="P15" s="1696"/>
      <c r="Q15" s="1696"/>
      <c r="R15" s="1696"/>
      <c r="S15" s="1696"/>
      <c r="T15" s="1696"/>
      <c r="U15" s="1696"/>
      <c r="V15" s="1696"/>
      <c r="W15" s="1696"/>
      <c r="X15" s="1696"/>
      <c r="Y15" s="1696"/>
      <c r="Z15" s="1696"/>
      <c r="AA15" s="1696"/>
      <c r="AB15" s="1696"/>
      <c r="AC15" s="1696"/>
      <c r="AD15" s="1696"/>
      <c r="AE15" s="1696"/>
      <c r="AF15" s="1696"/>
      <c r="AG15" s="1696"/>
      <c r="AH15" s="1696"/>
      <c r="AI15" s="1696"/>
      <c r="AJ15" s="1696"/>
      <c r="AK15" s="1696"/>
      <c r="AL15" s="1696"/>
      <c r="AM15" s="1696"/>
      <c r="AN15" s="1696"/>
      <c r="AO15" s="1696"/>
      <c r="AP15" s="1696"/>
      <c r="AQ15" s="1696"/>
      <c r="AR15" s="1696"/>
      <c r="AS15" s="1696"/>
      <c r="AT15" s="1696"/>
      <c r="AU15" s="1696"/>
      <c r="AV15" s="1696"/>
      <c r="AW15" s="1696"/>
      <c r="AX15" s="1696"/>
      <c r="AY15" s="1696"/>
      <c r="AZ15" s="1696"/>
      <c r="BA15" s="1696"/>
      <c r="BB15" s="1696"/>
      <c r="BE15" s="1697"/>
      <c r="BF15" s="1697"/>
      <c r="BG15" s="1697"/>
      <c r="BH15" s="1697"/>
      <c r="BI15" s="1697"/>
      <c r="BJ15" s="1697"/>
      <c r="BK15" s="1697"/>
      <c r="BL15" s="1697"/>
      <c r="BM15" s="1697"/>
      <c r="BN15" s="1697"/>
      <c r="BO15" s="1697"/>
      <c r="BP15" s="1697"/>
      <c r="BQ15" s="1697"/>
      <c r="BR15" s="1697"/>
      <c r="BS15" s="1697"/>
      <c r="BT15" s="1697"/>
      <c r="BU15" s="1697"/>
      <c r="BV15" s="1697"/>
      <c r="BW15" s="1697"/>
      <c r="BX15" s="1697"/>
      <c r="BY15" s="1697"/>
      <c r="BZ15" s="1697"/>
      <c r="CA15" s="1697"/>
      <c r="CB15" s="1697"/>
      <c r="CC15" s="1697"/>
      <c r="CD15" s="1697"/>
      <c r="CE15" s="1697"/>
      <c r="CF15" s="1697"/>
      <c r="CG15" s="1697"/>
      <c r="CH15" s="1697"/>
      <c r="CI15" s="1697"/>
      <c r="CJ15" s="1697"/>
      <c r="CK15" s="1697"/>
      <c r="CL15" s="1697"/>
      <c r="CM15" s="1697"/>
      <c r="CN15" s="1697"/>
      <c r="CO15" s="1697"/>
      <c r="CP15" s="1697"/>
      <c r="CQ15" s="1697"/>
      <c r="CR15" s="1697"/>
      <c r="CS15" s="1697"/>
      <c r="CT15" s="1697"/>
      <c r="CU15" s="1697"/>
      <c r="CV15" s="1697"/>
      <c r="CW15" s="1697"/>
      <c r="CX15" s="1697"/>
      <c r="CY15" s="1697"/>
      <c r="CZ15" s="1697"/>
      <c r="DA15" s="1697"/>
      <c r="DB15" s="1697"/>
      <c r="DC15" s="1697"/>
      <c r="DD15" s="1697"/>
      <c r="DE15" s="1697"/>
      <c r="DG15" s="1697"/>
      <c r="DH15" s="1697"/>
      <c r="DI15" s="1697"/>
      <c r="DJ15" s="1697"/>
      <c r="DK15" s="1697"/>
      <c r="DL15" s="1697"/>
      <c r="DM15" s="1697"/>
      <c r="DN15" s="1697"/>
      <c r="DO15" s="1697"/>
      <c r="DP15" s="1697"/>
      <c r="DQ15" s="1697"/>
      <c r="DR15" s="1697"/>
      <c r="DS15" s="1697"/>
      <c r="DT15" s="1697"/>
      <c r="DU15" s="1697"/>
      <c r="DV15" s="1697"/>
      <c r="DW15" s="1697"/>
      <c r="DX15" s="1697"/>
      <c r="DY15" s="1697"/>
      <c r="DZ15" s="1697"/>
      <c r="EA15" s="1697"/>
      <c r="EB15" s="1697"/>
      <c r="EC15" s="1697"/>
      <c r="ED15" s="1697"/>
      <c r="EE15" s="1697"/>
      <c r="EF15" s="1697"/>
      <c r="EG15" s="1697"/>
      <c r="EH15" s="1697"/>
      <c r="EI15" s="1697"/>
      <c r="EJ15" s="1697"/>
      <c r="EK15" s="1697"/>
      <c r="EL15" s="1697"/>
      <c r="EM15" s="1697"/>
      <c r="EN15" s="1697"/>
      <c r="EO15" s="1697"/>
      <c r="EP15" s="1697"/>
      <c r="EQ15" s="1697"/>
      <c r="ER15" s="1697"/>
      <c r="ES15" s="1697"/>
      <c r="ET15" s="1697"/>
      <c r="EU15" s="1697"/>
      <c r="EV15" s="1697"/>
      <c r="EW15" s="1697"/>
      <c r="EX15" s="1697"/>
      <c r="EY15" s="1697"/>
      <c r="EZ15" s="1697"/>
      <c r="FA15" s="1697"/>
      <c r="FB15" s="1697"/>
      <c r="FC15" s="1697"/>
      <c r="FD15" s="1697"/>
      <c r="FE15" s="1697"/>
      <c r="FF15" s="1697"/>
      <c r="FG15" s="1697"/>
    </row>
    <row r="16" spans="2:181" ht="35.25" customHeight="1" thickBot="1">
      <c r="B16" s="1509" t="s">
        <v>676</v>
      </c>
      <c r="C16" s="1489"/>
      <c r="D16" s="1489"/>
      <c r="E16" s="1489"/>
      <c r="F16" s="1489"/>
      <c r="G16" s="1489"/>
      <c r="H16" s="1489"/>
      <c r="I16" s="1489"/>
      <c r="J16" s="1490"/>
      <c r="K16" s="1485" t="s">
        <v>675</v>
      </c>
      <c r="L16" s="1487"/>
      <c r="M16" s="1486"/>
      <c r="N16" s="1485" t="s">
        <v>674</v>
      </c>
      <c r="O16" s="1486"/>
      <c r="P16" s="1485" t="s">
        <v>673</v>
      </c>
      <c r="Q16" s="1487"/>
      <c r="R16" s="1487"/>
      <c r="S16" s="1486"/>
      <c r="T16" s="1485" t="s">
        <v>672</v>
      </c>
      <c r="U16" s="1487"/>
      <c r="V16" s="1487"/>
      <c r="W16" s="1486"/>
      <c r="X16" s="1505" t="s">
        <v>682</v>
      </c>
      <c r="Y16" s="1511"/>
      <c r="Z16" s="1502" t="s">
        <v>681</v>
      </c>
      <c r="AA16" s="1503"/>
      <c r="AB16" s="1503"/>
      <c r="AC16" s="1504"/>
      <c r="AD16" s="1502" t="s">
        <v>680</v>
      </c>
      <c r="AE16" s="1503"/>
      <c r="AF16" s="1503"/>
      <c r="AG16" s="1504"/>
      <c r="AH16" s="1505" t="s">
        <v>679</v>
      </c>
      <c r="AI16" s="1506"/>
      <c r="AJ16" s="1506"/>
      <c r="AK16" s="1507"/>
      <c r="AL16" s="1505" t="s">
        <v>678</v>
      </c>
      <c r="AM16" s="1508"/>
      <c r="AN16" s="1506"/>
      <c r="AO16" s="1506"/>
      <c r="AP16" s="384" t="s">
        <v>671</v>
      </c>
      <c r="AQ16" s="1489" t="s">
        <v>677</v>
      </c>
      <c r="AR16" s="1489"/>
      <c r="AS16" s="1489"/>
      <c r="AT16" s="1489"/>
      <c r="AU16" s="1489"/>
      <c r="AV16" s="1489"/>
      <c r="AW16" s="1489"/>
      <c r="AX16" s="1489"/>
      <c r="AY16" s="1489"/>
      <c r="AZ16" s="1489"/>
      <c r="BA16" s="1489"/>
      <c r="BB16" s="1490"/>
      <c r="BE16" s="1689" t="s">
        <v>676</v>
      </c>
      <c r="BF16" s="1690"/>
      <c r="BG16" s="1690"/>
      <c r="BH16" s="1690"/>
      <c r="BI16" s="1690"/>
      <c r="BJ16" s="1690"/>
      <c r="BK16" s="1690"/>
      <c r="BL16" s="1690"/>
      <c r="BM16" s="1691"/>
      <c r="BN16" s="1485" t="s">
        <v>675</v>
      </c>
      <c r="BO16" s="1692"/>
      <c r="BP16" s="1693"/>
      <c r="BQ16" s="1485" t="s">
        <v>674</v>
      </c>
      <c r="BR16" s="1693"/>
      <c r="BS16" s="1485" t="s">
        <v>673</v>
      </c>
      <c r="BT16" s="1692"/>
      <c r="BU16" s="1692"/>
      <c r="BV16" s="1693"/>
      <c r="BW16" s="1485" t="s">
        <v>672</v>
      </c>
      <c r="BX16" s="1692"/>
      <c r="BY16" s="1692"/>
      <c r="BZ16" s="1693"/>
      <c r="CA16" s="1485" t="s">
        <v>671</v>
      </c>
      <c r="CB16" s="1843"/>
      <c r="CC16" s="1489" t="s">
        <v>706</v>
      </c>
      <c r="CD16" s="1489"/>
      <c r="CE16" s="1489"/>
      <c r="CF16" s="1489"/>
      <c r="CG16" s="1489"/>
      <c r="CH16" s="1489"/>
      <c r="CI16" s="1489"/>
      <c r="CJ16" s="1489"/>
      <c r="CK16" s="1489"/>
      <c r="CL16" s="1489"/>
      <c r="CM16" s="1489"/>
      <c r="CN16" s="1489"/>
      <c r="CO16" s="1489"/>
      <c r="CP16" s="1489"/>
      <c r="CQ16" s="1489"/>
      <c r="CR16" s="1489"/>
      <c r="CS16" s="1489"/>
      <c r="CT16" s="1489"/>
      <c r="CU16" s="1489"/>
      <c r="CV16" s="1489"/>
      <c r="CW16" s="1489"/>
      <c r="CX16" s="1489"/>
      <c r="CY16" s="1489"/>
      <c r="CZ16" s="1489"/>
      <c r="DA16" s="1489"/>
      <c r="DB16" s="1489"/>
      <c r="DC16" s="1489"/>
      <c r="DD16" s="1489"/>
      <c r="DE16" s="1490"/>
      <c r="DG16" s="1796"/>
      <c r="DH16" s="1796"/>
      <c r="DI16" s="1796"/>
      <c r="DJ16" s="1796"/>
      <c r="DK16" s="1796"/>
      <c r="DL16" s="1796"/>
      <c r="DM16" s="1796"/>
      <c r="DN16" s="1796"/>
      <c r="DO16" s="1796"/>
      <c r="DP16" s="1751"/>
      <c r="DQ16" s="1795"/>
      <c r="DR16" s="1795"/>
      <c r="DS16" s="1751"/>
      <c r="DT16" s="1795"/>
      <c r="DU16" s="1751"/>
      <c r="DV16" s="1795"/>
      <c r="DW16" s="1795"/>
      <c r="DX16" s="1795"/>
      <c r="DY16" s="1751"/>
      <c r="DZ16" s="1795"/>
      <c r="EA16" s="1795"/>
      <c r="EB16" s="1795"/>
      <c r="EC16" s="1796"/>
      <c r="ED16" s="1796"/>
      <c r="EE16" s="1796"/>
      <c r="EF16" s="1796"/>
      <c r="EG16" s="1796"/>
      <c r="EH16" s="1796"/>
      <c r="EI16" s="1796"/>
      <c r="EJ16" s="1796"/>
      <c r="EK16" s="1796"/>
      <c r="EL16" s="1796"/>
      <c r="EM16" s="1796"/>
      <c r="EN16" s="1796"/>
      <c r="EO16" s="1796"/>
      <c r="EP16" s="1796"/>
      <c r="EQ16" s="1796"/>
      <c r="ER16" s="1796"/>
      <c r="ES16" s="1796"/>
      <c r="ET16" s="1796"/>
      <c r="EU16" s="1796"/>
      <c r="EV16" s="1796"/>
      <c r="EW16" s="1796"/>
      <c r="EX16" s="1796"/>
      <c r="EY16" s="1796"/>
      <c r="EZ16" s="1796"/>
      <c r="FA16" s="1796"/>
      <c r="FB16" s="1796"/>
      <c r="FC16" s="1796"/>
      <c r="FD16" s="1796"/>
      <c r="FE16" s="1796"/>
      <c r="FF16" s="1796"/>
      <c r="FG16" s="1796"/>
    </row>
    <row r="17" spans="2:163" ht="20.100000000000001" customHeight="1">
      <c r="B17" s="1797"/>
      <c r="C17" s="1798"/>
      <c r="D17" s="1799"/>
      <c r="E17" s="1800"/>
      <c r="F17" s="1800"/>
      <c r="G17" s="1800"/>
      <c r="H17" s="1800"/>
      <c r="I17" s="1800"/>
      <c r="J17" s="1801"/>
      <c r="K17" s="1674"/>
      <c r="L17" s="1675"/>
      <c r="M17" s="1676"/>
      <c r="N17" s="1677"/>
      <c r="O17" s="1678"/>
      <c r="P17" s="1802"/>
      <c r="Q17" s="1803"/>
      <c r="R17" s="1803"/>
      <c r="S17" s="1804"/>
      <c r="T17" s="1679"/>
      <c r="U17" s="1680"/>
      <c r="V17" s="1680"/>
      <c r="W17" s="1681"/>
      <c r="X17" s="1841"/>
      <c r="Y17" s="1842"/>
      <c r="Z17" s="1665"/>
      <c r="AA17" s="1666"/>
      <c r="AB17" s="1666"/>
      <c r="AC17" s="1667"/>
      <c r="AD17" s="1665"/>
      <c r="AE17" s="1666"/>
      <c r="AF17" s="1666"/>
      <c r="AG17" s="1667"/>
      <c r="AH17" s="1665"/>
      <c r="AI17" s="1666"/>
      <c r="AJ17" s="1666"/>
      <c r="AK17" s="1667"/>
      <c r="AL17" s="1665"/>
      <c r="AM17" s="1666"/>
      <c r="AN17" s="1666"/>
      <c r="AO17" s="1666"/>
      <c r="AP17" s="519"/>
      <c r="AQ17" s="1793"/>
      <c r="AR17" s="1793"/>
      <c r="AS17" s="1793"/>
      <c r="AT17" s="1793"/>
      <c r="AU17" s="1793"/>
      <c r="AV17" s="1793"/>
      <c r="AW17" s="1793"/>
      <c r="AX17" s="1793"/>
      <c r="AY17" s="1793"/>
      <c r="AZ17" s="1793"/>
      <c r="BA17" s="1793"/>
      <c r="BB17" s="1794"/>
      <c r="BE17" s="1454" t="str">
        <f>IF(B17="","",B17)</f>
        <v/>
      </c>
      <c r="BF17" s="1455"/>
      <c r="BG17" s="1455"/>
      <c r="BH17" s="1455" t="str">
        <f>IF(E17="","",E17)</f>
        <v/>
      </c>
      <c r="BI17" s="1455"/>
      <c r="BJ17" s="1455"/>
      <c r="BK17" s="1455"/>
      <c r="BL17" s="1455"/>
      <c r="BM17" s="1456"/>
      <c r="BN17" s="1653"/>
      <c r="BO17" s="1670"/>
      <c r="BP17" s="1654"/>
      <c r="BQ17" s="1653"/>
      <c r="BR17" s="1654"/>
      <c r="BS17" s="1655"/>
      <c r="BT17" s="1656"/>
      <c r="BU17" s="1656"/>
      <c r="BV17" s="1657"/>
      <c r="BW17" s="1658"/>
      <c r="BX17" s="1659"/>
      <c r="BY17" s="1659"/>
      <c r="BZ17" s="1660"/>
      <c r="CA17" s="1661"/>
      <c r="CB17" s="1840"/>
      <c r="CC17" s="1663"/>
      <c r="CD17" s="1663"/>
      <c r="CE17" s="1663"/>
      <c r="CF17" s="1663"/>
      <c r="CG17" s="1663"/>
      <c r="CH17" s="1663"/>
      <c r="CI17" s="1663"/>
      <c r="CJ17" s="1663"/>
      <c r="CK17" s="1663"/>
      <c r="CL17" s="1663"/>
      <c r="CM17" s="1663"/>
      <c r="CN17" s="1663"/>
      <c r="CO17" s="1663"/>
      <c r="CP17" s="1663"/>
      <c r="CQ17" s="1663"/>
      <c r="CR17" s="1663"/>
      <c r="CS17" s="1663"/>
      <c r="CT17" s="1663"/>
      <c r="CU17" s="1663"/>
      <c r="CV17" s="1663"/>
      <c r="CW17" s="1663"/>
      <c r="CX17" s="1663"/>
      <c r="CY17" s="1663"/>
      <c r="CZ17" s="1663"/>
      <c r="DA17" s="1663"/>
      <c r="DB17" s="1663"/>
      <c r="DC17" s="1663"/>
      <c r="DD17" s="1663"/>
      <c r="DE17" s="1664"/>
      <c r="DG17" s="1756"/>
      <c r="DH17" s="1756"/>
      <c r="DI17" s="1756"/>
      <c r="DJ17" s="1756"/>
      <c r="DK17" s="1756"/>
      <c r="DL17" s="1756"/>
      <c r="DM17" s="1756"/>
      <c r="DN17" s="1756"/>
      <c r="DO17" s="1756"/>
      <c r="DP17" s="1756"/>
      <c r="DQ17" s="1756"/>
      <c r="DR17" s="1756"/>
      <c r="DS17" s="1756"/>
      <c r="DT17" s="1756"/>
      <c r="DU17" s="1757"/>
      <c r="DV17" s="1757"/>
      <c r="DW17" s="1757"/>
      <c r="DX17" s="1757"/>
      <c r="DY17" s="1805"/>
      <c r="DZ17" s="1805"/>
      <c r="EA17" s="1805"/>
      <c r="EB17" s="1805"/>
      <c r="EC17" s="1758"/>
      <c r="ED17" s="1758"/>
      <c r="EE17" s="1758"/>
      <c r="EF17" s="1758"/>
      <c r="EG17" s="1758"/>
      <c r="EH17" s="1758"/>
      <c r="EI17" s="1758"/>
      <c r="EJ17" s="1758"/>
      <c r="EK17" s="1758"/>
      <c r="EL17" s="1758"/>
      <c r="EM17" s="1758"/>
      <c r="EN17" s="1758"/>
      <c r="EO17" s="1758"/>
      <c r="EP17" s="1758"/>
      <c r="EQ17" s="1758"/>
      <c r="ER17" s="1758"/>
      <c r="ES17" s="1758"/>
      <c r="ET17" s="1758"/>
      <c r="EU17" s="1758"/>
      <c r="EV17" s="1758"/>
      <c r="EW17" s="1758"/>
      <c r="EX17" s="1758"/>
      <c r="EY17" s="1758"/>
      <c r="EZ17" s="1758"/>
      <c r="FA17" s="1758"/>
      <c r="FB17" s="1758"/>
      <c r="FC17" s="1758"/>
      <c r="FD17" s="1758"/>
      <c r="FE17" s="1758"/>
      <c r="FF17" s="1758"/>
      <c r="FG17" s="1758"/>
    </row>
    <row r="18" spans="2:163" ht="18" customHeight="1">
      <c r="B18" s="1783" t="s">
        <v>762</v>
      </c>
      <c r="C18" s="1784"/>
      <c r="D18" s="1784"/>
      <c r="E18" s="1784"/>
      <c r="F18" s="1784"/>
      <c r="G18" s="1784"/>
      <c r="H18" s="1784"/>
      <c r="I18" s="1784"/>
      <c r="J18" s="1785"/>
      <c r="K18" s="1786">
        <v>22</v>
      </c>
      <c r="L18" s="1787"/>
      <c r="M18" s="1788"/>
      <c r="N18" s="1789" t="s">
        <v>763</v>
      </c>
      <c r="O18" s="1790"/>
      <c r="P18" s="1775">
        <v>20000</v>
      </c>
      <c r="Q18" s="1776"/>
      <c r="R18" s="1776"/>
      <c r="S18" s="1777"/>
      <c r="T18" s="1416">
        <f t="shared" ref="T18:T29" si="2">SUM(K18*P18)</f>
        <v>440000</v>
      </c>
      <c r="U18" s="1417"/>
      <c r="V18" s="1417"/>
      <c r="W18" s="1418"/>
      <c r="X18" s="1791">
        <v>1</v>
      </c>
      <c r="Y18" s="1792"/>
      <c r="Z18" s="1416">
        <f t="shared" ref="Z18:Z29" si="3">IF(P18="","",SUM(T18*X18))</f>
        <v>440000</v>
      </c>
      <c r="AA18" s="1417"/>
      <c r="AB18" s="1417"/>
      <c r="AC18" s="1418"/>
      <c r="AD18" s="1416"/>
      <c r="AE18" s="1417"/>
      <c r="AF18" s="1417"/>
      <c r="AG18" s="1418"/>
      <c r="AH18" s="1416"/>
      <c r="AI18" s="1417"/>
      <c r="AJ18" s="1417"/>
      <c r="AK18" s="1418"/>
      <c r="AL18" s="1416"/>
      <c r="AM18" s="1417"/>
      <c r="AN18" s="1417"/>
      <c r="AO18" s="1417"/>
      <c r="AP18" s="512"/>
      <c r="AQ18" s="1781" t="s">
        <v>764</v>
      </c>
      <c r="AR18" s="1781"/>
      <c r="AS18" s="1781"/>
      <c r="AT18" s="1781"/>
      <c r="AU18" s="1781"/>
      <c r="AV18" s="1781"/>
      <c r="AW18" s="1781"/>
      <c r="AX18" s="1781"/>
      <c r="AY18" s="1781"/>
      <c r="AZ18" s="1781"/>
      <c r="BA18" s="1781"/>
      <c r="BB18" s="1782"/>
      <c r="BE18" s="1454" t="str">
        <f>IF(B18="","",B18)</f>
        <v>スリーブ作業</v>
      </c>
      <c r="BF18" s="1455"/>
      <c r="BG18" s="1455"/>
      <c r="BH18" s="1455"/>
      <c r="BI18" s="1455"/>
      <c r="BJ18" s="1455"/>
      <c r="BK18" s="1455"/>
      <c r="BL18" s="1455"/>
      <c r="BM18" s="1456"/>
      <c r="BN18" s="1831">
        <v>1</v>
      </c>
      <c r="BO18" s="1832"/>
      <c r="BP18" s="1833"/>
      <c r="BQ18" s="1834" t="s">
        <v>605</v>
      </c>
      <c r="BR18" s="1835"/>
      <c r="BS18" s="1462"/>
      <c r="BT18" s="1463"/>
      <c r="BU18" s="1463"/>
      <c r="BV18" s="1464"/>
      <c r="BW18" s="1462">
        <f>IF(T18="","",T18)</f>
        <v>440000</v>
      </c>
      <c r="BX18" s="1463"/>
      <c r="BY18" s="1463"/>
      <c r="BZ18" s="1464"/>
      <c r="CA18" s="1465" t="str">
        <f>IF(AP18="","",AP18)</f>
        <v/>
      </c>
      <c r="CB18" s="1836"/>
      <c r="CC18" s="1837" t="s">
        <v>765</v>
      </c>
      <c r="CD18" s="1837"/>
      <c r="CE18" s="1837"/>
      <c r="CF18" s="1837"/>
      <c r="CG18" s="1837"/>
      <c r="CH18" s="1837"/>
      <c r="CI18" s="1837"/>
      <c r="CJ18" s="1837"/>
      <c r="CK18" s="1837"/>
      <c r="CL18" s="1837"/>
      <c r="CM18" s="1837"/>
      <c r="CN18" s="1837"/>
      <c r="CO18" s="1837"/>
      <c r="CP18" s="1837"/>
      <c r="CQ18" s="1837"/>
      <c r="CR18" s="1837"/>
      <c r="CS18" s="1837"/>
      <c r="CT18" s="1837"/>
      <c r="CU18" s="1837"/>
      <c r="CV18" s="1837"/>
      <c r="CW18" s="1837"/>
      <c r="CX18" s="1837"/>
      <c r="CY18" s="1837"/>
      <c r="CZ18" s="1837"/>
      <c r="DA18" s="1837"/>
      <c r="DB18" s="1837"/>
      <c r="DC18" s="1837"/>
      <c r="DD18" s="1837"/>
      <c r="DE18" s="1838"/>
      <c r="DG18" s="1756"/>
      <c r="DH18" s="1756"/>
      <c r="DI18" s="1756"/>
      <c r="DJ18" s="1756"/>
      <c r="DK18" s="1756"/>
      <c r="DL18" s="1756"/>
      <c r="DM18" s="1756"/>
      <c r="DN18" s="1756"/>
      <c r="DO18" s="1756"/>
      <c r="DP18" s="1756"/>
      <c r="DQ18" s="1756"/>
      <c r="DR18" s="1756"/>
      <c r="DS18" s="1702"/>
      <c r="DT18" s="1702"/>
      <c r="DU18" s="1757"/>
      <c r="DV18" s="1757"/>
      <c r="DW18" s="1757"/>
      <c r="DX18" s="1757"/>
      <c r="DY18" s="1757"/>
      <c r="DZ18" s="1757"/>
      <c r="EA18" s="1757"/>
      <c r="EB18" s="1757"/>
      <c r="EC18" s="1758"/>
      <c r="ED18" s="1758"/>
      <c r="EE18" s="1758"/>
      <c r="EF18" s="1758"/>
      <c r="EG18" s="1758"/>
      <c r="EH18" s="1758"/>
      <c r="EI18" s="1758"/>
      <c r="EJ18" s="1758"/>
      <c r="EK18" s="1758"/>
      <c r="EL18" s="1758"/>
      <c r="EM18" s="1758"/>
      <c r="EN18" s="1758"/>
      <c r="EO18" s="1758"/>
      <c r="EP18" s="1758"/>
      <c r="EQ18" s="1758"/>
      <c r="ER18" s="1758"/>
      <c r="ES18" s="1758"/>
      <c r="ET18" s="1758"/>
      <c r="EU18" s="1758"/>
      <c r="EV18" s="1758"/>
      <c r="EW18" s="1758"/>
      <c r="EX18" s="1758"/>
      <c r="EY18" s="1758"/>
      <c r="EZ18" s="1758"/>
      <c r="FA18" s="1758"/>
      <c r="FB18" s="1758"/>
      <c r="FC18" s="1758"/>
      <c r="FD18" s="1758"/>
      <c r="FE18" s="1758"/>
      <c r="FF18" s="1758"/>
      <c r="FG18" s="1758"/>
    </row>
    <row r="19" spans="2:163" ht="18" customHeight="1">
      <c r="B19" s="1783" t="s">
        <v>766</v>
      </c>
      <c r="C19" s="1784"/>
      <c r="D19" s="1784"/>
      <c r="E19" s="1784"/>
      <c r="F19" s="1784"/>
      <c r="G19" s="1784"/>
      <c r="H19" s="1784"/>
      <c r="I19" s="1784"/>
      <c r="J19" s="1785"/>
      <c r="K19" s="1786">
        <v>6</v>
      </c>
      <c r="L19" s="1787"/>
      <c r="M19" s="1788"/>
      <c r="N19" s="1789" t="s">
        <v>763</v>
      </c>
      <c r="O19" s="1790"/>
      <c r="P19" s="1775">
        <v>20000</v>
      </c>
      <c r="Q19" s="1776"/>
      <c r="R19" s="1776"/>
      <c r="S19" s="1777"/>
      <c r="T19" s="1416">
        <f t="shared" si="2"/>
        <v>120000</v>
      </c>
      <c r="U19" s="1417"/>
      <c r="V19" s="1417"/>
      <c r="W19" s="1418"/>
      <c r="X19" s="1791">
        <v>1</v>
      </c>
      <c r="Y19" s="1792"/>
      <c r="Z19" s="1416">
        <f t="shared" si="3"/>
        <v>120000</v>
      </c>
      <c r="AA19" s="1417"/>
      <c r="AB19" s="1417"/>
      <c r="AC19" s="1418"/>
      <c r="AD19" s="1416"/>
      <c r="AE19" s="1417"/>
      <c r="AF19" s="1417"/>
      <c r="AG19" s="1418"/>
      <c r="AH19" s="1416"/>
      <c r="AI19" s="1417"/>
      <c r="AJ19" s="1417"/>
      <c r="AK19" s="1418"/>
      <c r="AL19" s="1416"/>
      <c r="AM19" s="1417"/>
      <c r="AN19" s="1417"/>
      <c r="AO19" s="1417"/>
      <c r="AP19" s="512"/>
      <c r="AQ19" s="1839" t="s">
        <v>767</v>
      </c>
      <c r="AR19" s="1781"/>
      <c r="AS19" s="1781"/>
      <c r="AT19" s="1781"/>
      <c r="AU19" s="1781"/>
      <c r="AV19" s="1781"/>
      <c r="AW19" s="1781"/>
      <c r="AX19" s="1781"/>
      <c r="AY19" s="1781"/>
      <c r="AZ19" s="1781"/>
      <c r="BA19" s="1781"/>
      <c r="BB19" s="1782"/>
      <c r="BE19" s="1454" t="str">
        <f t="shared" ref="BE19:BE29" si="4">IF(B19="","",B19)</f>
        <v>墨出し作業</v>
      </c>
      <c r="BF19" s="1455"/>
      <c r="BG19" s="1455"/>
      <c r="BH19" s="1455"/>
      <c r="BI19" s="1455"/>
      <c r="BJ19" s="1455"/>
      <c r="BK19" s="1455"/>
      <c r="BL19" s="1455"/>
      <c r="BM19" s="1456"/>
      <c r="BN19" s="1831">
        <v>1</v>
      </c>
      <c r="BO19" s="1832"/>
      <c r="BP19" s="1833"/>
      <c r="BQ19" s="1834" t="s">
        <v>605</v>
      </c>
      <c r="BR19" s="1835"/>
      <c r="BS19" s="1462"/>
      <c r="BT19" s="1463"/>
      <c r="BU19" s="1463"/>
      <c r="BV19" s="1464"/>
      <c r="BW19" s="1462">
        <f t="shared" ref="BW19:BW30" si="5">IF(T19="","",T19)</f>
        <v>120000</v>
      </c>
      <c r="BX19" s="1463"/>
      <c r="BY19" s="1463"/>
      <c r="BZ19" s="1464"/>
      <c r="CA19" s="1465" t="str">
        <f t="shared" ref="CA19:CA29" si="6">IF(AP19="","",AP19)</f>
        <v/>
      </c>
      <c r="CB19" s="1836"/>
      <c r="CC19" s="1837" t="s">
        <v>768</v>
      </c>
      <c r="CD19" s="1837"/>
      <c r="CE19" s="1837"/>
      <c r="CF19" s="1837"/>
      <c r="CG19" s="1837"/>
      <c r="CH19" s="1837"/>
      <c r="CI19" s="1837"/>
      <c r="CJ19" s="1837"/>
      <c r="CK19" s="1837"/>
      <c r="CL19" s="1837"/>
      <c r="CM19" s="1837"/>
      <c r="CN19" s="1837"/>
      <c r="CO19" s="1837"/>
      <c r="CP19" s="1837"/>
      <c r="CQ19" s="1837"/>
      <c r="CR19" s="1837"/>
      <c r="CS19" s="1837"/>
      <c r="CT19" s="1837"/>
      <c r="CU19" s="1837"/>
      <c r="CV19" s="1837"/>
      <c r="CW19" s="1837"/>
      <c r="CX19" s="1837"/>
      <c r="CY19" s="1837"/>
      <c r="CZ19" s="1837"/>
      <c r="DA19" s="1837"/>
      <c r="DB19" s="1837"/>
      <c r="DC19" s="1837"/>
      <c r="DD19" s="1837"/>
      <c r="DE19" s="1838"/>
      <c r="DG19" s="1756"/>
      <c r="DH19" s="1756"/>
      <c r="DI19" s="1756"/>
      <c r="DJ19" s="1756"/>
      <c r="DK19" s="1756"/>
      <c r="DL19" s="1756"/>
      <c r="DM19" s="1756"/>
      <c r="DN19" s="1756"/>
      <c r="DO19" s="1756"/>
      <c r="DP19" s="1756"/>
      <c r="DQ19" s="1756"/>
      <c r="DR19" s="1756"/>
      <c r="DS19" s="1702"/>
      <c r="DT19" s="1702"/>
      <c r="DU19" s="1757"/>
      <c r="DV19" s="1757"/>
      <c r="DW19" s="1757"/>
      <c r="DX19" s="1757"/>
      <c r="DY19" s="1757"/>
      <c r="DZ19" s="1757"/>
      <c r="EA19" s="1757"/>
      <c r="EB19" s="1757"/>
      <c r="EC19" s="1758"/>
      <c r="ED19" s="1758"/>
      <c r="EE19" s="1758"/>
      <c r="EF19" s="1758"/>
      <c r="EG19" s="1758"/>
      <c r="EH19" s="1758"/>
      <c r="EI19" s="1758"/>
      <c r="EJ19" s="1758"/>
      <c r="EK19" s="1758"/>
      <c r="EL19" s="1758"/>
      <c r="EM19" s="1758"/>
      <c r="EN19" s="1758"/>
      <c r="EO19" s="1758"/>
      <c r="EP19" s="1758"/>
      <c r="EQ19" s="1758"/>
      <c r="ER19" s="1758"/>
      <c r="ES19" s="1758"/>
      <c r="ET19" s="1758"/>
      <c r="EU19" s="1758"/>
      <c r="EV19" s="1758"/>
      <c r="EW19" s="1758"/>
      <c r="EX19" s="1758"/>
      <c r="EY19" s="1758"/>
      <c r="EZ19" s="1758"/>
      <c r="FA19" s="1758"/>
      <c r="FB19" s="1758"/>
      <c r="FC19" s="1758"/>
      <c r="FD19" s="1758"/>
      <c r="FE19" s="1758"/>
      <c r="FF19" s="1758"/>
      <c r="FG19" s="1758"/>
    </row>
    <row r="20" spans="2:163" ht="18" customHeight="1">
      <c r="B20" s="1783" t="s">
        <v>769</v>
      </c>
      <c r="C20" s="1784"/>
      <c r="D20" s="1784"/>
      <c r="E20" s="1784"/>
      <c r="F20" s="1784"/>
      <c r="G20" s="1784"/>
      <c r="H20" s="1784"/>
      <c r="I20" s="1784"/>
      <c r="J20" s="1785"/>
      <c r="K20" s="1786">
        <v>2</v>
      </c>
      <c r="L20" s="1787"/>
      <c r="M20" s="1788"/>
      <c r="N20" s="1789" t="s">
        <v>763</v>
      </c>
      <c r="O20" s="1790"/>
      <c r="P20" s="1775">
        <v>20000</v>
      </c>
      <c r="Q20" s="1776"/>
      <c r="R20" s="1776"/>
      <c r="S20" s="1777"/>
      <c r="T20" s="1416">
        <f t="shared" si="2"/>
        <v>40000</v>
      </c>
      <c r="U20" s="1417"/>
      <c r="V20" s="1417"/>
      <c r="W20" s="1418"/>
      <c r="X20" s="1791">
        <v>1</v>
      </c>
      <c r="Y20" s="1792"/>
      <c r="Z20" s="1416">
        <f t="shared" si="3"/>
        <v>40000</v>
      </c>
      <c r="AA20" s="1417"/>
      <c r="AB20" s="1417"/>
      <c r="AC20" s="1418"/>
      <c r="AD20" s="1416"/>
      <c r="AE20" s="1417"/>
      <c r="AF20" s="1417"/>
      <c r="AG20" s="1418"/>
      <c r="AH20" s="1416"/>
      <c r="AI20" s="1417"/>
      <c r="AJ20" s="1417"/>
      <c r="AK20" s="1418"/>
      <c r="AL20" s="1416"/>
      <c r="AM20" s="1417"/>
      <c r="AN20" s="1417"/>
      <c r="AO20" s="1417"/>
      <c r="AP20" s="512"/>
      <c r="AQ20" s="1839" t="s">
        <v>770</v>
      </c>
      <c r="AR20" s="1781"/>
      <c r="AS20" s="1781"/>
      <c r="AT20" s="1781"/>
      <c r="AU20" s="1781"/>
      <c r="AV20" s="1781"/>
      <c r="AW20" s="1781"/>
      <c r="AX20" s="1781"/>
      <c r="AY20" s="1781"/>
      <c r="AZ20" s="1781"/>
      <c r="BA20" s="1781"/>
      <c r="BB20" s="1782"/>
      <c r="BE20" s="1454" t="str">
        <f t="shared" si="4"/>
        <v>資材小運搬作業</v>
      </c>
      <c r="BF20" s="1455"/>
      <c r="BG20" s="1455"/>
      <c r="BH20" s="1455"/>
      <c r="BI20" s="1455"/>
      <c r="BJ20" s="1455"/>
      <c r="BK20" s="1455"/>
      <c r="BL20" s="1455"/>
      <c r="BM20" s="1456"/>
      <c r="BN20" s="1831">
        <v>1</v>
      </c>
      <c r="BO20" s="1832"/>
      <c r="BP20" s="1833"/>
      <c r="BQ20" s="1834" t="s">
        <v>605</v>
      </c>
      <c r="BR20" s="1835"/>
      <c r="BS20" s="1462"/>
      <c r="BT20" s="1463"/>
      <c r="BU20" s="1463"/>
      <c r="BV20" s="1464"/>
      <c r="BW20" s="1462">
        <f t="shared" si="5"/>
        <v>40000</v>
      </c>
      <c r="BX20" s="1463"/>
      <c r="BY20" s="1463"/>
      <c r="BZ20" s="1464"/>
      <c r="CA20" s="1465" t="str">
        <f t="shared" si="6"/>
        <v/>
      </c>
      <c r="CB20" s="1836"/>
      <c r="CC20" s="1837" t="s">
        <v>771</v>
      </c>
      <c r="CD20" s="1837"/>
      <c r="CE20" s="1837"/>
      <c r="CF20" s="1837"/>
      <c r="CG20" s="1837"/>
      <c r="CH20" s="1837"/>
      <c r="CI20" s="1837"/>
      <c r="CJ20" s="1837"/>
      <c r="CK20" s="1837"/>
      <c r="CL20" s="1837"/>
      <c r="CM20" s="1837"/>
      <c r="CN20" s="1837"/>
      <c r="CO20" s="1837"/>
      <c r="CP20" s="1837"/>
      <c r="CQ20" s="1837"/>
      <c r="CR20" s="1837"/>
      <c r="CS20" s="1837"/>
      <c r="CT20" s="1837"/>
      <c r="CU20" s="1837"/>
      <c r="CV20" s="1837"/>
      <c r="CW20" s="1837"/>
      <c r="CX20" s="1837"/>
      <c r="CY20" s="1837"/>
      <c r="CZ20" s="1837"/>
      <c r="DA20" s="1837"/>
      <c r="DB20" s="1837"/>
      <c r="DC20" s="1837"/>
      <c r="DD20" s="1837"/>
      <c r="DE20" s="1838"/>
      <c r="DG20" s="1756"/>
      <c r="DH20" s="1756"/>
      <c r="DI20" s="1756"/>
      <c r="DJ20" s="1756"/>
      <c r="DK20" s="1756"/>
      <c r="DL20" s="1756"/>
      <c r="DM20" s="1756"/>
      <c r="DN20" s="1756"/>
      <c r="DO20" s="1756"/>
      <c r="DP20" s="1756"/>
      <c r="DQ20" s="1756"/>
      <c r="DR20" s="1756"/>
      <c r="DS20" s="1702"/>
      <c r="DT20" s="1702"/>
      <c r="DU20" s="1757"/>
      <c r="DV20" s="1757"/>
      <c r="DW20" s="1757"/>
      <c r="DX20" s="1757"/>
      <c r="DY20" s="1757"/>
      <c r="DZ20" s="1757"/>
      <c r="EA20" s="1757"/>
      <c r="EB20" s="1757"/>
      <c r="EC20" s="1758"/>
      <c r="ED20" s="1758"/>
      <c r="EE20" s="1758"/>
      <c r="EF20" s="1758"/>
      <c r="EG20" s="1758"/>
      <c r="EH20" s="1758"/>
      <c r="EI20" s="1758"/>
      <c r="EJ20" s="1758"/>
      <c r="EK20" s="1758"/>
      <c r="EL20" s="1758"/>
      <c r="EM20" s="1758"/>
      <c r="EN20" s="1758"/>
      <c r="EO20" s="1758"/>
      <c r="EP20" s="1758"/>
      <c r="EQ20" s="1758"/>
      <c r="ER20" s="1758"/>
      <c r="ES20" s="1758"/>
      <c r="ET20" s="1758"/>
      <c r="EU20" s="1758"/>
      <c r="EV20" s="1758"/>
      <c r="EW20" s="1758"/>
      <c r="EX20" s="1758"/>
      <c r="EY20" s="1758"/>
      <c r="EZ20" s="1758"/>
      <c r="FA20" s="1758"/>
      <c r="FB20" s="1758"/>
      <c r="FC20" s="1758"/>
      <c r="FD20" s="1758"/>
      <c r="FE20" s="1758"/>
      <c r="FF20" s="1758"/>
      <c r="FG20" s="1758"/>
    </row>
    <row r="21" spans="2:163" ht="18" customHeight="1">
      <c r="B21" s="1783" t="s">
        <v>772</v>
      </c>
      <c r="C21" s="1784"/>
      <c r="D21" s="1784"/>
      <c r="E21" s="1784"/>
      <c r="F21" s="1784"/>
      <c r="G21" s="1784"/>
      <c r="H21" s="1784"/>
      <c r="I21" s="1784"/>
      <c r="J21" s="1785"/>
      <c r="K21" s="1786">
        <v>2</v>
      </c>
      <c r="L21" s="1787"/>
      <c r="M21" s="1788"/>
      <c r="N21" s="1789" t="s">
        <v>773</v>
      </c>
      <c r="O21" s="1790"/>
      <c r="P21" s="1775">
        <v>20000</v>
      </c>
      <c r="Q21" s="1776"/>
      <c r="R21" s="1776"/>
      <c r="S21" s="1777"/>
      <c r="T21" s="1416">
        <f t="shared" si="2"/>
        <v>40000</v>
      </c>
      <c r="U21" s="1417"/>
      <c r="V21" s="1417"/>
      <c r="W21" s="1418"/>
      <c r="X21" s="1791">
        <v>1</v>
      </c>
      <c r="Y21" s="1792"/>
      <c r="Z21" s="1416">
        <f t="shared" si="3"/>
        <v>40000</v>
      </c>
      <c r="AA21" s="1417"/>
      <c r="AB21" s="1417"/>
      <c r="AC21" s="1418"/>
      <c r="AD21" s="1416"/>
      <c r="AE21" s="1417"/>
      <c r="AF21" s="1417"/>
      <c r="AG21" s="1418"/>
      <c r="AH21" s="1416"/>
      <c r="AI21" s="1417"/>
      <c r="AJ21" s="1417"/>
      <c r="AK21" s="1418"/>
      <c r="AL21" s="1416"/>
      <c r="AM21" s="1417"/>
      <c r="AN21" s="1417"/>
      <c r="AO21" s="1417"/>
      <c r="AP21" s="512"/>
      <c r="AQ21" s="1839" t="s">
        <v>774</v>
      </c>
      <c r="AR21" s="1781"/>
      <c r="AS21" s="1781"/>
      <c r="AT21" s="1781"/>
      <c r="AU21" s="1781"/>
      <c r="AV21" s="1781"/>
      <c r="AW21" s="1781"/>
      <c r="AX21" s="1781"/>
      <c r="AY21" s="1781"/>
      <c r="AZ21" s="1781"/>
      <c r="BA21" s="1781"/>
      <c r="BB21" s="1782"/>
      <c r="BE21" s="1454" t="str">
        <f t="shared" si="4"/>
        <v>その他雑作業</v>
      </c>
      <c r="BF21" s="1455"/>
      <c r="BG21" s="1455"/>
      <c r="BH21" s="1455"/>
      <c r="BI21" s="1455"/>
      <c r="BJ21" s="1455"/>
      <c r="BK21" s="1455"/>
      <c r="BL21" s="1455"/>
      <c r="BM21" s="1456"/>
      <c r="BN21" s="1831">
        <v>1</v>
      </c>
      <c r="BO21" s="1832"/>
      <c r="BP21" s="1833"/>
      <c r="BQ21" s="1834" t="s">
        <v>605</v>
      </c>
      <c r="BR21" s="1835"/>
      <c r="BS21" s="1462"/>
      <c r="BT21" s="1463"/>
      <c r="BU21" s="1463"/>
      <c r="BV21" s="1464"/>
      <c r="BW21" s="1462">
        <f t="shared" si="5"/>
        <v>40000</v>
      </c>
      <c r="BX21" s="1463"/>
      <c r="BY21" s="1463"/>
      <c r="BZ21" s="1464"/>
      <c r="CA21" s="1465" t="str">
        <f t="shared" si="6"/>
        <v/>
      </c>
      <c r="CB21" s="1836"/>
      <c r="CC21" s="1837" t="s">
        <v>775</v>
      </c>
      <c r="CD21" s="1837"/>
      <c r="CE21" s="1837"/>
      <c r="CF21" s="1837"/>
      <c r="CG21" s="1837"/>
      <c r="CH21" s="1837"/>
      <c r="CI21" s="1837"/>
      <c r="CJ21" s="1837"/>
      <c r="CK21" s="1837"/>
      <c r="CL21" s="1837"/>
      <c r="CM21" s="1837"/>
      <c r="CN21" s="1837"/>
      <c r="CO21" s="1837"/>
      <c r="CP21" s="1837"/>
      <c r="CQ21" s="1837"/>
      <c r="CR21" s="1837"/>
      <c r="CS21" s="1837"/>
      <c r="CT21" s="1837"/>
      <c r="CU21" s="1837"/>
      <c r="CV21" s="1837"/>
      <c r="CW21" s="1837"/>
      <c r="CX21" s="1837"/>
      <c r="CY21" s="1837"/>
      <c r="CZ21" s="1837"/>
      <c r="DA21" s="1837"/>
      <c r="DB21" s="1837"/>
      <c r="DC21" s="1837"/>
      <c r="DD21" s="1837"/>
      <c r="DE21" s="1838"/>
      <c r="DG21" s="1756"/>
      <c r="DH21" s="1756"/>
      <c r="DI21" s="1756"/>
      <c r="DJ21" s="1756"/>
      <c r="DK21" s="1756"/>
      <c r="DL21" s="1756"/>
      <c r="DM21" s="1756"/>
      <c r="DN21" s="1756"/>
      <c r="DO21" s="1756"/>
      <c r="DP21" s="1756"/>
      <c r="DQ21" s="1756"/>
      <c r="DR21" s="1756"/>
      <c r="DS21" s="1702"/>
      <c r="DT21" s="1702"/>
      <c r="DU21" s="1757"/>
      <c r="DV21" s="1757"/>
      <c r="DW21" s="1757"/>
      <c r="DX21" s="1757"/>
      <c r="DY21" s="1757"/>
      <c r="DZ21" s="1757"/>
      <c r="EA21" s="1757"/>
      <c r="EB21" s="1757"/>
      <c r="EC21" s="1758"/>
      <c r="ED21" s="1758"/>
      <c r="EE21" s="1758"/>
      <c r="EF21" s="1758"/>
      <c r="EG21" s="1758"/>
      <c r="EH21" s="1758"/>
      <c r="EI21" s="1758"/>
      <c r="EJ21" s="1758"/>
      <c r="EK21" s="1758"/>
      <c r="EL21" s="1758"/>
      <c r="EM21" s="1758"/>
      <c r="EN21" s="1758"/>
      <c r="EO21" s="1758"/>
      <c r="EP21" s="1758"/>
      <c r="EQ21" s="1758"/>
      <c r="ER21" s="1758"/>
      <c r="ES21" s="1758"/>
      <c r="ET21" s="1758"/>
      <c r="EU21" s="1758"/>
      <c r="EV21" s="1758"/>
      <c r="EW21" s="1758"/>
      <c r="EX21" s="1758"/>
      <c r="EY21" s="1758"/>
      <c r="EZ21" s="1758"/>
      <c r="FA21" s="1758"/>
      <c r="FB21" s="1758"/>
      <c r="FC21" s="1758"/>
      <c r="FD21" s="1758"/>
      <c r="FE21" s="1758"/>
      <c r="FF21" s="1758"/>
      <c r="FG21" s="1758"/>
    </row>
    <row r="22" spans="2:163" ht="18" customHeight="1">
      <c r="B22" s="1783" t="s">
        <v>776</v>
      </c>
      <c r="C22" s="1784"/>
      <c r="D22" s="1784"/>
      <c r="E22" s="1784"/>
      <c r="F22" s="1784"/>
      <c r="G22" s="1784"/>
      <c r="H22" s="1784"/>
      <c r="I22" s="1784"/>
      <c r="J22" s="1785"/>
      <c r="K22" s="1786">
        <v>32</v>
      </c>
      <c r="L22" s="1787"/>
      <c r="M22" s="1788"/>
      <c r="N22" s="1789" t="s">
        <v>605</v>
      </c>
      <c r="O22" s="1790"/>
      <c r="P22" s="1775">
        <v>1500</v>
      </c>
      <c r="Q22" s="1776"/>
      <c r="R22" s="1776"/>
      <c r="S22" s="1777"/>
      <c r="T22" s="1416">
        <f t="shared" si="2"/>
        <v>48000</v>
      </c>
      <c r="U22" s="1417"/>
      <c r="V22" s="1417"/>
      <c r="W22" s="1418"/>
      <c r="X22" s="1791">
        <v>1</v>
      </c>
      <c r="Y22" s="1792"/>
      <c r="Z22" s="1416">
        <f t="shared" si="3"/>
        <v>48000</v>
      </c>
      <c r="AA22" s="1417"/>
      <c r="AB22" s="1417"/>
      <c r="AC22" s="1418"/>
      <c r="AD22" s="1416"/>
      <c r="AE22" s="1417"/>
      <c r="AF22" s="1417"/>
      <c r="AG22" s="1418"/>
      <c r="AH22" s="1416"/>
      <c r="AI22" s="1417"/>
      <c r="AJ22" s="1417"/>
      <c r="AK22" s="1418"/>
      <c r="AL22" s="1416"/>
      <c r="AM22" s="1417"/>
      <c r="AN22" s="1417"/>
      <c r="AO22" s="1417"/>
      <c r="AP22" s="512"/>
      <c r="AQ22" s="1781"/>
      <c r="AR22" s="1781"/>
      <c r="AS22" s="1781"/>
      <c r="AT22" s="1781"/>
      <c r="AU22" s="1781"/>
      <c r="AV22" s="1781"/>
      <c r="AW22" s="1781"/>
      <c r="AX22" s="1781"/>
      <c r="AY22" s="1781"/>
      <c r="AZ22" s="1781"/>
      <c r="BA22" s="1781"/>
      <c r="BB22" s="1782"/>
      <c r="BE22" s="1454" t="str">
        <f t="shared" si="4"/>
        <v>交通費</v>
      </c>
      <c r="BF22" s="1455"/>
      <c r="BG22" s="1455"/>
      <c r="BH22" s="1455"/>
      <c r="BI22" s="1455"/>
      <c r="BJ22" s="1455"/>
      <c r="BK22" s="1455"/>
      <c r="BL22" s="1455"/>
      <c r="BM22" s="1456"/>
      <c r="BN22" s="1831">
        <v>1</v>
      </c>
      <c r="BO22" s="1832"/>
      <c r="BP22" s="1833"/>
      <c r="BQ22" s="1834" t="s">
        <v>605</v>
      </c>
      <c r="BR22" s="1835"/>
      <c r="BS22" s="1462"/>
      <c r="BT22" s="1463"/>
      <c r="BU22" s="1463"/>
      <c r="BV22" s="1464"/>
      <c r="BW22" s="1462">
        <f t="shared" si="5"/>
        <v>48000</v>
      </c>
      <c r="BX22" s="1463"/>
      <c r="BY22" s="1463"/>
      <c r="BZ22" s="1464"/>
      <c r="CA22" s="1465" t="str">
        <f t="shared" si="6"/>
        <v/>
      </c>
      <c r="CB22" s="1836"/>
      <c r="CC22" s="1837"/>
      <c r="CD22" s="1837"/>
      <c r="CE22" s="1837"/>
      <c r="CF22" s="1837"/>
      <c r="CG22" s="1837"/>
      <c r="CH22" s="1837"/>
      <c r="CI22" s="1837"/>
      <c r="CJ22" s="1837"/>
      <c r="CK22" s="1837"/>
      <c r="CL22" s="1837"/>
      <c r="CM22" s="1837"/>
      <c r="CN22" s="1837"/>
      <c r="CO22" s="1837"/>
      <c r="CP22" s="1837"/>
      <c r="CQ22" s="1837"/>
      <c r="CR22" s="1837"/>
      <c r="CS22" s="1837"/>
      <c r="CT22" s="1837"/>
      <c r="CU22" s="1837"/>
      <c r="CV22" s="1837"/>
      <c r="CW22" s="1837"/>
      <c r="CX22" s="1837"/>
      <c r="CY22" s="1837"/>
      <c r="CZ22" s="1837"/>
      <c r="DA22" s="1837"/>
      <c r="DB22" s="1837"/>
      <c r="DC22" s="1837"/>
      <c r="DD22" s="1837"/>
      <c r="DE22" s="1838"/>
      <c r="DG22" s="1756"/>
      <c r="DH22" s="1756"/>
      <c r="DI22" s="1756"/>
      <c r="DJ22" s="1756"/>
      <c r="DK22" s="1756"/>
      <c r="DL22" s="1756"/>
      <c r="DM22" s="1756"/>
      <c r="DN22" s="1756"/>
      <c r="DO22" s="1756"/>
      <c r="DP22" s="1756"/>
      <c r="DQ22" s="1756"/>
      <c r="DR22" s="1756"/>
      <c r="DS22" s="1702"/>
      <c r="DT22" s="1702"/>
      <c r="DU22" s="1757"/>
      <c r="DV22" s="1757"/>
      <c r="DW22" s="1757"/>
      <c r="DX22" s="1757"/>
      <c r="DY22" s="1757"/>
      <c r="DZ22" s="1757"/>
      <c r="EA22" s="1757"/>
      <c r="EB22" s="1757"/>
      <c r="EC22" s="1758"/>
      <c r="ED22" s="1758"/>
      <c r="EE22" s="1758"/>
      <c r="EF22" s="1758"/>
      <c r="EG22" s="1758"/>
      <c r="EH22" s="1758"/>
      <c r="EI22" s="1758"/>
      <c r="EJ22" s="1758"/>
      <c r="EK22" s="1758"/>
      <c r="EL22" s="1758"/>
      <c r="EM22" s="1758"/>
      <c r="EN22" s="1758"/>
      <c r="EO22" s="1758"/>
      <c r="EP22" s="1758"/>
      <c r="EQ22" s="1758"/>
      <c r="ER22" s="1758"/>
      <c r="ES22" s="1758"/>
      <c r="ET22" s="1758"/>
      <c r="EU22" s="1758"/>
      <c r="EV22" s="1758"/>
      <c r="EW22" s="1758"/>
      <c r="EX22" s="1758"/>
      <c r="EY22" s="1758"/>
      <c r="EZ22" s="1758"/>
      <c r="FA22" s="1758"/>
      <c r="FB22" s="1758"/>
      <c r="FC22" s="1758"/>
      <c r="FD22" s="1758"/>
      <c r="FE22" s="1758"/>
      <c r="FF22" s="1758"/>
      <c r="FG22" s="1758"/>
    </row>
    <row r="23" spans="2:163" ht="18" customHeight="1">
      <c r="B23" s="1783" t="s">
        <v>777</v>
      </c>
      <c r="C23" s="1784"/>
      <c r="D23" s="1784"/>
      <c r="E23" s="1784"/>
      <c r="F23" s="1784"/>
      <c r="G23" s="1784"/>
      <c r="H23" s="1784"/>
      <c r="I23" s="1784"/>
      <c r="J23" s="1785"/>
      <c r="K23" s="1786">
        <v>1</v>
      </c>
      <c r="L23" s="1787"/>
      <c r="M23" s="1788"/>
      <c r="N23" s="1789" t="s">
        <v>605</v>
      </c>
      <c r="O23" s="1790"/>
      <c r="P23" s="1775">
        <v>12000</v>
      </c>
      <c r="Q23" s="1776"/>
      <c r="R23" s="1776"/>
      <c r="S23" s="1777"/>
      <c r="T23" s="1416">
        <f t="shared" si="2"/>
        <v>12000</v>
      </c>
      <c r="U23" s="1417"/>
      <c r="V23" s="1417"/>
      <c r="W23" s="1418"/>
      <c r="X23" s="1791">
        <v>1</v>
      </c>
      <c r="Y23" s="1792"/>
      <c r="Z23" s="1416">
        <f t="shared" si="3"/>
        <v>12000</v>
      </c>
      <c r="AA23" s="1417"/>
      <c r="AB23" s="1417"/>
      <c r="AC23" s="1418"/>
      <c r="AD23" s="1416"/>
      <c r="AE23" s="1417"/>
      <c r="AF23" s="1417"/>
      <c r="AG23" s="1418"/>
      <c r="AH23" s="1416"/>
      <c r="AI23" s="1417"/>
      <c r="AJ23" s="1417"/>
      <c r="AK23" s="1418"/>
      <c r="AL23" s="1416"/>
      <c r="AM23" s="1417"/>
      <c r="AN23" s="1417"/>
      <c r="AO23" s="1417"/>
      <c r="AP23" s="512"/>
      <c r="AQ23" s="1781"/>
      <c r="AR23" s="1781"/>
      <c r="AS23" s="1781"/>
      <c r="AT23" s="1781"/>
      <c r="AU23" s="1781"/>
      <c r="AV23" s="1781"/>
      <c r="AW23" s="1781"/>
      <c r="AX23" s="1781"/>
      <c r="AY23" s="1781"/>
      <c r="AZ23" s="1781"/>
      <c r="BA23" s="1781"/>
      <c r="BB23" s="1782"/>
      <c r="BE23" s="1454" t="str">
        <f t="shared" si="4"/>
        <v>諸経費</v>
      </c>
      <c r="BF23" s="1455"/>
      <c r="BG23" s="1455"/>
      <c r="BH23" s="1455"/>
      <c r="BI23" s="1455"/>
      <c r="BJ23" s="1455"/>
      <c r="BK23" s="1455"/>
      <c r="BL23" s="1455"/>
      <c r="BM23" s="1456"/>
      <c r="BN23" s="1831">
        <v>1</v>
      </c>
      <c r="BO23" s="1832"/>
      <c r="BP23" s="1833"/>
      <c r="BQ23" s="1834" t="s">
        <v>605</v>
      </c>
      <c r="BR23" s="1835"/>
      <c r="BS23" s="1462"/>
      <c r="BT23" s="1463"/>
      <c r="BU23" s="1463"/>
      <c r="BV23" s="1464"/>
      <c r="BW23" s="1462">
        <f t="shared" si="5"/>
        <v>12000</v>
      </c>
      <c r="BX23" s="1463"/>
      <c r="BY23" s="1463"/>
      <c r="BZ23" s="1464"/>
      <c r="CA23" s="1465" t="str">
        <f t="shared" si="6"/>
        <v/>
      </c>
      <c r="CB23" s="1836"/>
      <c r="CC23" s="1837"/>
      <c r="CD23" s="1837"/>
      <c r="CE23" s="1837"/>
      <c r="CF23" s="1837"/>
      <c r="CG23" s="1837"/>
      <c r="CH23" s="1837"/>
      <c r="CI23" s="1837"/>
      <c r="CJ23" s="1837"/>
      <c r="CK23" s="1837"/>
      <c r="CL23" s="1837"/>
      <c r="CM23" s="1837"/>
      <c r="CN23" s="1837"/>
      <c r="CO23" s="1837"/>
      <c r="CP23" s="1837"/>
      <c r="CQ23" s="1837"/>
      <c r="CR23" s="1837"/>
      <c r="CS23" s="1837"/>
      <c r="CT23" s="1837"/>
      <c r="CU23" s="1837"/>
      <c r="CV23" s="1837"/>
      <c r="CW23" s="1837"/>
      <c r="CX23" s="1837"/>
      <c r="CY23" s="1837"/>
      <c r="CZ23" s="1837"/>
      <c r="DA23" s="1837"/>
      <c r="DB23" s="1837"/>
      <c r="DC23" s="1837"/>
      <c r="DD23" s="1837"/>
      <c r="DE23" s="1838"/>
      <c r="DG23" s="1756"/>
      <c r="DH23" s="1756"/>
      <c r="DI23" s="1756"/>
      <c r="DJ23" s="1756"/>
      <c r="DK23" s="1756"/>
      <c r="DL23" s="1756"/>
      <c r="DM23" s="1756"/>
      <c r="DN23" s="1756"/>
      <c r="DO23" s="1756"/>
      <c r="DP23" s="1756"/>
      <c r="DQ23" s="1756"/>
      <c r="DR23" s="1756"/>
      <c r="DS23" s="1702"/>
      <c r="DT23" s="1702"/>
      <c r="DU23" s="1757"/>
      <c r="DV23" s="1757"/>
      <c r="DW23" s="1757"/>
      <c r="DX23" s="1757"/>
      <c r="DY23" s="1757"/>
      <c r="DZ23" s="1757"/>
      <c r="EA23" s="1757"/>
      <c r="EB23" s="1757"/>
      <c r="EC23" s="1758"/>
      <c r="ED23" s="1758"/>
      <c r="EE23" s="1758"/>
      <c r="EF23" s="1758"/>
      <c r="EG23" s="1758"/>
      <c r="EH23" s="1758"/>
      <c r="EI23" s="1758"/>
      <c r="EJ23" s="1758"/>
      <c r="EK23" s="1758"/>
      <c r="EL23" s="1758"/>
      <c r="EM23" s="1758"/>
      <c r="EN23" s="1758"/>
      <c r="EO23" s="1758"/>
      <c r="EP23" s="1758"/>
      <c r="EQ23" s="1758"/>
      <c r="ER23" s="1758"/>
      <c r="ES23" s="1758"/>
      <c r="ET23" s="1758"/>
      <c r="EU23" s="1758"/>
      <c r="EV23" s="1758"/>
      <c r="EW23" s="1758"/>
      <c r="EX23" s="1758"/>
      <c r="EY23" s="1758"/>
      <c r="EZ23" s="1758"/>
      <c r="FA23" s="1758"/>
      <c r="FB23" s="1758"/>
      <c r="FC23" s="1758"/>
      <c r="FD23" s="1758"/>
      <c r="FE23" s="1758"/>
      <c r="FF23" s="1758"/>
      <c r="FG23" s="1758"/>
    </row>
    <row r="24" spans="2:163" ht="18" customHeight="1">
      <c r="B24" s="1783"/>
      <c r="C24" s="1784"/>
      <c r="D24" s="1784"/>
      <c r="E24" s="1784"/>
      <c r="F24" s="1784"/>
      <c r="G24" s="1784"/>
      <c r="H24" s="1784"/>
      <c r="I24" s="1784"/>
      <c r="J24" s="1785"/>
      <c r="K24" s="1786"/>
      <c r="L24" s="1787"/>
      <c r="M24" s="1788"/>
      <c r="N24" s="1789"/>
      <c r="O24" s="1790"/>
      <c r="P24" s="1775"/>
      <c r="Q24" s="1776"/>
      <c r="R24" s="1776"/>
      <c r="S24" s="1777"/>
      <c r="T24" s="1416">
        <f t="shared" si="2"/>
        <v>0</v>
      </c>
      <c r="U24" s="1417"/>
      <c r="V24" s="1417"/>
      <c r="W24" s="1418"/>
      <c r="X24" s="1791"/>
      <c r="Y24" s="1792"/>
      <c r="Z24" s="1416" t="str">
        <f t="shared" si="3"/>
        <v/>
      </c>
      <c r="AA24" s="1417"/>
      <c r="AB24" s="1417"/>
      <c r="AC24" s="1418"/>
      <c r="AD24" s="1416"/>
      <c r="AE24" s="1417"/>
      <c r="AF24" s="1417"/>
      <c r="AG24" s="1418"/>
      <c r="AH24" s="1416"/>
      <c r="AI24" s="1417"/>
      <c r="AJ24" s="1417"/>
      <c r="AK24" s="1418"/>
      <c r="AL24" s="1416"/>
      <c r="AM24" s="1417"/>
      <c r="AN24" s="1417"/>
      <c r="AO24" s="1417"/>
      <c r="AP24" s="512"/>
      <c r="AQ24" s="1781"/>
      <c r="AR24" s="1781"/>
      <c r="AS24" s="1781"/>
      <c r="AT24" s="1781"/>
      <c r="AU24" s="1781"/>
      <c r="AV24" s="1781"/>
      <c r="AW24" s="1781"/>
      <c r="AX24" s="1781"/>
      <c r="AY24" s="1781"/>
      <c r="AZ24" s="1781"/>
      <c r="BA24" s="1781"/>
      <c r="BB24" s="1782"/>
      <c r="BE24" s="1454" t="str">
        <f t="shared" si="4"/>
        <v/>
      </c>
      <c r="BF24" s="1455"/>
      <c r="BG24" s="1455"/>
      <c r="BH24" s="1455"/>
      <c r="BI24" s="1455"/>
      <c r="BJ24" s="1455"/>
      <c r="BK24" s="1455"/>
      <c r="BL24" s="1455"/>
      <c r="BM24" s="1456"/>
      <c r="BN24" s="1831"/>
      <c r="BO24" s="1832"/>
      <c r="BP24" s="1833"/>
      <c r="BQ24" s="1834"/>
      <c r="BR24" s="1835"/>
      <c r="BS24" s="1462"/>
      <c r="BT24" s="1463"/>
      <c r="BU24" s="1463"/>
      <c r="BV24" s="1464"/>
      <c r="BW24" s="1462">
        <f t="shared" si="5"/>
        <v>0</v>
      </c>
      <c r="BX24" s="1463"/>
      <c r="BY24" s="1463"/>
      <c r="BZ24" s="1464"/>
      <c r="CA24" s="1465" t="str">
        <f t="shared" si="6"/>
        <v/>
      </c>
      <c r="CB24" s="1836"/>
      <c r="CC24" s="1837"/>
      <c r="CD24" s="1837"/>
      <c r="CE24" s="1837"/>
      <c r="CF24" s="1837"/>
      <c r="CG24" s="1837"/>
      <c r="CH24" s="1837"/>
      <c r="CI24" s="1837"/>
      <c r="CJ24" s="1837"/>
      <c r="CK24" s="1837"/>
      <c r="CL24" s="1837"/>
      <c r="CM24" s="1837"/>
      <c r="CN24" s="1837"/>
      <c r="CO24" s="1837"/>
      <c r="CP24" s="1837"/>
      <c r="CQ24" s="1837"/>
      <c r="CR24" s="1837"/>
      <c r="CS24" s="1837"/>
      <c r="CT24" s="1837"/>
      <c r="CU24" s="1837"/>
      <c r="CV24" s="1837"/>
      <c r="CW24" s="1837"/>
      <c r="CX24" s="1837"/>
      <c r="CY24" s="1837"/>
      <c r="CZ24" s="1837"/>
      <c r="DA24" s="1837"/>
      <c r="DB24" s="1837"/>
      <c r="DC24" s="1837"/>
      <c r="DD24" s="1837"/>
      <c r="DE24" s="1838"/>
      <c r="DG24" s="1756"/>
      <c r="DH24" s="1756"/>
      <c r="DI24" s="1756"/>
      <c r="DJ24" s="1756"/>
      <c r="DK24" s="1756"/>
      <c r="DL24" s="1756"/>
      <c r="DM24" s="1756"/>
      <c r="DN24" s="1756"/>
      <c r="DO24" s="1756"/>
      <c r="DP24" s="1756"/>
      <c r="DQ24" s="1756"/>
      <c r="DR24" s="1756"/>
      <c r="DS24" s="1702"/>
      <c r="DT24" s="1702"/>
      <c r="DU24" s="1757"/>
      <c r="DV24" s="1757"/>
      <c r="DW24" s="1757"/>
      <c r="DX24" s="1757"/>
      <c r="DY24" s="1757"/>
      <c r="DZ24" s="1757"/>
      <c r="EA24" s="1757"/>
      <c r="EB24" s="1757"/>
      <c r="EC24" s="1758"/>
      <c r="ED24" s="1758"/>
      <c r="EE24" s="1758"/>
      <c r="EF24" s="1758"/>
      <c r="EG24" s="1758"/>
      <c r="EH24" s="1758"/>
      <c r="EI24" s="1758"/>
      <c r="EJ24" s="1758"/>
      <c r="EK24" s="1758"/>
      <c r="EL24" s="1758"/>
      <c r="EM24" s="1758"/>
      <c r="EN24" s="1758"/>
      <c r="EO24" s="1758"/>
      <c r="EP24" s="1758"/>
      <c r="EQ24" s="1758"/>
      <c r="ER24" s="1758"/>
      <c r="ES24" s="1758"/>
      <c r="ET24" s="1758"/>
      <c r="EU24" s="1758"/>
      <c r="EV24" s="1758"/>
      <c r="EW24" s="1758"/>
      <c r="EX24" s="1758"/>
      <c r="EY24" s="1758"/>
      <c r="EZ24" s="1758"/>
      <c r="FA24" s="1758"/>
      <c r="FB24" s="1758"/>
      <c r="FC24" s="1758"/>
      <c r="FD24" s="1758"/>
      <c r="FE24" s="1758"/>
      <c r="FF24" s="1758"/>
      <c r="FG24" s="1758"/>
    </row>
    <row r="25" spans="2:163" ht="18" customHeight="1">
      <c r="B25" s="1783"/>
      <c r="C25" s="1784"/>
      <c r="D25" s="1784"/>
      <c r="E25" s="1784"/>
      <c r="F25" s="1784"/>
      <c r="G25" s="1784"/>
      <c r="H25" s="1784"/>
      <c r="I25" s="1784"/>
      <c r="J25" s="1785"/>
      <c r="K25" s="1786"/>
      <c r="L25" s="1787"/>
      <c r="M25" s="1788"/>
      <c r="N25" s="1789"/>
      <c r="O25" s="1790"/>
      <c r="P25" s="1775"/>
      <c r="Q25" s="1776"/>
      <c r="R25" s="1776"/>
      <c r="S25" s="1777"/>
      <c r="T25" s="1416">
        <f t="shared" si="2"/>
        <v>0</v>
      </c>
      <c r="U25" s="1417"/>
      <c r="V25" s="1417"/>
      <c r="W25" s="1418"/>
      <c r="X25" s="1791"/>
      <c r="Y25" s="1792"/>
      <c r="Z25" s="1416" t="str">
        <f t="shared" si="3"/>
        <v/>
      </c>
      <c r="AA25" s="1417"/>
      <c r="AB25" s="1417"/>
      <c r="AC25" s="1418"/>
      <c r="AD25" s="1416"/>
      <c r="AE25" s="1417"/>
      <c r="AF25" s="1417"/>
      <c r="AG25" s="1418"/>
      <c r="AH25" s="1416"/>
      <c r="AI25" s="1417"/>
      <c r="AJ25" s="1417"/>
      <c r="AK25" s="1418"/>
      <c r="AL25" s="1416"/>
      <c r="AM25" s="1417"/>
      <c r="AN25" s="1417"/>
      <c r="AO25" s="1417"/>
      <c r="AP25" s="512"/>
      <c r="AQ25" s="1781"/>
      <c r="AR25" s="1781"/>
      <c r="AS25" s="1781"/>
      <c r="AT25" s="1781"/>
      <c r="AU25" s="1781"/>
      <c r="AV25" s="1781"/>
      <c r="AW25" s="1781"/>
      <c r="AX25" s="1781"/>
      <c r="AY25" s="1781"/>
      <c r="AZ25" s="1781"/>
      <c r="BA25" s="1781"/>
      <c r="BB25" s="1782"/>
      <c r="BE25" s="1454" t="str">
        <f t="shared" si="4"/>
        <v/>
      </c>
      <c r="BF25" s="1455"/>
      <c r="BG25" s="1455"/>
      <c r="BH25" s="1455"/>
      <c r="BI25" s="1455"/>
      <c r="BJ25" s="1455"/>
      <c r="BK25" s="1455"/>
      <c r="BL25" s="1455"/>
      <c r="BM25" s="1456"/>
      <c r="BN25" s="1831"/>
      <c r="BO25" s="1832"/>
      <c r="BP25" s="1833"/>
      <c r="BQ25" s="1834"/>
      <c r="BR25" s="1835"/>
      <c r="BS25" s="1462"/>
      <c r="BT25" s="1463"/>
      <c r="BU25" s="1463"/>
      <c r="BV25" s="1464"/>
      <c r="BW25" s="1462">
        <f t="shared" si="5"/>
        <v>0</v>
      </c>
      <c r="BX25" s="1463"/>
      <c r="BY25" s="1463"/>
      <c r="BZ25" s="1464"/>
      <c r="CA25" s="1465" t="str">
        <f t="shared" si="6"/>
        <v/>
      </c>
      <c r="CB25" s="1836"/>
      <c r="CC25" s="1837"/>
      <c r="CD25" s="1837"/>
      <c r="CE25" s="1837"/>
      <c r="CF25" s="1837"/>
      <c r="CG25" s="1837"/>
      <c r="CH25" s="1837"/>
      <c r="CI25" s="1837"/>
      <c r="CJ25" s="1837"/>
      <c r="CK25" s="1837"/>
      <c r="CL25" s="1837"/>
      <c r="CM25" s="1837"/>
      <c r="CN25" s="1837"/>
      <c r="CO25" s="1837"/>
      <c r="CP25" s="1837"/>
      <c r="CQ25" s="1837"/>
      <c r="CR25" s="1837"/>
      <c r="CS25" s="1837"/>
      <c r="CT25" s="1837"/>
      <c r="CU25" s="1837"/>
      <c r="CV25" s="1837"/>
      <c r="CW25" s="1837"/>
      <c r="CX25" s="1837"/>
      <c r="CY25" s="1837"/>
      <c r="CZ25" s="1837"/>
      <c r="DA25" s="1837"/>
      <c r="DB25" s="1837"/>
      <c r="DC25" s="1837"/>
      <c r="DD25" s="1837"/>
      <c r="DE25" s="1838"/>
      <c r="DG25" s="1756"/>
      <c r="DH25" s="1756"/>
      <c r="DI25" s="1756"/>
      <c r="DJ25" s="1756"/>
      <c r="DK25" s="1756"/>
      <c r="DL25" s="1756"/>
      <c r="DM25" s="1756"/>
      <c r="DN25" s="1756"/>
      <c r="DO25" s="1756"/>
      <c r="DP25" s="1756"/>
      <c r="DQ25" s="1756"/>
      <c r="DR25" s="1756"/>
      <c r="DS25" s="1702"/>
      <c r="DT25" s="1702"/>
      <c r="DU25" s="1757"/>
      <c r="DV25" s="1757"/>
      <c r="DW25" s="1757"/>
      <c r="DX25" s="1757"/>
      <c r="DY25" s="1757"/>
      <c r="DZ25" s="1757"/>
      <c r="EA25" s="1757"/>
      <c r="EB25" s="1757"/>
      <c r="EC25" s="1758"/>
      <c r="ED25" s="1758"/>
      <c r="EE25" s="1758"/>
      <c r="EF25" s="1758"/>
      <c r="EG25" s="1758"/>
      <c r="EH25" s="1758"/>
      <c r="EI25" s="1758"/>
      <c r="EJ25" s="1758"/>
      <c r="EK25" s="1758"/>
      <c r="EL25" s="1758"/>
      <c r="EM25" s="1758"/>
      <c r="EN25" s="1758"/>
      <c r="EO25" s="1758"/>
      <c r="EP25" s="1758"/>
      <c r="EQ25" s="1758"/>
      <c r="ER25" s="1758"/>
      <c r="ES25" s="1758"/>
      <c r="ET25" s="1758"/>
      <c r="EU25" s="1758"/>
      <c r="EV25" s="1758"/>
      <c r="EW25" s="1758"/>
      <c r="EX25" s="1758"/>
      <c r="EY25" s="1758"/>
      <c r="EZ25" s="1758"/>
      <c r="FA25" s="1758"/>
      <c r="FB25" s="1758"/>
      <c r="FC25" s="1758"/>
      <c r="FD25" s="1758"/>
      <c r="FE25" s="1758"/>
      <c r="FF25" s="1758"/>
      <c r="FG25" s="1758"/>
    </row>
    <row r="26" spans="2:163" ht="18" customHeight="1">
      <c r="B26" s="1783"/>
      <c r="C26" s="1784"/>
      <c r="D26" s="1784"/>
      <c r="E26" s="1784"/>
      <c r="F26" s="1784"/>
      <c r="G26" s="1784"/>
      <c r="H26" s="1784"/>
      <c r="I26" s="1784"/>
      <c r="J26" s="1785"/>
      <c r="K26" s="1786"/>
      <c r="L26" s="1787"/>
      <c r="M26" s="1788"/>
      <c r="N26" s="1789"/>
      <c r="O26" s="1790"/>
      <c r="P26" s="1775"/>
      <c r="Q26" s="1776"/>
      <c r="R26" s="1776"/>
      <c r="S26" s="1777"/>
      <c r="T26" s="1416">
        <f t="shared" si="2"/>
        <v>0</v>
      </c>
      <c r="U26" s="1417"/>
      <c r="V26" s="1417"/>
      <c r="W26" s="1418"/>
      <c r="X26" s="1791"/>
      <c r="Y26" s="1792"/>
      <c r="Z26" s="1416" t="str">
        <f t="shared" si="3"/>
        <v/>
      </c>
      <c r="AA26" s="1417"/>
      <c r="AB26" s="1417"/>
      <c r="AC26" s="1418"/>
      <c r="AD26" s="1416"/>
      <c r="AE26" s="1417"/>
      <c r="AF26" s="1417"/>
      <c r="AG26" s="1418"/>
      <c r="AH26" s="1416"/>
      <c r="AI26" s="1417"/>
      <c r="AJ26" s="1417"/>
      <c r="AK26" s="1418"/>
      <c r="AL26" s="1416"/>
      <c r="AM26" s="1417"/>
      <c r="AN26" s="1417"/>
      <c r="AO26" s="1417"/>
      <c r="AP26" s="512"/>
      <c r="AQ26" s="1781"/>
      <c r="AR26" s="1781"/>
      <c r="AS26" s="1781"/>
      <c r="AT26" s="1781"/>
      <c r="AU26" s="1781"/>
      <c r="AV26" s="1781"/>
      <c r="AW26" s="1781"/>
      <c r="AX26" s="1781"/>
      <c r="AY26" s="1781"/>
      <c r="AZ26" s="1781"/>
      <c r="BA26" s="1781"/>
      <c r="BB26" s="1782"/>
      <c r="BE26" s="1454" t="str">
        <f t="shared" si="4"/>
        <v/>
      </c>
      <c r="BF26" s="1455"/>
      <c r="BG26" s="1455"/>
      <c r="BH26" s="1455"/>
      <c r="BI26" s="1455"/>
      <c r="BJ26" s="1455"/>
      <c r="BK26" s="1455"/>
      <c r="BL26" s="1455"/>
      <c r="BM26" s="1456"/>
      <c r="BN26" s="1831"/>
      <c r="BO26" s="1832"/>
      <c r="BP26" s="1833"/>
      <c r="BQ26" s="1834"/>
      <c r="BR26" s="1835"/>
      <c r="BS26" s="1462"/>
      <c r="BT26" s="1463"/>
      <c r="BU26" s="1463"/>
      <c r="BV26" s="1464"/>
      <c r="BW26" s="1462">
        <f t="shared" si="5"/>
        <v>0</v>
      </c>
      <c r="BX26" s="1463"/>
      <c r="BY26" s="1463"/>
      <c r="BZ26" s="1464"/>
      <c r="CA26" s="1465" t="str">
        <f t="shared" si="6"/>
        <v/>
      </c>
      <c r="CB26" s="1836"/>
      <c r="CC26" s="1837"/>
      <c r="CD26" s="1837"/>
      <c r="CE26" s="1837"/>
      <c r="CF26" s="1837"/>
      <c r="CG26" s="1837"/>
      <c r="CH26" s="1837"/>
      <c r="CI26" s="1837"/>
      <c r="CJ26" s="1837"/>
      <c r="CK26" s="1837"/>
      <c r="CL26" s="1837"/>
      <c r="CM26" s="1837"/>
      <c r="CN26" s="1837"/>
      <c r="CO26" s="1837"/>
      <c r="CP26" s="1837"/>
      <c r="CQ26" s="1837"/>
      <c r="CR26" s="1837"/>
      <c r="CS26" s="1837"/>
      <c r="CT26" s="1837"/>
      <c r="CU26" s="1837"/>
      <c r="CV26" s="1837"/>
      <c r="CW26" s="1837"/>
      <c r="CX26" s="1837"/>
      <c r="CY26" s="1837"/>
      <c r="CZ26" s="1837"/>
      <c r="DA26" s="1837"/>
      <c r="DB26" s="1837"/>
      <c r="DC26" s="1837"/>
      <c r="DD26" s="1837"/>
      <c r="DE26" s="1838"/>
      <c r="DG26" s="1756"/>
      <c r="DH26" s="1756"/>
      <c r="DI26" s="1756"/>
      <c r="DJ26" s="1756"/>
      <c r="DK26" s="1756"/>
      <c r="DL26" s="1756"/>
      <c r="DM26" s="1756"/>
      <c r="DN26" s="1756"/>
      <c r="DO26" s="1756"/>
      <c r="DP26" s="1756"/>
      <c r="DQ26" s="1756"/>
      <c r="DR26" s="1756"/>
      <c r="DS26" s="1702"/>
      <c r="DT26" s="1702"/>
      <c r="DU26" s="1757"/>
      <c r="DV26" s="1757"/>
      <c r="DW26" s="1757"/>
      <c r="DX26" s="1757"/>
      <c r="DY26" s="1757"/>
      <c r="DZ26" s="1757"/>
      <c r="EA26" s="1757"/>
      <c r="EB26" s="1757"/>
      <c r="EC26" s="1758"/>
      <c r="ED26" s="1758"/>
      <c r="EE26" s="1758"/>
      <c r="EF26" s="1758"/>
      <c r="EG26" s="1758"/>
      <c r="EH26" s="1758"/>
      <c r="EI26" s="1758"/>
      <c r="EJ26" s="1758"/>
      <c r="EK26" s="1758"/>
      <c r="EL26" s="1758"/>
      <c r="EM26" s="1758"/>
      <c r="EN26" s="1758"/>
      <c r="EO26" s="1758"/>
      <c r="EP26" s="1758"/>
      <c r="EQ26" s="1758"/>
      <c r="ER26" s="1758"/>
      <c r="ES26" s="1758"/>
      <c r="ET26" s="1758"/>
      <c r="EU26" s="1758"/>
      <c r="EV26" s="1758"/>
      <c r="EW26" s="1758"/>
      <c r="EX26" s="1758"/>
      <c r="EY26" s="1758"/>
      <c r="EZ26" s="1758"/>
      <c r="FA26" s="1758"/>
      <c r="FB26" s="1758"/>
      <c r="FC26" s="1758"/>
      <c r="FD26" s="1758"/>
      <c r="FE26" s="1758"/>
      <c r="FF26" s="1758"/>
      <c r="FG26" s="1758"/>
    </row>
    <row r="27" spans="2:163" ht="18" customHeight="1">
      <c r="B27" s="1783"/>
      <c r="C27" s="1784"/>
      <c r="D27" s="1784"/>
      <c r="E27" s="1784"/>
      <c r="F27" s="1784"/>
      <c r="G27" s="1784"/>
      <c r="H27" s="1784"/>
      <c r="I27" s="1784"/>
      <c r="J27" s="1785"/>
      <c r="K27" s="1786"/>
      <c r="L27" s="1787"/>
      <c r="M27" s="1788"/>
      <c r="N27" s="1789"/>
      <c r="O27" s="1790"/>
      <c r="P27" s="1775"/>
      <c r="Q27" s="1776"/>
      <c r="R27" s="1776"/>
      <c r="S27" s="1777"/>
      <c r="T27" s="1416">
        <f t="shared" si="2"/>
        <v>0</v>
      </c>
      <c r="U27" s="1417"/>
      <c r="V27" s="1417"/>
      <c r="W27" s="1418"/>
      <c r="X27" s="1791"/>
      <c r="Y27" s="1792"/>
      <c r="Z27" s="1416" t="str">
        <f t="shared" si="3"/>
        <v/>
      </c>
      <c r="AA27" s="1417"/>
      <c r="AB27" s="1417"/>
      <c r="AC27" s="1418"/>
      <c r="AD27" s="1416"/>
      <c r="AE27" s="1417"/>
      <c r="AF27" s="1417"/>
      <c r="AG27" s="1418"/>
      <c r="AH27" s="1416"/>
      <c r="AI27" s="1417"/>
      <c r="AJ27" s="1417"/>
      <c r="AK27" s="1418"/>
      <c r="AL27" s="1416"/>
      <c r="AM27" s="1417"/>
      <c r="AN27" s="1417"/>
      <c r="AO27" s="1417"/>
      <c r="AP27" s="512"/>
      <c r="AQ27" s="1781"/>
      <c r="AR27" s="1781"/>
      <c r="AS27" s="1781"/>
      <c r="AT27" s="1781"/>
      <c r="AU27" s="1781"/>
      <c r="AV27" s="1781"/>
      <c r="AW27" s="1781"/>
      <c r="AX27" s="1781"/>
      <c r="AY27" s="1781"/>
      <c r="AZ27" s="1781"/>
      <c r="BA27" s="1781"/>
      <c r="BB27" s="1782"/>
      <c r="BE27" s="1454" t="str">
        <f t="shared" si="4"/>
        <v/>
      </c>
      <c r="BF27" s="1455"/>
      <c r="BG27" s="1455"/>
      <c r="BH27" s="1455"/>
      <c r="BI27" s="1455"/>
      <c r="BJ27" s="1455"/>
      <c r="BK27" s="1455"/>
      <c r="BL27" s="1455"/>
      <c r="BM27" s="1456"/>
      <c r="BN27" s="1831"/>
      <c r="BO27" s="1832"/>
      <c r="BP27" s="1833"/>
      <c r="BQ27" s="1834"/>
      <c r="BR27" s="1835"/>
      <c r="BS27" s="1462"/>
      <c r="BT27" s="1463"/>
      <c r="BU27" s="1463"/>
      <c r="BV27" s="1464"/>
      <c r="BW27" s="1462">
        <f t="shared" si="5"/>
        <v>0</v>
      </c>
      <c r="BX27" s="1463"/>
      <c r="BY27" s="1463"/>
      <c r="BZ27" s="1464"/>
      <c r="CA27" s="1465" t="str">
        <f t="shared" si="6"/>
        <v/>
      </c>
      <c r="CB27" s="1836"/>
      <c r="CC27" s="1837"/>
      <c r="CD27" s="1837"/>
      <c r="CE27" s="1837"/>
      <c r="CF27" s="1837"/>
      <c r="CG27" s="1837"/>
      <c r="CH27" s="1837"/>
      <c r="CI27" s="1837"/>
      <c r="CJ27" s="1837"/>
      <c r="CK27" s="1837"/>
      <c r="CL27" s="1837"/>
      <c r="CM27" s="1837"/>
      <c r="CN27" s="1837"/>
      <c r="CO27" s="1837"/>
      <c r="CP27" s="1837"/>
      <c r="CQ27" s="1837"/>
      <c r="CR27" s="1837"/>
      <c r="CS27" s="1837"/>
      <c r="CT27" s="1837"/>
      <c r="CU27" s="1837"/>
      <c r="CV27" s="1837"/>
      <c r="CW27" s="1837"/>
      <c r="CX27" s="1837"/>
      <c r="CY27" s="1837"/>
      <c r="CZ27" s="1837"/>
      <c r="DA27" s="1837"/>
      <c r="DB27" s="1837"/>
      <c r="DC27" s="1837"/>
      <c r="DD27" s="1837"/>
      <c r="DE27" s="1838"/>
      <c r="DG27" s="1756"/>
      <c r="DH27" s="1756"/>
      <c r="DI27" s="1756"/>
      <c r="DJ27" s="1756"/>
      <c r="DK27" s="1756"/>
      <c r="DL27" s="1756"/>
      <c r="DM27" s="1756"/>
      <c r="DN27" s="1756"/>
      <c r="DO27" s="1756"/>
      <c r="DP27" s="1756"/>
      <c r="DQ27" s="1756"/>
      <c r="DR27" s="1756"/>
      <c r="DS27" s="1702"/>
      <c r="DT27" s="1702"/>
      <c r="DU27" s="1757"/>
      <c r="DV27" s="1757"/>
      <c r="DW27" s="1757"/>
      <c r="DX27" s="1757"/>
      <c r="DY27" s="1757"/>
      <c r="DZ27" s="1757"/>
      <c r="EA27" s="1757"/>
      <c r="EB27" s="1757"/>
      <c r="EC27" s="1758"/>
      <c r="ED27" s="1758"/>
      <c r="EE27" s="1758"/>
      <c r="EF27" s="1758"/>
      <c r="EG27" s="1758"/>
      <c r="EH27" s="1758"/>
      <c r="EI27" s="1758"/>
      <c r="EJ27" s="1758"/>
      <c r="EK27" s="1758"/>
      <c r="EL27" s="1758"/>
      <c r="EM27" s="1758"/>
      <c r="EN27" s="1758"/>
      <c r="EO27" s="1758"/>
      <c r="EP27" s="1758"/>
      <c r="EQ27" s="1758"/>
      <c r="ER27" s="1758"/>
      <c r="ES27" s="1758"/>
      <c r="ET27" s="1758"/>
      <c r="EU27" s="1758"/>
      <c r="EV27" s="1758"/>
      <c r="EW27" s="1758"/>
      <c r="EX27" s="1758"/>
      <c r="EY27" s="1758"/>
      <c r="EZ27" s="1758"/>
      <c r="FA27" s="1758"/>
      <c r="FB27" s="1758"/>
      <c r="FC27" s="1758"/>
      <c r="FD27" s="1758"/>
      <c r="FE27" s="1758"/>
      <c r="FF27" s="1758"/>
      <c r="FG27" s="1758"/>
    </row>
    <row r="28" spans="2:163" ht="18" customHeight="1">
      <c r="B28" s="1783"/>
      <c r="C28" s="1784"/>
      <c r="D28" s="1784"/>
      <c r="E28" s="1784"/>
      <c r="F28" s="1784"/>
      <c r="G28" s="1784"/>
      <c r="H28" s="1784"/>
      <c r="I28" s="1784"/>
      <c r="J28" s="1785"/>
      <c r="K28" s="1786"/>
      <c r="L28" s="1787"/>
      <c r="M28" s="1788"/>
      <c r="N28" s="1789"/>
      <c r="O28" s="1790"/>
      <c r="P28" s="1775"/>
      <c r="Q28" s="1776"/>
      <c r="R28" s="1776"/>
      <c r="S28" s="1777"/>
      <c r="T28" s="1416">
        <f t="shared" si="2"/>
        <v>0</v>
      </c>
      <c r="U28" s="1417"/>
      <c r="V28" s="1417"/>
      <c r="W28" s="1418"/>
      <c r="X28" s="1791"/>
      <c r="Y28" s="1792"/>
      <c r="Z28" s="1416" t="str">
        <f t="shared" si="3"/>
        <v/>
      </c>
      <c r="AA28" s="1417"/>
      <c r="AB28" s="1417"/>
      <c r="AC28" s="1418"/>
      <c r="AD28" s="1416"/>
      <c r="AE28" s="1417"/>
      <c r="AF28" s="1417"/>
      <c r="AG28" s="1418"/>
      <c r="AH28" s="1416"/>
      <c r="AI28" s="1417"/>
      <c r="AJ28" s="1417"/>
      <c r="AK28" s="1418"/>
      <c r="AL28" s="1416"/>
      <c r="AM28" s="1417"/>
      <c r="AN28" s="1417"/>
      <c r="AO28" s="1417"/>
      <c r="AP28" s="512"/>
      <c r="AQ28" s="1781"/>
      <c r="AR28" s="1781"/>
      <c r="AS28" s="1781"/>
      <c r="AT28" s="1781"/>
      <c r="AU28" s="1781"/>
      <c r="AV28" s="1781"/>
      <c r="AW28" s="1781"/>
      <c r="AX28" s="1781"/>
      <c r="AY28" s="1781"/>
      <c r="AZ28" s="1781"/>
      <c r="BA28" s="1781"/>
      <c r="BB28" s="1782"/>
      <c r="BE28" s="1454" t="str">
        <f t="shared" si="4"/>
        <v/>
      </c>
      <c r="BF28" s="1455"/>
      <c r="BG28" s="1455"/>
      <c r="BH28" s="1455"/>
      <c r="BI28" s="1455"/>
      <c r="BJ28" s="1455"/>
      <c r="BK28" s="1455"/>
      <c r="BL28" s="1455"/>
      <c r="BM28" s="1456"/>
      <c r="BN28" s="1831"/>
      <c r="BO28" s="1832"/>
      <c r="BP28" s="1833"/>
      <c r="BQ28" s="1834"/>
      <c r="BR28" s="1835"/>
      <c r="BS28" s="1462"/>
      <c r="BT28" s="1463"/>
      <c r="BU28" s="1463"/>
      <c r="BV28" s="1464"/>
      <c r="BW28" s="1462">
        <f t="shared" si="5"/>
        <v>0</v>
      </c>
      <c r="BX28" s="1463"/>
      <c r="BY28" s="1463"/>
      <c r="BZ28" s="1464"/>
      <c r="CA28" s="1465" t="str">
        <f t="shared" si="6"/>
        <v/>
      </c>
      <c r="CB28" s="1836"/>
      <c r="CC28" s="1837"/>
      <c r="CD28" s="1837"/>
      <c r="CE28" s="1837"/>
      <c r="CF28" s="1837"/>
      <c r="CG28" s="1837"/>
      <c r="CH28" s="1837"/>
      <c r="CI28" s="1837"/>
      <c r="CJ28" s="1837"/>
      <c r="CK28" s="1837"/>
      <c r="CL28" s="1837"/>
      <c r="CM28" s="1837"/>
      <c r="CN28" s="1837"/>
      <c r="CO28" s="1837"/>
      <c r="CP28" s="1837"/>
      <c r="CQ28" s="1837"/>
      <c r="CR28" s="1837"/>
      <c r="CS28" s="1837"/>
      <c r="CT28" s="1837"/>
      <c r="CU28" s="1837"/>
      <c r="CV28" s="1837"/>
      <c r="CW28" s="1837"/>
      <c r="CX28" s="1837"/>
      <c r="CY28" s="1837"/>
      <c r="CZ28" s="1837"/>
      <c r="DA28" s="1837"/>
      <c r="DB28" s="1837"/>
      <c r="DC28" s="1837"/>
      <c r="DD28" s="1837"/>
      <c r="DE28" s="1838"/>
      <c r="DG28" s="1756"/>
      <c r="DH28" s="1756"/>
      <c r="DI28" s="1756"/>
      <c r="DJ28" s="1756"/>
      <c r="DK28" s="1756"/>
      <c r="DL28" s="1756"/>
      <c r="DM28" s="1756"/>
      <c r="DN28" s="1756"/>
      <c r="DO28" s="1756"/>
      <c r="DP28" s="1756"/>
      <c r="DQ28" s="1756"/>
      <c r="DR28" s="1756"/>
      <c r="DS28" s="1702"/>
      <c r="DT28" s="1702"/>
      <c r="DU28" s="1757"/>
      <c r="DV28" s="1757"/>
      <c r="DW28" s="1757"/>
      <c r="DX28" s="1757"/>
      <c r="DY28" s="1757"/>
      <c r="DZ28" s="1757"/>
      <c r="EA28" s="1757"/>
      <c r="EB28" s="1757"/>
      <c r="EC28" s="1758"/>
      <c r="ED28" s="1758"/>
      <c r="EE28" s="1758"/>
      <c r="EF28" s="1758"/>
      <c r="EG28" s="1758"/>
      <c r="EH28" s="1758"/>
      <c r="EI28" s="1758"/>
      <c r="EJ28" s="1758"/>
      <c r="EK28" s="1758"/>
      <c r="EL28" s="1758"/>
      <c r="EM28" s="1758"/>
      <c r="EN28" s="1758"/>
      <c r="EO28" s="1758"/>
      <c r="EP28" s="1758"/>
      <c r="EQ28" s="1758"/>
      <c r="ER28" s="1758"/>
      <c r="ES28" s="1758"/>
      <c r="ET28" s="1758"/>
      <c r="EU28" s="1758"/>
      <c r="EV28" s="1758"/>
      <c r="EW28" s="1758"/>
      <c r="EX28" s="1758"/>
      <c r="EY28" s="1758"/>
      <c r="EZ28" s="1758"/>
      <c r="FA28" s="1758"/>
      <c r="FB28" s="1758"/>
      <c r="FC28" s="1758"/>
      <c r="FD28" s="1758"/>
      <c r="FE28" s="1758"/>
      <c r="FF28" s="1758"/>
      <c r="FG28" s="1758"/>
    </row>
    <row r="29" spans="2:163" ht="18" customHeight="1" thickBot="1">
      <c r="B29" s="1783"/>
      <c r="C29" s="1784"/>
      <c r="D29" s="1784"/>
      <c r="E29" s="1784"/>
      <c r="F29" s="1784"/>
      <c r="G29" s="1784"/>
      <c r="H29" s="1784"/>
      <c r="I29" s="1784"/>
      <c r="J29" s="1785"/>
      <c r="K29" s="1786"/>
      <c r="L29" s="1787"/>
      <c r="M29" s="1788"/>
      <c r="N29" s="1789"/>
      <c r="O29" s="1790"/>
      <c r="P29" s="1775"/>
      <c r="Q29" s="1776"/>
      <c r="R29" s="1776"/>
      <c r="S29" s="1777"/>
      <c r="T29" s="1416">
        <f t="shared" si="2"/>
        <v>0</v>
      </c>
      <c r="U29" s="1417"/>
      <c r="V29" s="1417"/>
      <c r="W29" s="1418"/>
      <c r="X29" s="1791"/>
      <c r="Y29" s="1792"/>
      <c r="Z29" s="1416" t="str">
        <f t="shared" si="3"/>
        <v/>
      </c>
      <c r="AA29" s="1417"/>
      <c r="AB29" s="1417"/>
      <c r="AC29" s="1418"/>
      <c r="AD29" s="1416"/>
      <c r="AE29" s="1417"/>
      <c r="AF29" s="1417"/>
      <c r="AG29" s="1418"/>
      <c r="AH29" s="1416"/>
      <c r="AI29" s="1417"/>
      <c r="AJ29" s="1417"/>
      <c r="AK29" s="1418"/>
      <c r="AL29" s="1416"/>
      <c r="AM29" s="1417"/>
      <c r="AN29" s="1417"/>
      <c r="AO29" s="1417"/>
      <c r="AP29" s="512"/>
      <c r="AQ29" s="1781"/>
      <c r="AR29" s="1781"/>
      <c r="AS29" s="1781"/>
      <c r="AT29" s="1781"/>
      <c r="AU29" s="1781"/>
      <c r="AV29" s="1781"/>
      <c r="AW29" s="1781"/>
      <c r="AX29" s="1781"/>
      <c r="AY29" s="1781"/>
      <c r="AZ29" s="1781"/>
      <c r="BA29" s="1781"/>
      <c r="BB29" s="1782"/>
      <c r="BE29" s="1454" t="str">
        <f t="shared" si="4"/>
        <v/>
      </c>
      <c r="BF29" s="1455"/>
      <c r="BG29" s="1455"/>
      <c r="BH29" s="1455"/>
      <c r="BI29" s="1455"/>
      <c r="BJ29" s="1455"/>
      <c r="BK29" s="1455"/>
      <c r="BL29" s="1455"/>
      <c r="BM29" s="1456"/>
      <c r="BN29" s="1831"/>
      <c r="BO29" s="1832"/>
      <c r="BP29" s="1833"/>
      <c r="BQ29" s="1834"/>
      <c r="BR29" s="1835"/>
      <c r="BS29" s="1462"/>
      <c r="BT29" s="1463"/>
      <c r="BU29" s="1463"/>
      <c r="BV29" s="1464"/>
      <c r="BW29" s="1462">
        <f t="shared" si="5"/>
        <v>0</v>
      </c>
      <c r="BX29" s="1463"/>
      <c r="BY29" s="1463"/>
      <c r="BZ29" s="1464"/>
      <c r="CA29" s="1465" t="str">
        <f t="shared" si="6"/>
        <v/>
      </c>
      <c r="CB29" s="1836"/>
      <c r="CC29" s="1837"/>
      <c r="CD29" s="1837"/>
      <c r="CE29" s="1837"/>
      <c r="CF29" s="1837"/>
      <c r="CG29" s="1837"/>
      <c r="CH29" s="1837"/>
      <c r="CI29" s="1837"/>
      <c r="CJ29" s="1837"/>
      <c r="CK29" s="1837"/>
      <c r="CL29" s="1837"/>
      <c r="CM29" s="1837"/>
      <c r="CN29" s="1837"/>
      <c r="CO29" s="1837"/>
      <c r="CP29" s="1837"/>
      <c r="CQ29" s="1837"/>
      <c r="CR29" s="1837"/>
      <c r="CS29" s="1837"/>
      <c r="CT29" s="1837"/>
      <c r="CU29" s="1837"/>
      <c r="CV29" s="1837"/>
      <c r="CW29" s="1837"/>
      <c r="CX29" s="1837"/>
      <c r="CY29" s="1837"/>
      <c r="CZ29" s="1837"/>
      <c r="DA29" s="1837"/>
      <c r="DB29" s="1837"/>
      <c r="DC29" s="1837"/>
      <c r="DD29" s="1837"/>
      <c r="DE29" s="1838"/>
      <c r="DG29" s="1756"/>
      <c r="DH29" s="1756"/>
      <c r="DI29" s="1756"/>
      <c r="DJ29" s="1756"/>
      <c r="DK29" s="1756"/>
      <c r="DL29" s="1756"/>
      <c r="DM29" s="1756"/>
      <c r="DN29" s="1756"/>
      <c r="DO29" s="1756"/>
      <c r="DP29" s="1756"/>
      <c r="DQ29" s="1756"/>
      <c r="DR29" s="1756"/>
      <c r="DS29" s="1702"/>
      <c r="DT29" s="1702"/>
      <c r="DU29" s="1757"/>
      <c r="DV29" s="1757"/>
      <c r="DW29" s="1757"/>
      <c r="DX29" s="1757"/>
      <c r="DY29" s="1757"/>
      <c r="DZ29" s="1757"/>
      <c r="EA29" s="1757"/>
      <c r="EB29" s="1757"/>
      <c r="EC29" s="1758"/>
      <c r="ED29" s="1758"/>
      <c r="EE29" s="1758"/>
      <c r="EF29" s="1758"/>
      <c r="EG29" s="1758"/>
      <c r="EH29" s="1758"/>
      <c r="EI29" s="1758"/>
      <c r="EJ29" s="1758"/>
      <c r="EK29" s="1758"/>
      <c r="EL29" s="1758"/>
      <c r="EM29" s="1758"/>
      <c r="EN29" s="1758"/>
      <c r="EO29" s="1758"/>
      <c r="EP29" s="1758"/>
      <c r="EQ29" s="1758"/>
      <c r="ER29" s="1758"/>
      <c r="ES29" s="1758"/>
      <c r="ET29" s="1758"/>
      <c r="EU29" s="1758"/>
      <c r="EV29" s="1758"/>
      <c r="EW29" s="1758"/>
      <c r="EX29" s="1758"/>
      <c r="EY29" s="1758"/>
      <c r="EZ29" s="1758"/>
      <c r="FA29" s="1758"/>
      <c r="FB29" s="1758"/>
      <c r="FC29" s="1758"/>
      <c r="FD29" s="1758"/>
      <c r="FE29" s="1758"/>
      <c r="FF29" s="1758"/>
      <c r="FG29" s="1758"/>
    </row>
    <row r="30" spans="2:163" ht="20.100000000000001" customHeight="1" thickBot="1">
      <c r="B30" s="300"/>
      <c r="C30" s="298"/>
      <c r="D30" s="328"/>
      <c r="E30" s="298"/>
      <c r="F30" s="298"/>
      <c r="G30" s="1600" t="s">
        <v>669</v>
      </c>
      <c r="H30" s="1600"/>
      <c r="I30" s="1600"/>
      <c r="J30" s="1578"/>
      <c r="K30" s="1604"/>
      <c r="L30" s="1605"/>
      <c r="M30" s="1606"/>
      <c r="N30" s="1577"/>
      <c r="O30" s="1578"/>
      <c r="P30" s="1416"/>
      <c r="Q30" s="1417"/>
      <c r="R30" s="1417"/>
      <c r="S30" s="1418"/>
      <c r="T30" s="1607">
        <f>IF(AE9=SUM(T18:W29),SUM(T18:W29),"全体金額確認？")</f>
        <v>700000</v>
      </c>
      <c r="U30" s="1608"/>
      <c r="V30" s="1608"/>
      <c r="W30" s="1609"/>
      <c r="X30" s="1641">
        <f>IF(T30=0,"",SUM(Z30/T30))</f>
        <v>1</v>
      </c>
      <c r="Y30" s="1642"/>
      <c r="Z30" s="1416">
        <f>SUM(Z18:AC29)</f>
        <v>700000</v>
      </c>
      <c r="AA30" s="1417"/>
      <c r="AB30" s="1417"/>
      <c r="AC30" s="1418"/>
      <c r="AD30" s="1775"/>
      <c r="AE30" s="1776"/>
      <c r="AF30" s="1776"/>
      <c r="AG30" s="1777"/>
      <c r="AH30" s="1416">
        <f>SUM(Z30-AD30)</f>
        <v>700000</v>
      </c>
      <c r="AI30" s="1417"/>
      <c r="AJ30" s="1417"/>
      <c r="AK30" s="1418"/>
      <c r="AL30" s="1416">
        <f>IF(AU35="最終",AH30,SUM(AH30*0.9))</f>
        <v>700000</v>
      </c>
      <c r="AM30" s="1417"/>
      <c r="AN30" s="1417"/>
      <c r="AO30" s="1418"/>
      <c r="AP30" s="1634" t="s">
        <v>705</v>
      </c>
      <c r="AQ30" s="1635"/>
      <c r="AR30" s="1636"/>
      <c r="AS30" s="1637" t="str">
        <f>IF(AU35="","","次回請求時の前月請求高（税抜）：（イ）欄")</f>
        <v>次回請求時の前月請求高（税抜）：（イ）欄</v>
      </c>
      <c r="AT30" s="1637"/>
      <c r="AU30" s="1637"/>
      <c r="AV30" s="1637"/>
      <c r="AW30" s="1637"/>
      <c r="AX30" s="1637"/>
      <c r="AY30" s="1778" t="str">
        <f>IF(AU35="最終","完成",SUM(AD34+AL34))</f>
        <v>完成</v>
      </c>
      <c r="AZ30" s="1779"/>
      <c r="BA30" s="1779"/>
      <c r="BB30" s="1780"/>
      <c r="BE30" s="416"/>
      <c r="BF30" s="415"/>
      <c r="BG30" s="434"/>
      <c r="BH30" s="415"/>
      <c r="BI30" s="415"/>
      <c r="BJ30" s="1633" t="str">
        <f>G30</f>
        <v>小計（税抜）</v>
      </c>
      <c r="BK30" s="1633"/>
      <c r="BL30" s="1633"/>
      <c r="BM30" s="1570"/>
      <c r="BN30" s="1454"/>
      <c r="BO30" s="1455"/>
      <c r="BP30" s="1456"/>
      <c r="BQ30" s="1569"/>
      <c r="BR30" s="1570"/>
      <c r="BS30" s="1462"/>
      <c r="BT30" s="1463"/>
      <c r="BU30" s="1463"/>
      <c r="BV30" s="1464"/>
      <c r="BW30" s="1462">
        <f t="shared" si="5"/>
        <v>700000</v>
      </c>
      <c r="BX30" s="1463"/>
      <c r="BY30" s="1463"/>
      <c r="BZ30" s="1464"/>
      <c r="CA30" s="1828"/>
      <c r="CB30" s="1829"/>
      <c r="CC30" s="1829"/>
      <c r="CD30" s="1829"/>
      <c r="CE30" s="1829"/>
      <c r="CF30" s="1829"/>
      <c r="CG30" s="1829"/>
      <c r="CH30" s="1829"/>
      <c r="CI30" s="1829"/>
      <c r="CJ30" s="1829"/>
      <c r="CK30" s="1829"/>
      <c r="CL30" s="1829"/>
      <c r="CM30" s="1829"/>
      <c r="CN30" s="1829"/>
      <c r="CO30" s="1829"/>
      <c r="CP30" s="1829"/>
      <c r="CQ30" s="1829"/>
      <c r="CR30" s="1829"/>
      <c r="CS30" s="1829"/>
      <c r="CT30" s="1829"/>
      <c r="CU30" s="1829"/>
      <c r="CV30" s="1829"/>
      <c r="CW30" s="1829"/>
      <c r="CX30" s="1829"/>
      <c r="CY30" s="1829"/>
      <c r="CZ30" s="1829"/>
      <c r="DA30" s="1829"/>
      <c r="DB30" s="1829"/>
      <c r="DC30" s="1829"/>
      <c r="DD30" s="1829"/>
      <c r="DE30" s="1830"/>
      <c r="DG30" s="307"/>
      <c r="DH30" s="307"/>
      <c r="DI30" s="491"/>
      <c r="DJ30" s="307"/>
      <c r="DK30" s="307"/>
      <c r="DL30" s="1702"/>
      <c r="DM30" s="1702"/>
      <c r="DN30" s="1702"/>
      <c r="DO30" s="1702"/>
      <c r="DP30" s="1756"/>
      <c r="DQ30" s="1756"/>
      <c r="DR30" s="1756"/>
      <c r="DS30" s="1702"/>
      <c r="DT30" s="1702"/>
      <c r="DU30" s="1757"/>
      <c r="DV30" s="1757"/>
      <c r="DW30" s="1757"/>
      <c r="DX30" s="1757"/>
      <c r="DY30" s="1757"/>
      <c r="DZ30" s="1757"/>
      <c r="EA30" s="1757"/>
      <c r="EB30" s="1757"/>
      <c r="EC30" s="1758"/>
      <c r="ED30" s="1758"/>
      <c r="EE30" s="1758"/>
      <c r="EF30" s="1758"/>
      <c r="EG30" s="1758"/>
      <c r="EH30" s="1758"/>
      <c r="EI30" s="1758"/>
      <c r="EJ30" s="1758"/>
      <c r="EK30" s="1758"/>
      <c r="EL30" s="1758"/>
      <c r="EM30" s="1758"/>
      <c r="EN30" s="1758"/>
      <c r="EO30" s="1758"/>
      <c r="EP30" s="1758"/>
      <c r="EQ30" s="1758"/>
      <c r="ER30" s="1758"/>
      <c r="ES30" s="1758"/>
      <c r="ET30" s="1758"/>
      <c r="EU30" s="1758"/>
      <c r="EV30" s="1758"/>
      <c r="EW30" s="1758"/>
      <c r="EX30" s="1758"/>
      <c r="EY30" s="1758"/>
      <c r="EZ30" s="1758"/>
      <c r="FA30" s="1758"/>
      <c r="FB30" s="1758"/>
      <c r="FC30" s="1758"/>
      <c r="FD30" s="1758"/>
      <c r="FE30" s="1758"/>
      <c r="FF30" s="1758"/>
      <c r="FG30" s="1758"/>
    </row>
    <row r="31" spans="2:163" ht="20.100000000000001" customHeight="1">
      <c r="B31" s="300"/>
      <c r="E31" s="308" t="s">
        <v>704</v>
      </c>
      <c r="F31" s="298"/>
      <c r="G31" s="298"/>
      <c r="H31" s="298"/>
      <c r="I31" s="298"/>
      <c r="J31" s="299"/>
      <c r="K31" s="1604">
        <v>1</v>
      </c>
      <c r="L31" s="1605"/>
      <c r="M31" s="1606"/>
      <c r="N31" s="1577" t="s">
        <v>605</v>
      </c>
      <c r="O31" s="1578"/>
      <c r="P31" s="1416"/>
      <c r="Q31" s="1417"/>
      <c r="R31" s="1417"/>
      <c r="S31" s="1418"/>
      <c r="T31" s="1620"/>
      <c r="U31" s="1621"/>
      <c r="V31" s="1621"/>
      <c r="W31" s="1622"/>
      <c r="X31" s="1416"/>
      <c r="Y31" s="1418"/>
      <c r="Z31" s="1620"/>
      <c r="AA31" s="1621"/>
      <c r="AB31" s="1621"/>
      <c r="AC31" s="1622"/>
      <c r="AD31" s="1629" t="str">
        <f>IF(AD30="","",E33)</f>
        <v/>
      </c>
      <c r="AE31" s="1630"/>
      <c r="AF31" s="1630"/>
      <c r="AG31" s="513" t="s">
        <v>659</v>
      </c>
      <c r="AH31" s="1620"/>
      <c r="AI31" s="1621"/>
      <c r="AJ31" s="1621"/>
      <c r="AK31" s="1622"/>
      <c r="AL31" s="1775"/>
      <c r="AM31" s="1776"/>
      <c r="AN31" s="1776"/>
      <c r="AO31" s="1777"/>
      <c r="AP31" s="518"/>
      <c r="AQ31" s="296"/>
      <c r="AR31" s="296"/>
      <c r="AS31" s="296"/>
      <c r="AT31" s="296"/>
      <c r="AU31" s="296"/>
      <c r="AV31" s="296"/>
      <c r="AW31" s="296"/>
      <c r="AX31" s="296"/>
      <c r="AY31" s="296"/>
      <c r="AZ31" s="296"/>
      <c r="BA31" s="296"/>
      <c r="BB31" s="297"/>
      <c r="BE31" s="416"/>
      <c r="BF31" s="307"/>
      <c r="BG31" s="307"/>
      <c r="BH31" s="415"/>
      <c r="BI31" s="415"/>
      <c r="BJ31" s="1633"/>
      <c r="BK31" s="1633"/>
      <c r="BL31" s="1633"/>
      <c r="BM31" s="1570"/>
      <c r="BN31" s="1454"/>
      <c r="BO31" s="1455"/>
      <c r="BP31" s="1456"/>
      <c r="BQ31" s="1569"/>
      <c r="BR31" s="1570"/>
      <c r="BS31" s="1462"/>
      <c r="BT31" s="1463"/>
      <c r="BU31" s="1463"/>
      <c r="BV31" s="1464"/>
      <c r="BW31" s="1620"/>
      <c r="BX31" s="1621"/>
      <c r="BY31" s="1621"/>
      <c r="BZ31" s="1622"/>
      <c r="CA31" s="1591"/>
      <c r="CB31" s="1592"/>
      <c r="CC31" s="1592"/>
      <c r="CD31" s="1592"/>
      <c r="CE31" s="1592"/>
      <c r="CF31" s="1592"/>
      <c r="CG31" s="1592"/>
      <c r="CH31" s="1592"/>
      <c r="CI31" s="1592"/>
      <c r="CJ31" s="1592"/>
      <c r="CK31" s="1592"/>
      <c r="CL31" s="1592"/>
      <c r="CM31" s="1592"/>
      <c r="CN31" s="1592"/>
      <c r="CO31" s="1592"/>
      <c r="CP31" s="1592"/>
      <c r="CQ31" s="1592"/>
      <c r="CR31" s="1592"/>
      <c r="CS31" s="1592"/>
      <c r="CT31" s="1592"/>
      <c r="CU31" s="1592"/>
      <c r="CV31" s="1592"/>
      <c r="CW31" s="1592"/>
      <c r="CX31" s="1592"/>
      <c r="CY31" s="1592"/>
      <c r="CZ31" s="1592"/>
      <c r="DA31" s="1592"/>
      <c r="DB31" s="1592"/>
      <c r="DC31" s="1592"/>
      <c r="DD31" s="1592"/>
      <c r="DE31" s="1593"/>
      <c r="DG31" s="307"/>
      <c r="DH31" s="307"/>
      <c r="DI31" s="307"/>
      <c r="DJ31" s="307"/>
      <c r="DK31" s="307"/>
      <c r="DL31" s="1702"/>
      <c r="DM31" s="1702"/>
      <c r="DN31" s="1702"/>
      <c r="DO31" s="1702"/>
      <c r="DP31" s="1756"/>
      <c r="DQ31" s="1756"/>
      <c r="DR31" s="1756"/>
      <c r="DS31" s="1702"/>
      <c r="DT31" s="1702"/>
      <c r="DU31" s="1757"/>
      <c r="DV31" s="1757"/>
      <c r="DW31" s="1757"/>
      <c r="DX31" s="1757"/>
      <c r="DY31" s="1757"/>
      <c r="DZ31" s="1757"/>
      <c r="EA31" s="1757"/>
      <c r="EB31" s="1757"/>
      <c r="EC31" s="1758"/>
      <c r="ED31" s="1758"/>
      <c r="EE31" s="1758"/>
      <c r="EF31" s="1758"/>
      <c r="EG31" s="1758"/>
      <c r="EH31" s="1758"/>
      <c r="EI31" s="1758"/>
      <c r="EJ31" s="1758"/>
      <c r="EK31" s="1758"/>
      <c r="EL31" s="1758"/>
      <c r="EM31" s="1758"/>
      <c r="EN31" s="1758"/>
      <c r="EO31" s="1758"/>
      <c r="EP31" s="1758"/>
      <c r="EQ31" s="1758"/>
      <c r="ER31" s="1758"/>
      <c r="ES31" s="1758"/>
      <c r="ET31" s="1758"/>
      <c r="EU31" s="1758"/>
      <c r="EV31" s="1758"/>
      <c r="EW31" s="1758"/>
      <c r="EX31" s="1758"/>
      <c r="EY31" s="1758"/>
      <c r="EZ31" s="1758"/>
      <c r="FA31" s="1758"/>
      <c r="FB31" s="1758"/>
      <c r="FC31" s="1758"/>
      <c r="FD31" s="1758"/>
      <c r="FE31" s="1758"/>
      <c r="FF31" s="1758"/>
      <c r="FG31" s="1758"/>
    </row>
    <row r="32" spans="2:163" ht="20.100000000000001" customHeight="1">
      <c r="B32" s="300"/>
      <c r="C32" s="298"/>
      <c r="D32" s="298"/>
      <c r="E32" s="515">
        <v>10</v>
      </c>
      <c r="F32" s="308" t="s">
        <v>701</v>
      </c>
      <c r="G32" s="308"/>
      <c r="H32" s="308"/>
      <c r="I32" s="308"/>
      <c r="J32" s="299"/>
      <c r="K32" s="300"/>
      <c r="L32" s="298"/>
      <c r="M32" s="299"/>
      <c r="N32" s="301"/>
      <c r="O32" s="302"/>
      <c r="P32" s="425"/>
      <c r="Q32" s="426"/>
      <c r="R32" s="426"/>
      <c r="S32" s="424"/>
      <c r="T32" s="1607">
        <f>AL69</f>
        <v>700000</v>
      </c>
      <c r="U32" s="1608"/>
      <c r="V32" s="1608"/>
      <c r="W32" s="1609"/>
      <c r="X32" s="425"/>
      <c r="Y32" s="424"/>
      <c r="Z32" s="1610"/>
      <c r="AA32" s="1611"/>
      <c r="AB32" s="1611"/>
      <c r="AC32" s="1612"/>
      <c r="AD32" s="1623">
        <f>IF(AG31="無",AD30,AD30-AD34)</f>
        <v>0</v>
      </c>
      <c r="AE32" s="1624"/>
      <c r="AF32" s="1624"/>
      <c r="AG32" s="1625"/>
      <c r="AH32" s="1610"/>
      <c r="AI32" s="1611"/>
      <c r="AJ32" s="1611"/>
      <c r="AK32" s="1612"/>
      <c r="AL32" s="1626">
        <f>IF(AT33="無",SUM(AL30+AL31),SUM(AL30+AL31-AL33))</f>
        <v>700000</v>
      </c>
      <c r="AM32" s="1627"/>
      <c r="AN32" s="1627"/>
      <c r="AO32" s="1628"/>
      <c r="AP32" s="431">
        <f>SUM(AL30+AL31)</f>
        <v>700000</v>
      </c>
      <c r="AQ32" s="430">
        <f>SUM(AL32:AL34)</f>
        <v>1400000</v>
      </c>
      <c r="AR32" s="429">
        <f>IF(AT34="有",0,100)</f>
        <v>100</v>
      </c>
      <c r="AS32" s="296"/>
      <c r="AT32" s="285"/>
      <c r="AV32" s="296"/>
      <c r="AW32" s="296"/>
      <c r="AX32" s="296"/>
      <c r="AY32" s="428"/>
      <c r="AZ32" s="428"/>
      <c r="BA32" s="428"/>
      <c r="BB32" s="427"/>
      <c r="BE32" s="300"/>
      <c r="BF32" s="298"/>
      <c r="BG32" s="298"/>
      <c r="BH32" s="515">
        <v>10</v>
      </c>
      <c r="BI32" s="308" t="s">
        <v>701</v>
      </c>
      <c r="BJ32" s="308"/>
      <c r="BK32" s="308"/>
      <c r="BL32" s="308"/>
      <c r="BM32" s="299"/>
      <c r="BN32" s="416"/>
      <c r="BO32" s="415"/>
      <c r="BP32" s="414"/>
      <c r="BQ32" s="413"/>
      <c r="BR32" s="412"/>
      <c r="BS32" s="411"/>
      <c r="BT32" s="410"/>
      <c r="BU32" s="410"/>
      <c r="BV32" s="409"/>
      <c r="BW32" s="1462">
        <f>T32</f>
        <v>700000</v>
      </c>
      <c r="BX32" s="1463"/>
      <c r="BY32" s="1463"/>
      <c r="BZ32" s="1464"/>
      <c r="CA32" s="408"/>
      <c r="CB32" s="407"/>
      <c r="CC32" s="407"/>
      <c r="CD32" s="407"/>
      <c r="CE32" s="407"/>
      <c r="CF32" s="407"/>
      <c r="CG32" s="407"/>
      <c r="CH32" s="407"/>
      <c r="CI32" s="407"/>
      <c r="CJ32" s="407"/>
      <c r="CK32" s="407"/>
      <c r="CL32" s="407"/>
      <c r="CM32" s="407"/>
      <c r="CN32" s="407"/>
      <c r="CO32" s="407"/>
      <c r="CP32" s="407"/>
      <c r="CQ32" s="407"/>
      <c r="CR32" s="407"/>
      <c r="CS32" s="407"/>
      <c r="CT32" s="407"/>
      <c r="CU32" s="407"/>
      <c r="CV32" s="407"/>
      <c r="CW32" s="407"/>
      <c r="CX32" s="407"/>
      <c r="CY32" s="407"/>
      <c r="CZ32" s="407"/>
      <c r="DA32" s="407"/>
      <c r="DB32" s="407"/>
      <c r="DC32" s="407"/>
      <c r="DD32" s="407"/>
      <c r="DE32" s="406"/>
      <c r="DG32" s="307"/>
      <c r="DH32" s="307"/>
      <c r="DI32" s="491"/>
      <c r="DJ32" s="491"/>
      <c r="DK32" s="491"/>
      <c r="DL32" s="307"/>
      <c r="DM32" s="307"/>
      <c r="DN32" s="307"/>
      <c r="DO32" s="307"/>
      <c r="DP32" s="1756"/>
      <c r="DQ32" s="1756"/>
      <c r="DR32" s="1756"/>
      <c r="DS32" s="1702"/>
      <c r="DT32" s="1702"/>
      <c r="DU32" s="1757"/>
      <c r="DV32" s="1757"/>
      <c r="DW32" s="1757"/>
      <c r="DX32" s="1757"/>
      <c r="DY32" s="1757"/>
      <c r="DZ32" s="1757"/>
      <c r="EA32" s="1757"/>
      <c r="EB32" s="1757"/>
      <c r="EC32" s="1758"/>
      <c r="ED32" s="1758"/>
      <c r="EE32" s="1758"/>
      <c r="EF32" s="1758"/>
      <c r="EG32" s="1758"/>
      <c r="EH32" s="1758"/>
      <c r="EI32" s="1758"/>
      <c r="EJ32" s="1758"/>
      <c r="EK32" s="1758"/>
      <c r="EL32" s="1758"/>
      <c r="EM32" s="1758"/>
      <c r="EN32" s="1758"/>
      <c r="EO32" s="1758"/>
      <c r="EP32" s="1758"/>
      <c r="EQ32" s="1758"/>
      <c r="ER32" s="1758"/>
      <c r="ES32" s="1758"/>
      <c r="ET32" s="1758"/>
      <c r="EU32" s="1758"/>
      <c r="EV32" s="1758"/>
      <c r="EW32" s="1758"/>
      <c r="EX32" s="1758"/>
      <c r="EY32" s="1758"/>
      <c r="EZ32" s="1758"/>
      <c r="FA32" s="1758"/>
      <c r="FB32" s="1758"/>
      <c r="FC32" s="1758"/>
      <c r="FD32" s="1758"/>
      <c r="FE32" s="1758"/>
      <c r="FF32" s="1758"/>
      <c r="FG32" s="1758"/>
    </row>
    <row r="33" spans="2:163" ht="20.100000000000001" customHeight="1">
      <c r="B33" s="300"/>
      <c r="E33" s="515">
        <v>8</v>
      </c>
      <c r="F33" s="308" t="s">
        <v>701</v>
      </c>
      <c r="G33" s="308"/>
      <c r="H33" s="308"/>
      <c r="I33" s="308"/>
      <c r="J33" s="299"/>
      <c r="K33" s="300"/>
      <c r="L33" s="298"/>
      <c r="M33" s="299"/>
      <c r="N33" s="301"/>
      <c r="O33" s="302"/>
      <c r="P33" s="425"/>
      <c r="Q33" s="426"/>
      <c r="R33" s="426"/>
      <c r="S33" s="424"/>
      <c r="T33" s="1607">
        <f>AL70</f>
        <v>0</v>
      </c>
      <c r="U33" s="1608"/>
      <c r="V33" s="1608"/>
      <c r="W33" s="1609"/>
      <c r="X33" s="425"/>
      <c r="Y33" s="424"/>
      <c r="Z33" s="1610"/>
      <c r="AA33" s="1611"/>
      <c r="AB33" s="1611"/>
      <c r="AC33" s="1612"/>
      <c r="AD33" s="1769"/>
      <c r="AE33" s="1770"/>
      <c r="AF33" s="1771"/>
      <c r="AG33" s="423">
        <f>IF(AG31="無",0,"－")</f>
        <v>0</v>
      </c>
      <c r="AH33" s="1610"/>
      <c r="AI33" s="1611"/>
      <c r="AJ33" s="1611"/>
      <c r="AK33" s="1612"/>
      <c r="AL33" s="1772"/>
      <c r="AM33" s="1773"/>
      <c r="AN33" s="1774"/>
      <c r="AO33" s="422">
        <f>IF(AT33="無",0,"－")</f>
        <v>0</v>
      </c>
      <c r="AP33" s="421">
        <f>E33</f>
        <v>8</v>
      </c>
      <c r="AQ33" s="1619" t="s">
        <v>703</v>
      </c>
      <c r="AR33" s="1619"/>
      <c r="AS33" s="420" t="s">
        <v>702</v>
      </c>
      <c r="AT33" s="514" t="s">
        <v>659</v>
      </c>
      <c r="AU33" s="418"/>
      <c r="AV33" s="1601">
        <f>IF(AT33="無",0,(SUM(AL30:AO31)-AL32))</f>
        <v>0</v>
      </c>
      <c r="AW33" s="1601"/>
      <c r="AX33" s="1601"/>
      <c r="AY33" s="1602"/>
      <c r="AZ33" s="1602"/>
      <c r="BA33" s="1602"/>
      <c r="BB33" s="1603"/>
      <c r="BE33" s="300"/>
      <c r="BH33" s="515">
        <v>8</v>
      </c>
      <c r="BI33" s="308" t="s">
        <v>701</v>
      </c>
      <c r="BJ33" s="308"/>
      <c r="BK33" s="308"/>
      <c r="BL33" s="308"/>
      <c r="BM33" s="299"/>
      <c r="BN33" s="1454"/>
      <c r="BO33" s="1455"/>
      <c r="BP33" s="1456"/>
      <c r="BQ33" s="1569"/>
      <c r="BR33" s="1570"/>
      <c r="BS33" s="1462"/>
      <c r="BT33" s="1463"/>
      <c r="BU33" s="1463"/>
      <c r="BV33" s="1464"/>
      <c r="BW33" s="1462">
        <f>T33</f>
        <v>0</v>
      </c>
      <c r="BX33" s="1463"/>
      <c r="BY33" s="1463"/>
      <c r="BZ33" s="1464"/>
      <c r="CA33" s="1591"/>
      <c r="CB33" s="1592"/>
      <c r="CC33" s="1592"/>
      <c r="CD33" s="1592"/>
      <c r="CE33" s="1592"/>
      <c r="CF33" s="1592"/>
      <c r="CG33" s="1592"/>
      <c r="CH33" s="1592"/>
      <c r="CI33" s="1592"/>
      <c r="CJ33" s="1592"/>
      <c r="CK33" s="1592"/>
      <c r="CL33" s="1592"/>
      <c r="CM33" s="1592"/>
      <c r="CN33" s="1592"/>
      <c r="CO33" s="1592"/>
      <c r="CP33" s="1592"/>
      <c r="CQ33" s="1592"/>
      <c r="CR33" s="1592"/>
      <c r="CS33" s="1592"/>
      <c r="CT33" s="1592"/>
      <c r="CU33" s="1592"/>
      <c r="CV33" s="1592"/>
      <c r="CW33" s="1592"/>
      <c r="CX33" s="1592"/>
      <c r="CY33" s="1592"/>
      <c r="CZ33" s="1592"/>
      <c r="DA33" s="1592"/>
      <c r="DB33" s="1592"/>
      <c r="DC33" s="1592"/>
      <c r="DD33" s="1592"/>
      <c r="DE33" s="1593"/>
      <c r="DG33" s="307"/>
      <c r="DH33" s="307"/>
      <c r="DI33" s="491"/>
      <c r="DJ33" s="491"/>
      <c r="DK33" s="491"/>
      <c r="DL33" s="307"/>
      <c r="DM33" s="307"/>
      <c r="DN33" s="307"/>
      <c r="DO33" s="307"/>
      <c r="DP33" s="307"/>
      <c r="DQ33" s="307"/>
      <c r="DR33" s="307"/>
      <c r="DS33" s="491"/>
      <c r="DT33" s="491"/>
      <c r="DU33" s="493"/>
      <c r="DV33" s="493"/>
      <c r="DW33" s="493"/>
      <c r="DX33" s="493"/>
      <c r="DY33" s="493"/>
      <c r="DZ33" s="493"/>
      <c r="EA33" s="493"/>
      <c r="EB33" s="493"/>
      <c r="EC33" s="494"/>
      <c r="ED33" s="494"/>
      <c r="EE33" s="494"/>
      <c r="EF33" s="494"/>
      <c r="EG33" s="494"/>
      <c r="EH33" s="494"/>
      <c r="EI33" s="494"/>
      <c r="EJ33" s="494"/>
      <c r="EK33" s="494"/>
      <c r="EL33" s="494"/>
      <c r="EM33" s="494"/>
      <c r="EN33" s="494"/>
      <c r="EO33" s="494"/>
      <c r="EP33" s="494"/>
      <c r="EQ33" s="494"/>
      <c r="ER33" s="494"/>
      <c r="ES33" s="494"/>
      <c r="ET33" s="494"/>
      <c r="EU33" s="494"/>
      <c r="EV33" s="494"/>
      <c r="EW33" s="494"/>
      <c r="EX33" s="494"/>
      <c r="EY33" s="494"/>
      <c r="EZ33" s="494"/>
      <c r="FA33" s="494"/>
      <c r="FB33" s="494"/>
      <c r="FC33" s="494"/>
      <c r="FD33" s="494"/>
      <c r="FE33" s="494"/>
      <c r="FF33" s="494"/>
      <c r="FG33" s="494"/>
    </row>
    <row r="34" spans="2:163" ht="20.100000000000001" customHeight="1">
      <c r="B34" s="300"/>
      <c r="C34" s="298"/>
      <c r="D34" s="298"/>
      <c r="E34" s="298"/>
      <c r="F34" s="298"/>
      <c r="G34" s="1600" t="s">
        <v>699</v>
      </c>
      <c r="H34" s="1600"/>
      <c r="I34" s="1600"/>
      <c r="J34" s="1578"/>
      <c r="K34" s="1604"/>
      <c r="L34" s="1605"/>
      <c r="M34" s="1606"/>
      <c r="N34" s="1577"/>
      <c r="O34" s="1578"/>
      <c r="P34" s="1416"/>
      <c r="Q34" s="1417"/>
      <c r="R34" s="1417"/>
      <c r="S34" s="1418"/>
      <c r="T34" s="1416">
        <f>SUM(T30)</f>
        <v>700000</v>
      </c>
      <c r="U34" s="1417"/>
      <c r="V34" s="1417"/>
      <c r="W34" s="1418"/>
      <c r="X34" s="1416"/>
      <c r="Y34" s="1418"/>
      <c r="Z34" s="1620"/>
      <c r="AA34" s="1621"/>
      <c r="AB34" s="1621"/>
      <c r="AC34" s="1622"/>
      <c r="AD34" s="1416">
        <f>SUM(AD30)</f>
        <v>0</v>
      </c>
      <c r="AE34" s="1417"/>
      <c r="AF34" s="1417"/>
      <c r="AG34" s="1418"/>
      <c r="AH34" s="1579" t="s">
        <v>700</v>
      </c>
      <c r="AI34" s="1580"/>
      <c r="AJ34" s="1580"/>
      <c r="AK34" s="1580"/>
      <c r="AL34" s="1416">
        <f>ROUND(SUM(AL30:AO31),0)</f>
        <v>700000</v>
      </c>
      <c r="AM34" s="1417"/>
      <c r="AN34" s="1417"/>
      <c r="AO34" s="1418"/>
      <c r="AP34" s="1595" t="str">
        <f>IF(Z30=0,"",IF(Z30=T30,"工事完了に伴う次回の残額請求金（税込）","次回以降での契約残高（税込）⑦"))</f>
        <v>工事完了に伴う次回の残額請求金（税込）</v>
      </c>
      <c r="AQ34" s="1596"/>
      <c r="AR34" s="1596"/>
      <c r="AS34" s="1596"/>
      <c r="AT34" s="1597"/>
      <c r="AU34" s="1597"/>
      <c r="AV34" s="1596"/>
      <c r="AW34" s="1596"/>
      <c r="AX34" s="1596"/>
      <c r="AY34" s="1598">
        <f>IF(AU35="","",IF(Z30=0,"",IF(AND(Z30=T30,AU35="最終"),(T37-AD37-AL37),T37-AY37)))</f>
        <v>0</v>
      </c>
      <c r="AZ34" s="1598"/>
      <c r="BA34" s="1598"/>
      <c r="BB34" s="1599"/>
      <c r="BE34" s="300"/>
      <c r="BF34" s="298"/>
      <c r="BG34" s="298"/>
      <c r="BH34" s="298"/>
      <c r="BI34" s="298"/>
      <c r="BJ34" s="1600" t="s">
        <v>699</v>
      </c>
      <c r="BK34" s="1600"/>
      <c r="BL34" s="1600"/>
      <c r="BM34" s="1578"/>
      <c r="BN34" s="1454"/>
      <c r="BO34" s="1455"/>
      <c r="BP34" s="1456"/>
      <c r="BQ34" s="1569"/>
      <c r="BR34" s="1570"/>
      <c r="BS34" s="1462"/>
      <c r="BT34" s="1463"/>
      <c r="BU34" s="1463"/>
      <c r="BV34" s="1464"/>
      <c r="BW34" s="1462">
        <f t="shared" ref="BW34:BW35" si="7">IF(T34="","",T34)</f>
        <v>700000</v>
      </c>
      <c r="BX34" s="1463"/>
      <c r="BY34" s="1463"/>
      <c r="BZ34" s="1464"/>
      <c r="CA34" s="1571"/>
      <c r="CB34" s="1572"/>
      <c r="CC34" s="1572"/>
      <c r="CD34" s="1572"/>
      <c r="CE34" s="1572"/>
      <c r="CF34" s="1572"/>
      <c r="CG34" s="1572"/>
      <c r="CH34" s="1572"/>
      <c r="CI34" s="1572"/>
      <c r="CJ34" s="1572"/>
      <c r="CK34" s="1572"/>
      <c r="CL34" s="1572"/>
      <c r="CM34" s="1572"/>
      <c r="CN34" s="1572"/>
      <c r="CO34" s="1572"/>
      <c r="CP34" s="1572"/>
      <c r="CQ34" s="1572"/>
      <c r="CR34" s="1572"/>
      <c r="CS34" s="1572"/>
      <c r="CT34" s="1572"/>
      <c r="CU34" s="1572"/>
      <c r="CV34" s="1572"/>
      <c r="CW34" s="1572"/>
      <c r="CX34" s="1572"/>
      <c r="CY34" s="1572"/>
      <c r="CZ34" s="1572"/>
      <c r="DA34" s="1572"/>
      <c r="DB34" s="1572"/>
      <c r="DC34" s="1572"/>
      <c r="DD34" s="1572"/>
      <c r="DE34" s="1573"/>
      <c r="DG34" s="307"/>
      <c r="DH34" s="307"/>
      <c r="DI34" s="307"/>
      <c r="DJ34" s="307"/>
      <c r="DK34" s="307"/>
      <c r="DL34" s="1702"/>
      <c r="DM34" s="1702"/>
      <c r="DN34" s="1702"/>
      <c r="DO34" s="1702"/>
      <c r="DP34" s="1756"/>
      <c r="DQ34" s="1756"/>
      <c r="DR34" s="1756"/>
      <c r="DS34" s="1702"/>
      <c r="DT34" s="1702"/>
      <c r="DU34" s="1757"/>
      <c r="DV34" s="1757"/>
      <c r="DW34" s="1757"/>
      <c r="DX34" s="1757"/>
      <c r="DY34" s="1757"/>
      <c r="DZ34" s="1757"/>
      <c r="EA34" s="1757"/>
      <c r="EB34" s="1757"/>
      <c r="EC34" s="1758"/>
      <c r="ED34" s="1758"/>
      <c r="EE34" s="1758"/>
      <c r="EF34" s="1758"/>
      <c r="EG34" s="1758"/>
      <c r="EH34" s="1758"/>
      <c r="EI34" s="1758"/>
      <c r="EJ34" s="1758"/>
      <c r="EK34" s="1758"/>
      <c r="EL34" s="1758"/>
      <c r="EM34" s="1758"/>
      <c r="EN34" s="1758"/>
      <c r="EO34" s="1758"/>
      <c r="EP34" s="1758"/>
      <c r="EQ34" s="1758"/>
      <c r="ER34" s="1758"/>
      <c r="ES34" s="1758"/>
      <c r="ET34" s="1758"/>
      <c r="EU34" s="1758"/>
      <c r="EV34" s="1758"/>
      <c r="EW34" s="1758"/>
      <c r="EX34" s="1758"/>
      <c r="EY34" s="1758"/>
      <c r="EZ34" s="1758"/>
      <c r="FA34" s="1758"/>
      <c r="FB34" s="1758"/>
      <c r="FC34" s="1758"/>
      <c r="FD34" s="1758"/>
      <c r="FE34" s="1758"/>
      <c r="FF34" s="1758"/>
      <c r="FG34" s="1758"/>
    </row>
    <row r="35" spans="2:163" ht="20.100000000000001" customHeight="1">
      <c r="B35" s="300"/>
      <c r="C35" s="298"/>
      <c r="D35" s="298"/>
      <c r="E35" s="1568" t="s">
        <v>696</v>
      </c>
      <c r="F35" s="1568"/>
      <c r="G35" s="405" t="s">
        <v>695</v>
      </c>
      <c r="H35" s="308">
        <f>E32</f>
        <v>10</v>
      </c>
      <c r="I35" s="308" t="s">
        <v>655</v>
      </c>
      <c r="J35" s="404" t="s">
        <v>694</v>
      </c>
      <c r="K35" s="1574">
        <f>H35</f>
        <v>10</v>
      </c>
      <c r="L35" s="1575"/>
      <c r="M35" s="1576"/>
      <c r="N35" s="1577" t="s">
        <v>655</v>
      </c>
      <c r="O35" s="1578"/>
      <c r="P35" s="1579"/>
      <c r="Q35" s="1580"/>
      <c r="R35" s="1580"/>
      <c r="S35" s="1581"/>
      <c r="T35" s="1579">
        <f>ROUND(SUM(T32*H35/100),0)</f>
        <v>70000</v>
      </c>
      <c r="U35" s="1580"/>
      <c r="V35" s="1580"/>
      <c r="W35" s="1581"/>
      <c r="X35" s="1579"/>
      <c r="Y35" s="1581"/>
      <c r="Z35" s="1582"/>
      <c r="AA35" s="1583"/>
      <c r="AB35" s="1583"/>
      <c r="AC35" s="1584"/>
      <c r="AD35" s="1579">
        <f>ROUND(SUM(AD32*K35/100),0)</f>
        <v>0</v>
      </c>
      <c r="AE35" s="1580"/>
      <c r="AF35" s="1580"/>
      <c r="AG35" s="1581"/>
      <c r="AH35" s="1582"/>
      <c r="AI35" s="1583"/>
      <c r="AJ35" s="1583"/>
      <c r="AK35" s="1584"/>
      <c r="AL35" s="1565">
        <f>ROUND(SUM(AL32*K35/100),0)</f>
        <v>70000</v>
      </c>
      <c r="AM35" s="1566"/>
      <c r="AN35" s="1566"/>
      <c r="AO35" s="1567"/>
      <c r="AP35" s="509"/>
      <c r="AQ35" s="298"/>
      <c r="AR35" s="298"/>
      <c r="AS35" s="298"/>
      <c r="AT35" s="405" t="s">
        <v>698</v>
      </c>
      <c r="AU35" s="1766" t="s">
        <v>778</v>
      </c>
      <c r="AV35" s="1766"/>
      <c r="AW35" s="1586" t="s">
        <v>697</v>
      </c>
      <c r="AX35" s="1586"/>
      <c r="AY35" s="1767" t="str">
        <f>IF(AU35="最終","完成払い","－")</f>
        <v>完成払い</v>
      </c>
      <c r="AZ35" s="1767"/>
      <c r="BA35" s="1767"/>
      <c r="BB35" s="1768"/>
      <c r="BE35" s="300"/>
      <c r="BF35" s="298"/>
      <c r="BG35" s="298"/>
      <c r="BH35" s="1568" t="s">
        <v>696</v>
      </c>
      <c r="BI35" s="1568"/>
      <c r="BJ35" s="405" t="s">
        <v>695</v>
      </c>
      <c r="BK35" s="308">
        <f>BH32</f>
        <v>10</v>
      </c>
      <c r="BL35" s="308" t="s">
        <v>655</v>
      </c>
      <c r="BM35" s="404" t="s">
        <v>694</v>
      </c>
      <c r="BN35" s="1454"/>
      <c r="BO35" s="1455"/>
      <c r="BP35" s="1456"/>
      <c r="BQ35" s="1569"/>
      <c r="BR35" s="1570"/>
      <c r="BS35" s="1462"/>
      <c r="BT35" s="1463"/>
      <c r="BU35" s="1463"/>
      <c r="BV35" s="1464"/>
      <c r="BW35" s="1462">
        <f t="shared" si="7"/>
        <v>70000</v>
      </c>
      <c r="BX35" s="1463"/>
      <c r="BY35" s="1463"/>
      <c r="BZ35" s="1464"/>
      <c r="CA35" s="1571"/>
      <c r="CB35" s="1572"/>
      <c r="CC35" s="1572"/>
      <c r="CD35" s="1572"/>
      <c r="CE35" s="1572"/>
      <c r="CF35" s="1572"/>
      <c r="CG35" s="1572"/>
      <c r="CH35" s="1572"/>
      <c r="CI35" s="1572"/>
      <c r="CJ35" s="1572"/>
      <c r="CK35" s="1572"/>
      <c r="CL35" s="1572"/>
      <c r="CM35" s="1572"/>
      <c r="CN35" s="1572"/>
      <c r="CO35" s="1572"/>
      <c r="CP35" s="1572"/>
      <c r="CQ35" s="1572"/>
      <c r="CR35" s="1572"/>
      <c r="CS35" s="1572"/>
      <c r="CT35" s="1572"/>
      <c r="CU35" s="1572"/>
      <c r="CV35" s="1572"/>
      <c r="CW35" s="1572"/>
      <c r="CX35" s="1572"/>
      <c r="CY35" s="1572"/>
      <c r="CZ35" s="1572"/>
      <c r="DA35" s="1572"/>
      <c r="DB35" s="1572"/>
      <c r="DC35" s="1572"/>
      <c r="DD35" s="1572"/>
      <c r="DE35" s="1573"/>
      <c r="DG35" s="307"/>
      <c r="DH35" s="307"/>
      <c r="DI35" s="307"/>
      <c r="DJ35" s="307"/>
      <c r="DK35" s="307"/>
      <c r="DL35" s="307"/>
      <c r="DM35" s="307"/>
      <c r="DN35" s="307"/>
      <c r="DO35" s="307"/>
      <c r="DP35" s="1756"/>
      <c r="DQ35" s="1756"/>
      <c r="DR35" s="1756"/>
      <c r="DS35" s="1702"/>
      <c r="DT35" s="1702"/>
      <c r="DU35" s="1757"/>
      <c r="DV35" s="1757"/>
      <c r="DW35" s="1757"/>
      <c r="DX35" s="1757"/>
      <c r="DY35" s="1757"/>
      <c r="DZ35" s="1757"/>
      <c r="EA35" s="1757"/>
      <c r="EB35" s="1757"/>
      <c r="EC35" s="1758"/>
      <c r="ED35" s="1758"/>
      <c r="EE35" s="1758"/>
      <c r="EF35" s="1758"/>
      <c r="EG35" s="1758"/>
      <c r="EH35" s="1758"/>
      <c r="EI35" s="1758"/>
      <c r="EJ35" s="1758"/>
      <c r="EK35" s="1758"/>
      <c r="EL35" s="1758"/>
      <c r="EM35" s="1758"/>
      <c r="EN35" s="1758"/>
      <c r="EO35" s="1758"/>
      <c r="EP35" s="1758"/>
      <c r="EQ35" s="1758"/>
      <c r="ER35" s="1758"/>
      <c r="ES35" s="1758"/>
      <c r="ET35" s="1758"/>
      <c r="EU35" s="1758"/>
      <c r="EV35" s="1758"/>
      <c r="EW35" s="1758"/>
      <c r="EX35" s="1758"/>
      <c r="EY35" s="1758"/>
      <c r="EZ35" s="1758"/>
      <c r="FA35" s="1758"/>
      <c r="FB35" s="1758"/>
      <c r="FC35" s="1758"/>
      <c r="FD35" s="1758"/>
      <c r="FE35" s="1758"/>
      <c r="FF35" s="1758"/>
      <c r="FG35" s="1758"/>
    </row>
    <row r="36" spans="2:163" ht="20.100000000000001" customHeight="1" thickBot="1">
      <c r="B36" s="300"/>
      <c r="C36" s="298"/>
      <c r="D36" s="298"/>
      <c r="E36" s="1568" t="s">
        <v>696</v>
      </c>
      <c r="F36" s="1568"/>
      <c r="G36" s="405" t="s">
        <v>695</v>
      </c>
      <c r="H36" s="308">
        <f>E33</f>
        <v>8</v>
      </c>
      <c r="I36" s="308" t="s">
        <v>655</v>
      </c>
      <c r="J36" s="404" t="s">
        <v>694</v>
      </c>
      <c r="K36" s="1574">
        <f>H36</f>
        <v>8</v>
      </c>
      <c r="L36" s="1575"/>
      <c r="M36" s="1576"/>
      <c r="N36" s="1577" t="s">
        <v>655</v>
      </c>
      <c r="O36" s="1578"/>
      <c r="P36" s="1579"/>
      <c r="Q36" s="1580"/>
      <c r="R36" s="1580"/>
      <c r="S36" s="1581"/>
      <c r="T36" s="1579">
        <f>ROUND(SUM(T33*H36/100),0)</f>
        <v>0</v>
      </c>
      <c r="U36" s="1580"/>
      <c r="V36" s="1580"/>
      <c r="W36" s="1581"/>
      <c r="X36" s="1579"/>
      <c r="Y36" s="1581"/>
      <c r="Z36" s="1582"/>
      <c r="AA36" s="1583"/>
      <c r="AB36" s="1583"/>
      <c r="AC36" s="1584"/>
      <c r="AD36" s="1579">
        <f>ROUND(SUM(AD33*K36/100),0)</f>
        <v>0</v>
      </c>
      <c r="AE36" s="1580"/>
      <c r="AF36" s="1580"/>
      <c r="AG36" s="1581"/>
      <c r="AH36" s="1582"/>
      <c r="AI36" s="1583"/>
      <c r="AJ36" s="1583"/>
      <c r="AK36" s="1584"/>
      <c r="AL36" s="1565">
        <f>ROUND(SUM(AL33*K36/100),0)</f>
        <v>0</v>
      </c>
      <c r="AM36" s="1566"/>
      <c r="AN36" s="1566"/>
      <c r="AO36" s="1567"/>
      <c r="AP36" s="495"/>
      <c r="AQ36" s="303"/>
      <c r="AR36" s="303"/>
      <c r="AS36" s="303"/>
      <c r="AT36" s="497"/>
      <c r="AU36" s="498"/>
      <c r="AV36" s="498"/>
      <c r="AW36" s="499"/>
      <c r="AX36" s="499"/>
      <c r="AY36" s="500"/>
      <c r="AZ36" s="500"/>
      <c r="BA36" s="500"/>
      <c r="BB36" s="501"/>
      <c r="BE36" s="300"/>
      <c r="BF36" s="298"/>
      <c r="BG36" s="298"/>
      <c r="BH36" s="1568" t="s">
        <v>696</v>
      </c>
      <c r="BI36" s="1568"/>
      <c r="BJ36" s="405" t="s">
        <v>695</v>
      </c>
      <c r="BK36" s="308">
        <f>BH33</f>
        <v>8</v>
      </c>
      <c r="BL36" s="308" t="s">
        <v>655</v>
      </c>
      <c r="BM36" s="404" t="s">
        <v>694</v>
      </c>
      <c r="BN36" s="1454"/>
      <c r="BO36" s="1455"/>
      <c r="BP36" s="1456"/>
      <c r="BQ36" s="1569"/>
      <c r="BR36" s="1570"/>
      <c r="BS36" s="392"/>
      <c r="BT36" s="391"/>
      <c r="BU36" s="391"/>
      <c r="BV36" s="390"/>
      <c r="BW36" s="1462">
        <f>IF(T36="0","0",T36)</f>
        <v>0</v>
      </c>
      <c r="BX36" s="1463"/>
      <c r="BY36" s="1463"/>
      <c r="BZ36" s="1464"/>
      <c r="CA36" s="389"/>
      <c r="CB36" s="388"/>
      <c r="CC36" s="388"/>
      <c r="CD36" s="388"/>
      <c r="CE36" s="388"/>
      <c r="CF36" s="388"/>
      <c r="CG36" s="388"/>
      <c r="CH36" s="388"/>
      <c r="CI36" s="388"/>
      <c r="CJ36" s="388"/>
      <c r="CK36" s="388"/>
      <c r="CL36" s="388"/>
      <c r="CM36" s="388"/>
      <c r="CN36" s="388"/>
      <c r="CO36" s="388"/>
      <c r="CP36" s="388"/>
      <c r="CQ36" s="388"/>
      <c r="CR36" s="388"/>
      <c r="CS36" s="388"/>
      <c r="CT36" s="388"/>
      <c r="CU36" s="388"/>
      <c r="CV36" s="388"/>
      <c r="CW36" s="388"/>
      <c r="CX36" s="388"/>
      <c r="CY36" s="388"/>
      <c r="CZ36" s="388"/>
      <c r="DA36" s="388"/>
      <c r="DB36" s="388"/>
      <c r="DC36" s="388"/>
      <c r="DD36" s="388"/>
      <c r="DE36" s="387"/>
      <c r="DG36" s="307"/>
      <c r="DH36" s="307"/>
      <c r="DI36" s="307"/>
      <c r="DJ36" s="307"/>
      <c r="DK36" s="307"/>
      <c r="DL36" s="307"/>
      <c r="DM36" s="307"/>
      <c r="DN36" s="307"/>
      <c r="DO36" s="307"/>
      <c r="DP36" s="307"/>
      <c r="DQ36" s="307"/>
      <c r="DR36" s="307"/>
      <c r="DS36" s="491"/>
      <c r="DT36" s="491"/>
      <c r="DU36" s="493"/>
      <c r="DV36" s="493"/>
      <c r="DW36" s="493"/>
      <c r="DX36" s="493"/>
      <c r="DY36" s="493"/>
      <c r="DZ36" s="493"/>
      <c r="EA36" s="493"/>
      <c r="EB36" s="493"/>
      <c r="EC36" s="494"/>
      <c r="ED36" s="494"/>
      <c r="EE36" s="494"/>
      <c r="EF36" s="494"/>
      <c r="EG36" s="494"/>
      <c r="EH36" s="494"/>
      <c r="EI36" s="494"/>
      <c r="EJ36" s="494"/>
      <c r="EK36" s="494"/>
      <c r="EL36" s="494"/>
      <c r="EM36" s="494"/>
      <c r="EN36" s="494"/>
      <c r="EO36" s="494"/>
      <c r="EP36" s="494"/>
      <c r="EQ36" s="494"/>
      <c r="ER36" s="494"/>
      <c r="ES36" s="494"/>
      <c r="ET36" s="494"/>
      <c r="EU36" s="494"/>
      <c r="EV36" s="494"/>
      <c r="EW36" s="494"/>
      <c r="EX36" s="494"/>
      <c r="EY36" s="494"/>
      <c r="EZ36" s="494"/>
      <c r="FA36" s="494"/>
      <c r="FB36" s="494"/>
      <c r="FC36" s="494"/>
      <c r="FD36" s="494"/>
      <c r="FE36" s="494"/>
      <c r="FF36" s="494"/>
      <c r="FG36" s="494"/>
    </row>
    <row r="37" spans="2:163" ht="20.100000000000001" customHeight="1" thickBot="1">
      <c r="B37" s="1453" t="s">
        <v>693</v>
      </c>
      <c r="C37" s="1438"/>
      <c r="D37" s="1438"/>
      <c r="E37" s="1438"/>
      <c r="F37" s="1438"/>
      <c r="G37" s="1438"/>
      <c r="H37" s="1438"/>
      <c r="I37" s="1438"/>
      <c r="J37" s="1439"/>
      <c r="K37" s="1450"/>
      <c r="L37" s="1451"/>
      <c r="M37" s="1452"/>
      <c r="N37" s="1453"/>
      <c r="O37" s="1439"/>
      <c r="P37" s="1423"/>
      <c r="Q37" s="1424"/>
      <c r="R37" s="1424"/>
      <c r="S37" s="1425"/>
      <c r="T37" s="1423">
        <f>SUM(T34:W35)</f>
        <v>770000</v>
      </c>
      <c r="U37" s="1424"/>
      <c r="V37" s="1424"/>
      <c r="W37" s="1425"/>
      <c r="X37" s="1423"/>
      <c r="Y37" s="1425"/>
      <c r="Z37" s="1760"/>
      <c r="AA37" s="1761"/>
      <c r="AB37" s="1761"/>
      <c r="AC37" s="1762"/>
      <c r="AD37" s="1423">
        <f>SUM(AD34:AG35)</f>
        <v>0</v>
      </c>
      <c r="AE37" s="1424"/>
      <c r="AF37" s="1424"/>
      <c r="AG37" s="1425"/>
      <c r="AH37" s="1760"/>
      <c r="AI37" s="1761"/>
      <c r="AJ37" s="1761"/>
      <c r="AK37" s="1762"/>
      <c r="AL37" s="1763">
        <f>ROUND(SUM(AL34:AL35),0)</f>
        <v>770000</v>
      </c>
      <c r="AM37" s="1764"/>
      <c r="AN37" s="1764"/>
      <c r="AO37" s="1765"/>
      <c r="AP37" s="1563" t="str">
        <f>IF(AU35="","","次回請求時の前月まで累計出来高又請求高（税込）")</f>
        <v>次回請求時の前月まで累計出来高又請求高（税込）</v>
      </c>
      <c r="AQ37" s="1564"/>
      <c r="AR37" s="1564"/>
      <c r="AS37" s="1564"/>
      <c r="AT37" s="1564"/>
      <c r="AU37" s="1564"/>
      <c r="AV37" s="1564"/>
      <c r="AW37" s="1564"/>
      <c r="AX37" s="1564"/>
      <c r="AY37" s="1552" t="str">
        <f>IF(AU35="","",IF(AND(AL31=0,AU35="最終"),"完成",SUM(AD37+AL37)))</f>
        <v>完成</v>
      </c>
      <c r="AZ37" s="1553"/>
      <c r="BA37" s="1553"/>
      <c r="BB37" s="1554"/>
      <c r="BE37" s="1453" t="s">
        <v>693</v>
      </c>
      <c r="BF37" s="1438"/>
      <c r="BG37" s="1438"/>
      <c r="BH37" s="1438"/>
      <c r="BI37" s="1438"/>
      <c r="BJ37" s="1438"/>
      <c r="BK37" s="1438"/>
      <c r="BL37" s="1438"/>
      <c r="BM37" s="1439"/>
      <c r="BN37" s="1440"/>
      <c r="BO37" s="1441"/>
      <c r="BP37" s="1442"/>
      <c r="BQ37" s="1443"/>
      <c r="BR37" s="1444"/>
      <c r="BS37" s="1445"/>
      <c r="BT37" s="1446"/>
      <c r="BU37" s="1446"/>
      <c r="BV37" s="1447"/>
      <c r="BW37" s="1462">
        <f>IF(T37="0","0",T37)</f>
        <v>770000</v>
      </c>
      <c r="BX37" s="1463"/>
      <c r="BY37" s="1463"/>
      <c r="BZ37" s="1464"/>
      <c r="CA37" s="1426"/>
      <c r="CB37" s="1427"/>
      <c r="CC37" s="1427"/>
      <c r="CD37" s="1427"/>
      <c r="CE37" s="1427"/>
      <c r="CF37" s="1427"/>
      <c r="CG37" s="1427"/>
      <c r="CH37" s="1427"/>
      <c r="CI37" s="1427"/>
      <c r="CJ37" s="1427"/>
      <c r="CK37" s="1427"/>
      <c r="CL37" s="1427"/>
      <c r="CM37" s="1427"/>
      <c r="CN37" s="1427"/>
      <c r="CO37" s="1427"/>
      <c r="CP37" s="1427"/>
      <c r="CQ37" s="1427"/>
      <c r="CR37" s="1427"/>
      <c r="CS37" s="1427"/>
      <c r="CT37" s="1427"/>
      <c r="CU37" s="1427"/>
      <c r="CV37" s="1427"/>
      <c r="CW37" s="1427"/>
      <c r="CX37" s="1427"/>
      <c r="CY37" s="1427"/>
      <c r="CZ37" s="1427"/>
      <c r="DA37" s="1427"/>
      <c r="DB37" s="1427"/>
      <c r="DC37" s="1427"/>
      <c r="DD37" s="1427"/>
      <c r="DE37" s="1428"/>
      <c r="DG37" s="307"/>
      <c r="DH37" s="307"/>
      <c r="DI37" s="307"/>
      <c r="DJ37" s="307"/>
      <c r="DK37" s="307"/>
      <c r="DL37" s="307"/>
      <c r="DM37" s="307"/>
      <c r="DN37" s="307"/>
      <c r="DO37" s="307"/>
      <c r="DP37" s="1756"/>
      <c r="DQ37" s="1756"/>
      <c r="DR37" s="1756"/>
      <c r="DS37" s="1702"/>
      <c r="DT37" s="1702"/>
      <c r="DU37" s="1757"/>
      <c r="DV37" s="1757"/>
      <c r="DW37" s="1757"/>
      <c r="DX37" s="1757"/>
      <c r="DY37" s="1757"/>
      <c r="DZ37" s="1757"/>
      <c r="EA37" s="1757"/>
      <c r="EB37" s="1757"/>
      <c r="EC37" s="1758"/>
      <c r="ED37" s="1758"/>
      <c r="EE37" s="1758"/>
      <c r="EF37" s="1758"/>
      <c r="EG37" s="1758"/>
      <c r="EH37" s="1758"/>
      <c r="EI37" s="1758"/>
      <c r="EJ37" s="1758"/>
      <c r="EK37" s="1758"/>
      <c r="EL37" s="1758"/>
      <c r="EM37" s="1758"/>
      <c r="EN37" s="1758"/>
      <c r="EO37" s="1758"/>
      <c r="EP37" s="1758"/>
      <c r="EQ37" s="1758"/>
      <c r="ER37" s="1758"/>
      <c r="ES37" s="1758"/>
      <c r="ET37" s="1758"/>
      <c r="EU37" s="1758"/>
      <c r="EV37" s="1758"/>
      <c r="EW37" s="1758"/>
      <c r="EX37" s="1758"/>
      <c r="EY37" s="1758"/>
      <c r="EZ37" s="1758"/>
      <c r="FA37" s="1758"/>
      <c r="FB37" s="1758"/>
      <c r="FC37" s="1758"/>
      <c r="FD37" s="1758"/>
      <c r="FE37" s="1758"/>
      <c r="FF37" s="1758"/>
      <c r="FG37" s="1758"/>
    </row>
    <row r="38" spans="2:163" ht="15" customHeight="1">
      <c r="B38" s="1544" t="s">
        <v>692</v>
      </c>
      <c r="C38" s="1544"/>
      <c r="D38" s="1544"/>
      <c r="E38" s="1544"/>
      <c r="F38" s="1544"/>
      <c r="G38" s="1544"/>
      <c r="H38" s="1544"/>
      <c r="I38" s="1544"/>
      <c r="J38" s="1544"/>
      <c r="K38" s="1545"/>
      <c r="L38" s="1545"/>
      <c r="M38" s="1545"/>
      <c r="N38" s="1545"/>
      <c r="O38" s="1545"/>
      <c r="P38" s="1545"/>
      <c r="Q38" s="1545"/>
      <c r="R38" s="1545"/>
      <c r="S38" s="1545"/>
      <c r="T38" s="1759" t="s">
        <v>758</v>
      </c>
      <c r="U38" s="1759"/>
      <c r="V38" s="1759"/>
      <c r="W38" s="1759"/>
      <c r="X38" s="1549"/>
      <c r="Y38" s="1549"/>
      <c r="Z38" s="1550" t="s">
        <v>689</v>
      </c>
      <c r="AA38" s="1550"/>
      <c r="AB38" s="1550"/>
      <c r="AC38" s="1550"/>
      <c r="AD38" s="1752" t="s">
        <v>759</v>
      </c>
      <c r="AE38" s="1752"/>
      <c r="AF38" s="1752"/>
      <c r="AG38" s="1752"/>
      <c r="AH38" s="1549" t="s">
        <v>689</v>
      </c>
      <c r="AI38" s="1549"/>
      <c r="AJ38" s="1549"/>
      <c r="AK38" s="1549"/>
      <c r="AL38" s="1753" t="s">
        <v>760</v>
      </c>
      <c r="AM38" s="1753"/>
      <c r="AN38" s="1753"/>
      <c r="AO38" s="1753"/>
      <c r="AP38" s="502"/>
      <c r="AQ38" s="1754" t="s">
        <v>761</v>
      </c>
      <c r="AR38" s="1754"/>
      <c r="AS38" s="1754"/>
      <c r="AT38" s="1754"/>
      <c r="AU38" s="1754"/>
      <c r="AV38" s="1754"/>
      <c r="AW38" s="1754"/>
      <c r="AX38" s="1754"/>
      <c r="AY38" s="1754"/>
      <c r="AZ38" s="1754"/>
      <c r="BA38" s="1754"/>
      <c r="BB38" s="1755"/>
      <c r="BE38" s="1542"/>
      <c r="BF38" s="1542"/>
      <c r="BG38" s="1542"/>
      <c r="BH38" s="1542"/>
      <c r="BI38" s="1542"/>
      <c r="BJ38" s="1542"/>
      <c r="BK38" s="1542"/>
      <c r="BL38" s="1542"/>
      <c r="BM38" s="1542"/>
      <c r="BN38" s="1543"/>
      <c r="BO38" s="1543"/>
      <c r="BP38" s="1543"/>
      <c r="BQ38" s="1543"/>
      <c r="BR38" s="1543"/>
      <c r="BS38" s="1543"/>
      <c r="BT38" s="1543"/>
      <c r="BU38" s="1543"/>
      <c r="BV38" s="1543"/>
      <c r="BW38" s="1542"/>
      <c r="BX38" s="1542"/>
      <c r="BY38" s="1542"/>
      <c r="BZ38" s="1542"/>
      <c r="CA38" s="1534"/>
      <c r="CB38" s="1534"/>
      <c r="CC38" s="1535"/>
      <c r="CD38" s="1535"/>
      <c r="CE38" s="1535"/>
      <c r="CF38" s="1535"/>
      <c r="CG38" s="1536"/>
      <c r="CH38" s="1536"/>
      <c r="CI38" s="1536"/>
      <c r="CJ38" s="1536"/>
      <c r="CK38" s="1534"/>
      <c r="CL38" s="1534"/>
      <c r="CM38" s="1534"/>
      <c r="CN38" s="1534"/>
      <c r="CO38" s="1537"/>
      <c r="CP38" s="1537"/>
      <c r="CQ38" s="1537"/>
      <c r="CR38" s="1537"/>
      <c r="CS38" s="1538"/>
      <c r="CT38" s="1538"/>
      <c r="CU38" s="1538"/>
      <c r="CV38" s="1538"/>
      <c r="CW38" s="1538"/>
      <c r="CX38" s="1538"/>
      <c r="CY38" s="1538"/>
      <c r="CZ38" s="1538"/>
      <c r="DA38" s="1538"/>
      <c r="DB38" s="1538"/>
      <c r="DC38" s="1538"/>
      <c r="DD38" s="1538"/>
      <c r="DE38" s="1538"/>
      <c r="DG38" s="1705"/>
      <c r="DH38" s="1705"/>
      <c r="DI38" s="1705"/>
      <c r="DJ38" s="1705"/>
      <c r="DK38" s="1705"/>
      <c r="DL38" s="1705"/>
      <c r="DM38" s="1705"/>
      <c r="DN38" s="1705"/>
      <c r="DO38" s="1705"/>
      <c r="DP38" s="1751"/>
      <c r="DQ38" s="1751"/>
      <c r="DR38" s="1751"/>
      <c r="DS38" s="1751"/>
      <c r="DT38" s="1751"/>
      <c r="DU38" s="1751"/>
      <c r="DV38" s="1751"/>
      <c r="DW38" s="1751"/>
      <c r="DX38" s="1751"/>
      <c r="DY38" s="1705"/>
      <c r="DZ38" s="1705"/>
      <c r="EA38" s="1705"/>
      <c r="EB38" s="1705"/>
      <c r="EC38" s="1749"/>
      <c r="ED38" s="1749"/>
      <c r="EE38" s="1747"/>
      <c r="EF38" s="1747"/>
      <c r="EG38" s="1747"/>
      <c r="EH38" s="1747"/>
      <c r="EI38" s="1748"/>
      <c r="EJ38" s="1748"/>
      <c r="EK38" s="1748"/>
      <c r="EL38" s="1748"/>
      <c r="EM38" s="1749"/>
      <c r="EN38" s="1749"/>
      <c r="EO38" s="1749"/>
      <c r="EP38" s="1749"/>
      <c r="EQ38" s="1750"/>
      <c r="ER38" s="1750"/>
      <c r="ES38" s="1750"/>
      <c r="ET38" s="1750"/>
      <c r="EU38" s="1708"/>
      <c r="EV38" s="1708"/>
      <c r="EW38" s="1708"/>
      <c r="EX38" s="1708"/>
      <c r="EY38" s="1708"/>
      <c r="EZ38" s="1708"/>
      <c r="FA38" s="1708"/>
      <c r="FB38" s="1708"/>
      <c r="FC38" s="1708"/>
      <c r="FD38" s="1708"/>
      <c r="FE38" s="1708"/>
      <c r="FF38" s="1708"/>
      <c r="FG38" s="1708"/>
    </row>
    <row r="39" spans="2:163" ht="8.1" customHeight="1">
      <c r="B39" s="1515" t="s">
        <v>686</v>
      </c>
      <c r="C39" s="1517" t="s">
        <v>685</v>
      </c>
      <c r="D39" s="1517"/>
      <c r="E39" s="1517"/>
      <c r="F39" s="1517"/>
      <c r="G39" s="1517"/>
      <c r="H39" s="1517"/>
      <c r="I39" s="1517"/>
      <c r="J39" s="1517"/>
      <c r="K39" s="1517"/>
      <c r="L39" s="1517"/>
      <c r="M39" s="1517"/>
      <c r="N39" s="1517"/>
      <c r="O39" s="1517"/>
      <c r="P39" s="1517"/>
      <c r="Q39" s="1517"/>
      <c r="R39" s="1517"/>
      <c r="S39" s="1517"/>
      <c r="T39" s="1517"/>
      <c r="U39" s="1517"/>
      <c r="V39" s="1517"/>
      <c r="W39" s="1517"/>
      <c r="X39" s="1517"/>
      <c r="Y39" s="1517"/>
      <c r="Z39" s="1517"/>
      <c r="AA39" s="1517"/>
      <c r="AB39" s="1517"/>
      <c r="AC39" s="1517"/>
      <c r="AD39" s="1517"/>
      <c r="AE39" s="1517"/>
      <c r="AF39" s="1517"/>
      <c r="AG39" s="1517"/>
      <c r="AH39" s="1517"/>
      <c r="AI39" s="1517"/>
      <c r="AJ39" s="1517"/>
      <c r="BE39" s="439"/>
      <c r="BF39" s="439"/>
      <c r="BG39" s="439"/>
      <c r="BH39" s="439"/>
      <c r="BI39" s="439"/>
      <c r="BJ39" s="439"/>
      <c r="BK39" s="439"/>
      <c r="BL39" s="439"/>
      <c r="BM39" s="439"/>
      <c r="BN39" s="503"/>
      <c r="BO39" s="503"/>
      <c r="BP39" s="503"/>
      <c r="BQ39" s="503"/>
      <c r="BR39" s="503"/>
      <c r="BS39" s="503"/>
      <c r="BT39" s="503"/>
      <c r="BU39" s="503"/>
      <c r="BV39" s="503"/>
      <c r="BW39" s="439"/>
      <c r="BX39" s="439"/>
      <c r="BY39" s="439"/>
      <c r="BZ39" s="439"/>
      <c r="CA39" s="504"/>
      <c r="CB39" s="504"/>
      <c r="CC39" s="505"/>
      <c r="CD39" s="505"/>
      <c r="CE39" s="505"/>
      <c r="CF39" s="505"/>
      <c r="CG39" s="506"/>
      <c r="CH39" s="506"/>
      <c r="CI39" s="506"/>
      <c r="CJ39" s="506"/>
      <c r="CK39" s="504"/>
      <c r="CL39" s="504"/>
      <c r="CM39" s="504"/>
      <c r="CN39" s="504"/>
      <c r="CO39" s="507"/>
      <c r="CP39" s="507"/>
      <c r="CQ39" s="507"/>
      <c r="CR39" s="507"/>
      <c r="CS39" s="508"/>
      <c r="CT39" s="508"/>
      <c r="CU39" s="508"/>
      <c r="CV39" s="508"/>
      <c r="CW39" s="508"/>
      <c r="CX39" s="508"/>
      <c r="CY39" s="508"/>
      <c r="CZ39" s="508"/>
      <c r="DA39" s="508"/>
      <c r="DB39" s="508"/>
      <c r="DC39" s="508"/>
      <c r="DD39" s="508"/>
      <c r="DE39" s="508"/>
      <c r="DG39" s="1516"/>
      <c r="DH39" s="1518"/>
      <c r="DI39" s="1518"/>
      <c r="DJ39" s="1518"/>
      <c r="DK39" s="1518"/>
      <c r="DL39" s="1518"/>
      <c r="DM39" s="1518"/>
      <c r="DN39" s="1518"/>
      <c r="DO39" s="1518"/>
      <c r="DP39" s="1518"/>
      <c r="DQ39" s="1518"/>
      <c r="DR39" s="1518"/>
      <c r="DS39" s="1518"/>
      <c r="DT39" s="1518"/>
      <c r="DU39" s="1518"/>
      <c r="DV39" s="1518"/>
      <c r="DW39" s="1518"/>
      <c r="DX39" s="1518"/>
      <c r="DY39" s="1518"/>
      <c r="DZ39" s="1518"/>
      <c r="EA39" s="1518"/>
      <c r="EB39" s="1518"/>
      <c r="EC39" s="1518"/>
      <c r="ED39" s="1518"/>
      <c r="EE39" s="1518"/>
      <c r="EF39" s="1518"/>
      <c r="EG39" s="1518"/>
      <c r="EH39" s="1518"/>
      <c r="EI39" s="1518"/>
      <c r="EJ39" s="1518"/>
      <c r="EK39" s="1518"/>
      <c r="EL39" s="1518"/>
      <c r="EM39" s="1518"/>
      <c r="EN39" s="1518"/>
      <c r="EO39" s="1518"/>
    </row>
    <row r="40" spans="2:163" ht="9.9499999999999993" customHeight="1">
      <c r="B40" s="1516"/>
      <c r="C40" s="1518"/>
      <c r="D40" s="1518"/>
      <c r="E40" s="1518"/>
      <c r="F40" s="1518"/>
      <c r="G40" s="1518"/>
      <c r="H40" s="1518"/>
      <c r="I40" s="1518"/>
      <c r="J40" s="1518"/>
      <c r="K40" s="1518"/>
      <c r="L40" s="1518"/>
      <c r="M40" s="1518"/>
      <c r="N40" s="1518"/>
      <c r="O40" s="1518"/>
      <c r="P40" s="1518"/>
      <c r="Q40" s="1518"/>
      <c r="R40" s="1518"/>
      <c r="S40" s="1518"/>
      <c r="T40" s="1518"/>
      <c r="U40" s="1518"/>
      <c r="V40" s="1518"/>
      <c r="W40" s="1518"/>
      <c r="X40" s="1518"/>
      <c r="Y40" s="1518"/>
      <c r="Z40" s="1518"/>
      <c r="AA40" s="1518"/>
      <c r="AB40" s="1518"/>
      <c r="AC40" s="1518"/>
      <c r="AD40" s="1518"/>
      <c r="AE40" s="1518"/>
      <c r="AF40" s="1518"/>
      <c r="AG40" s="1518"/>
      <c r="AH40" s="1518"/>
      <c r="AI40" s="1518"/>
      <c r="AJ40" s="1518"/>
      <c r="AQ40" s="1519" t="s">
        <v>684</v>
      </c>
      <c r="AR40" s="1520"/>
      <c r="AS40" s="1520"/>
      <c r="AT40" s="1520"/>
      <c r="AU40" s="1520"/>
      <c r="AV40" s="1520"/>
      <c r="AW40" s="1520"/>
      <c r="AX40" s="1520"/>
      <c r="AY40" s="1521"/>
      <c r="BE40" s="439"/>
      <c r="BF40" s="439"/>
      <c r="BG40" s="439"/>
      <c r="BH40" s="439"/>
      <c r="BI40" s="439"/>
      <c r="BJ40" s="439"/>
      <c r="BK40" s="439"/>
      <c r="BL40" s="439"/>
      <c r="BM40" s="439"/>
      <c r="BN40" s="503"/>
      <c r="BO40" s="503"/>
      <c r="BP40" s="503"/>
      <c r="BQ40" s="503"/>
      <c r="BR40" s="503"/>
      <c r="BS40" s="503"/>
      <c r="BT40" s="503"/>
      <c r="BU40" s="503"/>
      <c r="BV40" s="503"/>
      <c r="BW40" s="439"/>
      <c r="BX40" s="439"/>
      <c r="BY40" s="439"/>
      <c r="BZ40" s="439"/>
      <c r="CA40" s="504"/>
      <c r="CB40" s="504"/>
      <c r="CC40" s="505"/>
      <c r="CD40" s="505"/>
      <c r="CE40" s="505"/>
      <c r="CF40" s="505"/>
      <c r="CG40" s="506"/>
      <c r="CH40" s="506"/>
      <c r="CI40" s="506"/>
      <c r="CJ40" s="506"/>
      <c r="CK40" s="504"/>
      <c r="CL40" s="504"/>
      <c r="CM40" s="504"/>
      <c r="CN40" s="504"/>
      <c r="CO40" s="507"/>
      <c r="CP40" s="507"/>
      <c r="CQ40" s="507"/>
      <c r="CR40" s="507"/>
      <c r="CS40" s="508"/>
      <c r="CT40" s="508"/>
      <c r="CU40" s="508"/>
      <c r="CV40" s="508"/>
      <c r="CW40" s="508"/>
      <c r="CX40" s="508"/>
      <c r="CY40" s="508"/>
      <c r="CZ40" s="508"/>
      <c r="DA40" s="508"/>
      <c r="DB40" s="508"/>
      <c r="DC40" s="508"/>
      <c r="DD40" s="508"/>
      <c r="DE40" s="508"/>
      <c r="DG40" s="1516"/>
      <c r="DH40" s="1518"/>
      <c r="DI40" s="1518"/>
      <c r="DJ40" s="1518"/>
      <c r="DK40" s="1518"/>
      <c r="DL40" s="1518"/>
      <c r="DM40" s="1518"/>
      <c r="DN40" s="1518"/>
      <c r="DO40" s="1518"/>
      <c r="DP40" s="1518"/>
      <c r="DQ40" s="1518"/>
      <c r="DR40" s="1518"/>
      <c r="DS40" s="1518"/>
      <c r="DT40" s="1518"/>
      <c r="DU40" s="1518"/>
      <c r="DV40" s="1518"/>
      <c r="DW40" s="1518"/>
      <c r="DX40" s="1518"/>
      <c r="DY40" s="1518"/>
      <c r="DZ40" s="1518"/>
      <c r="EA40" s="1518"/>
      <c r="EB40" s="1518"/>
      <c r="EC40" s="1518"/>
      <c r="ED40" s="1518"/>
      <c r="EE40" s="1518"/>
      <c r="EF40" s="1518"/>
      <c r="EG40" s="1518"/>
      <c r="EH40" s="1518"/>
      <c r="EI40" s="1518"/>
      <c r="EJ40" s="1518"/>
      <c r="EK40" s="1518"/>
      <c r="EL40" s="1518"/>
      <c r="EM40" s="1518"/>
      <c r="EN40" s="1518"/>
      <c r="EO40" s="1518"/>
      <c r="EV40" s="386"/>
      <c r="EW40" s="386"/>
      <c r="EX40" s="386"/>
      <c r="EY40" s="386"/>
      <c r="EZ40" s="386"/>
      <c r="FA40" s="386"/>
      <c r="FB40" s="386"/>
      <c r="FC40" s="386"/>
      <c r="FD40" s="386"/>
    </row>
    <row r="41" spans="2:163" ht="18" customHeight="1">
      <c r="C41" s="307" t="s">
        <v>666</v>
      </c>
      <c r="D41" s="307"/>
      <c r="AQ41" s="1522"/>
      <c r="AR41" s="1522"/>
      <c r="AS41" s="1522"/>
      <c r="AT41" s="1522"/>
      <c r="AU41" s="1522"/>
      <c r="AV41" s="1522"/>
      <c r="AW41" s="1522"/>
      <c r="AX41" s="1522"/>
      <c r="AY41" s="1522"/>
      <c r="BE41" s="439"/>
      <c r="BF41" s="439"/>
      <c r="BG41" s="439"/>
      <c r="BH41" s="439"/>
      <c r="BI41" s="439"/>
      <c r="BJ41" s="439"/>
      <c r="BK41" s="439"/>
      <c r="BL41" s="439"/>
      <c r="BM41" s="439"/>
      <c r="BN41" s="503"/>
      <c r="BO41" s="503"/>
      <c r="BP41" s="503"/>
      <c r="BQ41" s="503"/>
      <c r="BR41" s="503"/>
      <c r="BS41" s="503"/>
      <c r="BT41" s="503"/>
      <c r="BU41" s="503"/>
      <c r="BV41" s="503"/>
      <c r="BW41" s="439"/>
      <c r="BX41" s="439"/>
      <c r="BY41" s="439"/>
      <c r="BZ41" s="439"/>
      <c r="CA41" s="504"/>
      <c r="CB41" s="504"/>
      <c r="CC41" s="505"/>
      <c r="CD41" s="505"/>
      <c r="CE41" s="505"/>
      <c r="CF41" s="505"/>
      <c r="CG41" s="506"/>
      <c r="CH41" s="506"/>
      <c r="CI41" s="506"/>
      <c r="CJ41" s="506"/>
      <c r="CK41" s="504"/>
      <c r="CL41" s="504"/>
      <c r="CM41" s="504"/>
      <c r="CN41" s="504"/>
      <c r="CO41" s="507"/>
      <c r="CP41" s="507"/>
      <c r="CQ41" s="507"/>
      <c r="CR41" s="507"/>
      <c r="CS41" s="508"/>
      <c r="CT41" s="508"/>
      <c r="CU41" s="508"/>
      <c r="CV41" s="508"/>
      <c r="CW41" s="508"/>
      <c r="CX41" s="508"/>
      <c r="CY41" s="508"/>
      <c r="CZ41" s="508"/>
      <c r="DA41" s="508"/>
      <c r="DB41" s="508"/>
      <c r="DC41" s="508"/>
      <c r="DD41" s="508"/>
      <c r="DE41" s="508"/>
      <c r="DH41" s="307"/>
      <c r="DI41" s="307"/>
      <c r="EV41" s="292"/>
      <c r="EW41" s="292"/>
      <c r="EX41" s="292"/>
      <c r="EY41" s="292"/>
      <c r="EZ41" s="292"/>
      <c r="FA41" s="292"/>
      <c r="FB41" s="292"/>
      <c r="FC41" s="292"/>
      <c r="FD41" s="292"/>
    </row>
    <row r="42" spans="2:163" ht="18" customHeight="1">
      <c r="C42" s="307"/>
      <c r="D42" s="307" t="s">
        <v>664</v>
      </c>
      <c r="AQ42" s="1523"/>
      <c r="AR42" s="1523"/>
      <c r="AS42" s="1523"/>
      <c r="AT42" s="1523"/>
      <c r="AU42" s="1523"/>
      <c r="AV42" s="1523"/>
      <c r="AW42" s="1523"/>
      <c r="AX42" s="1523"/>
      <c r="AY42" s="1523"/>
      <c r="BE42" s="439"/>
      <c r="BF42" s="439"/>
      <c r="BG42" s="439"/>
      <c r="BH42" s="439"/>
      <c r="BI42" s="439"/>
      <c r="BJ42" s="439"/>
      <c r="BK42" s="439"/>
      <c r="BL42" s="439"/>
      <c r="BM42" s="439"/>
      <c r="BN42" s="503"/>
      <c r="BO42" s="503"/>
      <c r="BP42" s="503"/>
      <c r="BQ42" s="503"/>
      <c r="BR42" s="503"/>
      <c r="BS42" s="503"/>
      <c r="BT42" s="503"/>
      <c r="BU42" s="503"/>
      <c r="BV42" s="503"/>
      <c r="BW42" s="439"/>
      <c r="BX42" s="439"/>
      <c r="BY42" s="439"/>
      <c r="BZ42" s="439"/>
      <c r="CA42" s="504"/>
      <c r="CB42" s="504"/>
      <c r="CC42" s="505"/>
      <c r="CD42" s="505"/>
      <c r="CE42" s="505"/>
      <c r="CF42" s="505"/>
      <c r="CG42" s="506"/>
      <c r="CH42" s="506"/>
      <c r="CI42" s="506"/>
      <c r="CJ42" s="506"/>
      <c r="CK42" s="504"/>
      <c r="CL42" s="504"/>
      <c r="CM42" s="504"/>
      <c r="CN42" s="504"/>
      <c r="CO42" s="507"/>
      <c r="CP42" s="507"/>
      <c r="CQ42" s="507"/>
      <c r="CR42" s="507"/>
      <c r="CS42" s="508"/>
      <c r="CT42" s="508"/>
      <c r="CU42" s="508"/>
      <c r="CV42" s="508"/>
      <c r="CW42" s="508"/>
      <c r="CX42" s="508"/>
      <c r="CY42" s="508"/>
      <c r="CZ42" s="508"/>
      <c r="DA42" s="508"/>
      <c r="DB42" s="508"/>
      <c r="DC42" s="508"/>
      <c r="DD42" s="508"/>
      <c r="DE42" s="508"/>
      <c r="DH42" s="307"/>
      <c r="DI42" s="307"/>
      <c r="EV42" s="292"/>
      <c r="EW42" s="292"/>
      <c r="EX42" s="292"/>
      <c r="EY42" s="292"/>
      <c r="EZ42" s="292"/>
      <c r="FA42" s="292"/>
      <c r="FB42" s="292"/>
      <c r="FC42" s="292"/>
      <c r="FD42" s="292"/>
    </row>
    <row r="43" spans="2:163" ht="18" customHeight="1">
      <c r="C43" s="378" t="s">
        <v>662</v>
      </c>
      <c r="D43" s="378"/>
      <c r="AQ43" s="1524"/>
      <c r="AR43" s="1524"/>
      <c r="AS43" s="1524"/>
      <c r="AT43" s="1524"/>
      <c r="AU43" s="1524"/>
      <c r="AV43" s="1524"/>
      <c r="AW43" s="1524"/>
      <c r="AX43" s="1524"/>
      <c r="AY43" s="1524"/>
      <c r="BE43" s="439"/>
      <c r="BF43" s="439"/>
      <c r="BG43" s="439"/>
      <c r="BH43" s="439"/>
      <c r="BI43" s="439"/>
      <c r="BJ43" s="439"/>
      <c r="BK43" s="439"/>
      <c r="BL43" s="439"/>
      <c r="BM43" s="439"/>
      <c r="BN43" s="503"/>
      <c r="BO43" s="503"/>
      <c r="BP43" s="503"/>
      <c r="BQ43" s="503"/>
      <c r="BR43" s="503"/>
      <c r="BS43" s="503"/>
      <c r="BT43" s="503"/>
      <c r="BU43" s="503"/>
      <c r="BV43" s="503"/>
      <c r="BW43" s="439"/>
      <c r="BX43" s="439"/>
      <c r="BY43" s="439"/>
      <c r="BZ43" s="439"/>
      <c r="CA43" s="504"/>
      <c r="CB43" s="504"/>
      <c r="CC43" s="505"/>
      <c r="CD43" s="505"/>
      <c r="CE43" s="505"/>
      <c r="CF43" s="505"/>
      <c r="CG43" s="506"/>
      <c r="CH43" s="506"/>
      <c r="CI43" s="506"/>
      <c r="CJ43" s="506"/>
      <c r="CK43" s="504"/>
      <c r="CL43" s="504"/>
      <c r="CM43" s="504"/>
      <c r="CN43" s="504"/>
      <c r="CO43" s="507"/>
      <c r="CP43" s="507"/>
      <c r="CQ43" s="507"/>
      <c r="CR43" s="507"/>
      <c r="CS43" s="508"/>
      <c r="CT43" s="508"/>
      <c r="CU43" s="508"/>
      <c r="CV43" s="508"/>
      <c r="CW43" s="508"/>
      <c r="CX43" s="508"/>
      <c r="CY43" s="508"/>
      <c r="CZ43" s="508"/>
      <c r="DA43" s="508"/>
      <c r="DB43" s="508"/>
      <c r="DC43" s="508"/>
      <c r="DD43" s="508"/>
      <c r="DE43" s="508"/>
      <c r="DH43" s="307"/>
      <c r="DI43" s="307"/>
      <c r="EV43" s="292"/>
      <c r="EW43" s="292"/>
      <c r="EX43" s="292"/>
      <c r="EY43" s="292"/>
      <c r="EZ43" s="292"/>
      <c r="FA43" s="292"/>
      <c r="FB43" s="292"/>
      <c r="FC43" s="292"/>
      <c r="FD43" s="292"/>
    </row>
    <row r="44" spans="2:163" ht="18" customHeight="1">
      <c r="C44" s="305" t="s">
        <v>660</v>
      </c>
      <c r="D44" s="375"/>
      <c r="AZ44" s="377" t="s">
        <v>661</v>
      </c>
      <c r="BA44" s="376"/>
      <c r="BB44" s="376"/>
      <c r="BC44" s="376"/>
      <c r="BF44" s="305"/>
      <c r="DC44" s="377" t="s">
        <v>661</v>
      </c>
      <c r="DD44" s="376"/>
      <c r="DE44" s="376"/>
      <c r="DH44" s="305"/>
      <c r="FE44" s="377"/>
      <c r="FF44" s="376"/>
      <c r="FG44" s="376"/>
    </row>
    <row r="45" spans="2:163" s="370" customFormat="1"/>
    <row r="46" spans="2:163" s="370" customFormat="1"/>
    <row r="47" spans="2:163" s="370" customFormat="1"/>
    <row r="48" spans="2:163" s="370" customFormat="1"/>
    <row r="49" spans="1:52" s="370" customFormat="1">
      <c r="A49" s="370" t="s">
        <v>657</v>
      </c>
    </row>
    <row r="50" spans="1:52" s="370" customFormat="1" hidden="1">
      <c r="X50" s="370" t="str">
        <f>IF(T24=Z24,"○","×")</f>
        <v>×</v>
      </c>
      <c r="AG50" s="374">
        <f>AG27</f>
        <v>0</v>
      </c>
      <c r="AQ50" s="1421">
        <f>SUM(AL24:AO25)</f>
        <v>0</v>
      </c>
      <c r="AR50" s="1422"/>
      <c r="AT50" s="370" t="s">
        <v>659</v>
      </c>
      <c r="AV50" s="370" t="str">
        <f>IF(AQ50=AQ51,"OK","確認！")</f>
        <v>OK</v>
      </c>
      <c r="AY50" s="1422" t="b">
        <v>0</v>
      </c>
      <c r="AZ50" s="1422"/>
    </row>
    <row r="51" spans="1:52" s="370" customFormat="1" hidden="1">
      <c r="X51" s="370" t="str">
        <f>IF(AU29="最終","○","X")</f>
        <v>X</v>
      </c>
      <c r="AP51" s="370" t="s">
        <v>603</v>
      </c>
      <c r="AQ51" s="1421">
        <f>SUM(AL26:AO27)</f>
        <v>0</v>
      </c>
      <c r="AR51" s="1422"/>
      <c r="AT51" s="370" t="s">
        <v>658</v>
      </c>
    </row>
    <row r="52" spans="1:52" s="370" customFormat="1" hidden="1"/>
    <row r="53" spans="1:52" s="370" customFormat="1">
      <c r="A53" s="370" t="s">
        <v>657</v>
      </c>
    </row>
    <row r="54" spans="1:52" s="370" customFormat="1"/>
    <row r="55" spans="1:52" s="370" customFormat="1">
      <c r="A55" s="370" t="s">
        <v>653</v>
      </c>
    </row>
    <row r="56" spans="1:52" s="370" customFormat="1" hidden="1">
      <c r="T56" s="1416">
        <f t="shared" ref="T56:T68" si="8">T11</f>
        <v>0</v>
      </c>
      <c r="U56" s="1417"/>
      <c r="V56" s="1417"/>
      <c r="W56" s="1418"/>
      <c r="X56" s="1419"/>
      <c r="Y56" s="1420"/>
      <c r="Z56" s="1416" t="str">
        <f>IF(P56="","",SUM(T56*X56))</f>
        <v/>
      </c>
      <c r="AA56" s="1417"/>
      <c r="AB56" s="1417"/>
      <c r="AC56" s="1418"/>
      <c r="AD56" s="1416"/>
      <c r="AE56" s="1417"/>
      <c r="AF56" s="1417"/>
      <c r="AG56" s="1418"/>
      <c r="AH56" s="1416"/>
      <c r="AI56" s="1417"/>
      <c r="AJ56" s="1417"/>
      <c r="AK56" s="1418"/>
      <c r="AL56" s="1416">
        <f>IF(AP56="※",T56,0)</f>
        <v>0</v>
      </c>
      <c r="AM56" s="1417"/>
      <c r="AN56" s="1417"/>
      <c r="AO56" s="1418"/>
      <c r="AP56" s="373">
        <f t="shared" ref="AP56:AP68" si="9">AP11</f>
        <v>0</v>
      </c>
    </row>
    <row r="57" spans="1:52" s="370" customFormat="1" hidden="1">
      <c r="T57" s="1416">
        <f t="shared" si="8"/>
        <v>0</v>
      </c>
      <c r="U57" s="1417"/>
      <c r="V57" s="1417"/>
      <c r="W57" s="1418"/>
      <c r="X57" s="1419"/>
      <c r="Y57" s="1420"/>
      <c r="Z57" s="1416" t="str">
        <f>IF(P57="","",SUM(T57*X57))</f>
        <v/>
      </c>
      <c r="AA57" s="1417"/>
      <c r="AB57" s="1417"/>
      <c r="AC57" s="1418"/>
      <c r="AD57" s="1416"/>
      <c r="AE57" s="1417"/>
      <c r="AF57" s="1417"/>
      <c r="AG57" s="1418"/>
      <c r="AH57" s="1416"/>
      <c r="AI57" s="1417"/>
      <c r="AJ57" s="1417"/>
      <c r="AK57" s="1418"/>
      <c r="AL57" s="1416">
        <f t="shared" ref="AL57:AL68" si="10">IF(AP57="※",T57,0)</f>
        <v>0</v>
      </c>
      <c r="AM57" s="1417"/>
      <c r="AN57" s="1417"/>
      <c r="AO57" s="1418"/>
      <c r="AP57" s="373">
        <f t="shared" si="9"/>
        <v>0</v>
      </c>
    </row>
    <row r="58" spans="1:52" s="370" customFormat="1" hidden="1">
      <c r="T58" s="1416">
        <f t="shared" si="8"/>
        <v>0</v>
      </c>
      <c r="U58" s="1417"/>
      <c r="V58" s="1417"/>
      <c r="W58" s="1418"/>
      <c r="X58" s="1419"/>
      <c r="Y58" s="1420"/>
      <c r="Z58" s="1416" t="str">
        <f t="shared" ref="Z58:Z68" si="11">IF(P58="","",SUM(T58*X58))</f>
        <v/>
      </c>
      <c r="AA58" s="1417"/>
      <c r="AB58" s="1417"/>
      <c r="AC58" s="1418"/>
      <c r="AD58" s="1416"/>
      <c r="AE58" s="1417"/>
      <c r="AF58" s="1417"/>
      <c r="AG58" s="1418"/>
      <c r="AH58" s="1416"/>
      <c r="AI58" s="1417"/>
      <c r="AJ58" s="1417"/>
      <c r="AK58" s="1418"/>
      <c r="AL58" s="1416">
        <f t="shared" si="10"/>
        <v>0</v>
      </c>
      <c r="AM58" s="1417"/>
      <c r="AN58" s="1417"/>
      <c r="AO58" s="1418"/>
      <c r="AP58" s="373">
        <f t="shared" si="9"/>
        <v>0</v>
      </c>
    </row>
    <row r="59" spans="1:52" s="370" customFormat="1" hidden="1">
      <c r="T59" s="1416">
        <f t="shared" si="8"/>
        <v>0</v>
      </c>
      <c r="U59" s="1417"/>
      <c r="V59" s="1417"/>
      <c r="W59" s="1418"/>
      <c r="X59" s="1419"/>
      <c r="Y59" s="1420"/>
      <c r="Z59" s="1416" t="str">
        <f t="shared" si="11"/>
        <v/>
      </c>
      <c r="AA59" s="1417"/>
      <c r="AB59" s="1417"/>
      <c r="AC59" s="1418"/>
      <c r="AD59" s="1416"/>
      <c r="AE59" s="1417"/>
      <c r="AF59" s="1417"/>
      <c r="AG59" s="1418"/>
      <c r="AH59" s="1416"/>
      <c r="AI59" s="1417"/>
      <c r="AJ59" s="1417"/>
      <c r="AK59" s="1418"/>
      <c r="AL59" s="1416">
        <f t="shared" si="10"/>
        <v>0</v>
      </c>
      <c r="AM59" s="1417"/>
      <c r="AN59" s="1417"/>
      <c r="AO59" s="1418"/>
      <c r="AP59" s="373">
        <f t="shared" si="9"/>
        <v>0</v>
      </c>
    </row>
    <row r="60" spans="1:52" s="370" customFormat="1" hidden="1">
      <c r="T60" s="1416">
        <f t="shared" si="8"/>
        <v>0</v>
      </c>
      <c r="U60" s="1417"/>
      <c r="V60" s="1417"/>
      <c r="W60" s="1418"/>
      <c r="X60" s="1419"/>
      <c r="Y60" s="1420"/>
      <c r="Z60" s="1416" t="str">
        <f t="shared" si="11"/>
        <v/>
      </c>
      <c r="AA60" s="1417"/>
      <c r="AB60" s="1417"/>
      <c r="AC60" s="1418"/>
      <c r="AD60" s="1416"/>
      <c r="AE60" s="1417"/>
      <c r="AF60" s="1417"/>
      <c r="AG60" s="1418"/>
      <c r="AH60" s="1416"/>
      <c r="AI60" s="1417"/>
      <c r="AJ60" s="1417"/>
      <c r="AK60" s="1418"/>
      <c r="AL60" s="1416">
        <f t="shared" si="10"/>
        <v>0</v>
      </c>
      <c r="AM60" s="1417"/>
      <c r="AN60" s="1417"/>
      <c r="AO60" s="1418"/>
      <c r="AP60" s="373">
        <f t="shared" si="9"/>
        <v>0</v>
      </c>
    </row>
    <row r="61" spans="1:52" s="370" customFormat="1" hidden="1">
      <c r="T61" s="1416" t="str">
        <f t="shared" si="8"/>
        <v>金　額　　Ｃ＝ＡｘＢ</v>
      </c>
      <c r="U61" s="1417"/>
      <c r="V61" s="1417"/>
      <c r="W61" s="1418"/>
      <c r="X61" s="1419"/>
      <c r="Y61" s="1420"/>
      <c r="Z61" s="1416" t="str">
        <f t="shared" si="11"/>
        <v/>
      </c>
      <c r="AA61" s="1417"/>
      <c r="AB61" s="1417"/>
      <c r="AC61" s="1418"/>
      <c r="AD61" s="1416"/>
      <c r="AE61" s="1417"/>
      <c r="AF61" s="1417"/>
      <c r="AG61" s="1418"/>
      <c r="AH61" s="1416"/>
      <c r="AI61" s="1417"/>
      <c r="AJ61" s="1417"/>
      <c r="AK61" s="1418"/>
      <c r="AL61" s="1416">
        <f t="shared" si="10"/>
        <v>0</v>
      </c>
      <c r="AM61" s="1417"/>
      <c r="AN61" s="1417"/>
      <c r="AO61" s="1418"/>
      <c r="AP61" s="373" t="str">
        <f t="shared" si="9"/>
        <v>軽減税率</v>
      </c>
    </row>
    <row r="62" spans="1:52" s="370" customFormat="1" hidden="1">
      <c r="T62" s="1416">
        <f t="shared" si="8"/>
        <v>0</v>
      </c>
      <c r="U62" s="1417"/>
      <c r="V62" s="1417"/>
      <c r="W62" s="1418"/>
      <c r="X62" s="1419"/>
      <c r="Y62" s="1420"/>
      <c r="Z62" s="1416" t="str">
        <f t="shared" si="11"/>
        <v/>
      </c>
      <c r="AA62" s="1417"/>
      <c r="AB62" s="1417"/>
      <c r="AC62" s="1418"/>
      <c r="AD62" s="1416"/>
      <c r="AE62" s="1417"/>
      <c r="AF62" s="1417"/>
      <c r="AG62" s="1418"/>
      <c r="AH62" s="1416"/>
      <c r="AI62" s="1417"/>
      <c r="AJ62" s="1417"/>
      <c r="AK62" s="1418"/>
      <c r="AL62" s="1416">
        <f t="shared" si="10"/>
        <v>0</v>
      </c>
      <c r="AM62" s="1417"/>
      <c r="AN62" s="1417"/>
      <c r="AO62" s="1418"/>
      <c r="AP62" s="373">
        <f t="shared" si="9"/>
        <v>0</v>
      </c>
    </row>
    <row r="63" spans="1:52" s="370" customFormat="1" hidden="1">
      <c r="T63" s="1416">
        <f t="shared" si="8"/>
        <v>440000</v>
      </c>
      <c r="U63" s="1417"/>
      <c r="V63" s="1417"/>
      <c r="W63" s="1418"/>
      <c r="X63" s="1419"/>
      <c r="Y63" s="1420"/>
      <c r="Z63" s="1416" t="str">
        <f t="shared" si="11"/>
        <v/>
      </c>
      <c r="AA63" s="1417"/>
      <c r="AB63" s="1417"/>
      <c r="AC63" s="1418"/>
      <c r="AD63" s="1416"/>
      <c r="AE63" s="1417"/>
      <c r="AF63" s="1417"/>
      <c r="AG63" s="1418"/>
      <c r="AH63" s="1416"/>
      <c r="AI63" s="1417"/>
      <c r="AJ63" s="1417"/>
      <c r="AK63" s="1418"/>
      <c r="AL63" s="1416">
        <f t="shared" si="10"/>
        <v>0</v>
      </c>
      <c r="AM63" s="1417"/>
      <c r="AN63" s="1417"/>
      <c r="AO63" s="1418"/>
      <c r="AP63" s="373">
        <f t="shared" si="9"/>
        <v>0</v>
      </c>
    </row>
    <row r="64" spans="1:52" s="370" customFormat="1" hidden="1">
      <c r="T64" s="1416">
        <f t="shared" si="8"/>
        <v>120000</v>
      </c>
      <c r="U64" s="1417"/>
      <c r="V64" s="1417"/>
      <c r="W64" s="1418"/>
      <c r="X64" s="1419"/>
      <c r="Y64" s="1420"/>
      <c r="Z64" s="1416" t="str">
        <f t="shared" si="11"/>
        <v/>
      </c>
      <c r="AA64" s="1417"/>
      <c r="AB64" s="1417"/>
      <c r="AC64" s="1418"/>
      <c r="AD64" s="1416"/>
      <c r="AE64" s="1417"/>
      <c r="AF64" s="1417"/>
      <c r="AG64" s="1418"/>
      <c r="AH64" s="1416"/>
      <c r="AI64" s="1417"/>
      <c r="AJ64" s="1417"/>
      <c r="AK64" s="1418"/>
      <c r="AL64" s="1416">
        <f t="shared" si="10"/>
        <v>0</v>
      </c>
      <c r="AM64" s="1417"/>
      <c r="AN64" s="1417"/>
      <c r="AO64" s="1418"/>
      <c r="AP64" s="373">
        <f t="shared" si="9"/>
        <v>0</v>
      </c>
    </row>
    <row r="65" spans="1:42" s="370" customFormat="1" hidden="1">
      <c r="T65" s="1416">
        <f t="shared" si="8"/>
        <v>40000</v>
      </c>
      <c r="U65" s="1417"/>
      <c r="V65" s="1417"/>
      <c r="W65" s="1418"/>
      <c r="X65" s="1419"/>
      <c r="Y65" s="1420"/>
      <c r="Z65" s="1416" t="str">
        <f t="shared" si="11"/>
        <v/>
      </c>
      <c r="AA65" s="1417"/>
      <c r="AB65" s="1417"/>
      <c r="AC65" s="1418"/>
      <c r="AD65" s="1416"/>
      <c r="AE65" s="1417"/>
      <c r="AF65" s="1417"/>
      <c r="AG65" s="1418"/>
      <c r="AH65" s="1416"/>
      <c r="AI65" s="1417"/>
      <c r="AJ65" s="1417"/>
      <c r="AK65" s="1418"/>
      <c r="AL65" s="1416">
        <f t="shared" si="10"/>
        <v>0</v>
      </c>
      <c r="AM65" s="1417"/>
      <c r="AN65" s="1417"/>
      <c r="AO65" s="1418"/>
      <c r="AP65" s="373">
        <f t="shared" si="9"/>
        <v>0</v>
      </c>
    </row>
    <row r="66" spans="1:42" s="370" customFormat="1" hidden="1">
      <c r="T66" s="1416">
        <f t="shared" si="8"/>
        <v>40000</v>
      </c>
      <c r="U66" s="1417"/>
      <c r="V66" s="1417"/>
      <c r="W66" s="1418"/>
      <c r="X66" s="1419"/>
      <c r="Y66" s="1420"/>
      <c r="Z66" s="1416" t="str">
        <f t="shared" si="11"/>
        <v/>
      </c>
      <c r="AA66" s="1417"/>
      <c r="AB66" s="1417"/>
      <c r="AC66" s="1418"/>
      <c r="AD66" s="1416"/>
      <c r="AE66" s="1417"/>
      <c r="AF66" s="1417"/>
      <c r="AG66" s="1418"/>
      <c r="AH66" s="1416"/>
      <c r="AI66" s="1417"/>
      <c r="AJ66" s="1417"/>
      <c r="AK66" s="1418"/>
      <c r="AL66" s="1416">
        <f t="shared" si="10"/>
        <v>0</v>
      </c>
      <c r="AM66" s="1417"/>
      <c r="AN66" s="1417"/>
      <c r="AO66" s="1418"/>
      <c r="AP66" s="373">
        <f t="shared" si="9"/>
        <v>0</v>
      </c>
    </row>
    <row r="67" spans="1:42" s="370" customFormat="1" hidden="1">
      <c r="T67" s="1416">
        <f t="shared" si="8"/>
        <v>48000</v>
      </c>
      <c r="U67" s="1417"/>
      <c r="V67" s="1417"/>
      <c r="W67" s="1418"/>
      <c r="X67" s="1419"/>
      <c r="Y67" s="1420"/>
      <c r="Z67" s="1416" t="str">
        <f t="shared" si="11"/>
        <v/>
      </c>
      <c r="AA67" s="1417"/>
      <c r="AB67" s="1417"/>
      <c r="AC67" s="1418"/>
      <c r="AD67" s="1416"/>
      <c r="AE67" s="1417"/>
      <c r="AF67" s="1417"/>
      <c r="AG67" s="1418"/>
      <c r="AH67" s="1416"/>
      <c r="AI67" s="1417"/>
      <c r="AJ67" s="1417"/>
      <c r="AK67" s="1418"/>
      <c r="AL67" s="1416">
        <f t="shared" si="10"/>
        <v>0</v>
      </c>
      <c r="AM67" s="1417"/>
      <c r="AN67" s="1417"/>
      <c r="AO67" s="1418"/>
      <c r="AP67" s="373">
        <f t="shared" si="9"/>
        <v>0</v>
      </c>
    </row>
    <row r="68" spans="1:42" s="370" customFormat="1" hidden="1">
      <c r="T68" s="1416">
        <f t="shared" si="8"/>
        <v>12000</v>
      </c>
      <c r="U68" s="1417"/>
      <c r="V68" s="1417"/>
      <c r="W68" s="1418"/>
      <c r="X68" s="1419"/>
      <c r="Y68" s="1420"/>
      <c r="Z68" s="1416" t="str">
        <f t="shared" si="11"/>
        <v/>
      </c>
      <c r="AA68" s="1417"/>
      <c r="AB68" s="1417"/>
      <c r="AC68" s="1418"/>
      <c r="AD68" s="1416"/>
      <c r="AE68" s="1417"/>
      <c r="AF68" s="1417"/>
      <c r="AG68" s="1418"/>
      <c r="AH68" s="1416"/>
      <c r="AI68" s="1417"/>
      <c r="AJ68" s="1417"/>
      <c r="AK68" s="1418"/>
      <c r="AL68" s="1416">
        <f t="shared" si="10"/>
        <v>0</v>
      </c>
      <c r="AM68" s="1417"/>
      <c r="AN68" s="1417"/>
      <c r="AO68" s="1418"/>
      <c r="AP68" s="373">
        <f t="shared" si="9"/>
        <v>0</v>
      </c>
    </row>
    <row r="69" spans="1:42" s="370" customFormat="1" hidden="1">
      <c r="T69" s="1409">
        <f>SUM(T56:W68)</f>
        <v>700000</v>
      </c>
      <c r="U69" s="1410"/>
      <c r="V69" s="1410"/>
      <c r="W69" s="1410"/>
      <c r="AG69" s="372">
        <f>E26</f>
        <v>0</v>
      </c>
      <c r="AH69" s="371" t="s">
        <v>655</v>
      </c>
      <c r="AI69" s="1411" t="s">
        <v>656</v>
      </c>
      <c r="AJ69" s="1411"/>
      <c r="AK69" s="1412"/>
      <c r="AL69" s="1413">
        <f>SUM(T69-AL70)</f>
        <v>700000</v>
      </c>
      <c r="AM69" s="1414"/>
      <c r="AN69" s="1414"/>
      <c r="AO69" s="1415"/>
    </row>
    <row r="70" spans="1:42" s="370" customFormat="1" hidden="1">
      <c r="AG70" s="372">
        <f>E27</f>
        <v>0</v>
      </c>
      <c r="AH70" s="371" t="s">
        <v>655</v>
      </c>
      <c r="AI70" s="1411" t="s">
        <v>654</v>
      </c>
      <c r="AJ70" s="1411"/>
      <c r="AK70" s="1412"/>
      <c r="AL70" s="1413">
        <f>SUM(AL56:AO68)</f>
        <v>0</v>
      </c>
      <c r="AM70" s="1414"/>
      <c r="AN70" s="1414"/>
      <c r="AO70" s="1415"/>
    </row>
    <row r="71" spans="1:42" s="370" customFormat="1">
      <c r="A71" s="370" t="s">
        <v>653</v>
      </c>
    </row>
    <row r="72" spans="1:42" s="370" customFormat="1"/>
    <row r="73" spans="1:42" s="370" customFormat="1"/>
    <row r="74" spans="1:42" s="370" customFormat="1"/>
    <row r="75" spans="1:42" s="370" customFormat="1"/>
    <row r="76" spans="1:42" s="370" customFormat="1"/>
    <row r="77" spans="1:42" s="370" customFormat="1"/>
    <row r="78" spans="1:42" s="370" customFormat="1"/>
    <row r="79" spans="1:42" s="370" customFormat="1"/>
    <row r="80" spans="1:42" s="370" customFormat="1"/>
    <row r="81" s="370" customFormat="1"/>
    <row r="82" s="370" customFormat="1"/>
    <row r="83" s="370" customFormat="1"/>
    <row r="84" s="370" customFormat="1"/>
    <row r="85" s="370" customFormat="1"/>
    <row r="86" s="370" customFormat="1"/>
    <row r="87" s="370" customFormat="1"/>
    <row r="88" s="370" customFormat="1"/>
    <row r="89" s="370" customFormat="1"/>
    <row r="90" s="370" customFormat="1"/>
    <row r="91" s="370" customFormat="1"/>
    <row r="92" s="370" customFormat="1"/>
    <row r="93" s="370" customFormat="1"/>
    <row r="94" s="370" customFormat="1"/>
    <row r="95" s="370" customFormat="1"/>
    <row r="96" s="370" customFormat="1"/>
    <row r="97" s="370" customFormat="1"/>
    <row r="98" s="370" customFormat="1"/>
    <row r="99" s="370" customFormat="1"/>
    <row r="100" s="370" customFormat="1"/>
    <row r="101" s="370" customFormat="1"/>
    <row r="102" s="370" customFormat="1"/>
    <row r="103" s="370" customFormat="1"/>
    <row r="104" s="370" customFormat="1"/>
    <row r="105" s="370" customFormat="1"/>
    <row r="106" s="370" customFormat="1"/>
    <row r="107" s="370" customFormat="1"/>
    <row r="108" s="370" customFormat="1"/>
    <row r="109" s="370" customFormat="1"/>
    <row r="110" s="370" customFormat="1"/>
    <row r="111" s="370" customFormat="1"/>
    <row r="112" s="370" customFormat="1"/>
    <row r="113" spans="56:110" s="370" customFormat="1"/>
    <row r="114" spans="56:110" s="370" customFormat="1"/>
    <row r="115" spans="56:110" s="370" customFormat="1"/>
    <row r="116" spans="56:110" s="370" customFormat="1"/>
    <row r="117" spans="56:110" s="370" customFormat="1"/>
    <row r="118" spans="56:110" s="370" customFormat="1"/>
    <row r="119" spans="56:110" s="370" customFormat="1"/>
    <row r="120" spans="56:110" s="370" customFormat="1"/>
    <row r="121" spans="56:110" s="370" customFormat="1"/>
    <row r="122" spans="56:110" s="370" customFormat="1"/>
    <row r="123" spans="56:110" s="370" customFormat="1"/>
    <row r="124" spans="56:110" s="370" customFormat="1"/>
    <row r="125" spans="56:110">
      <c r="BD125" s="370"/>
      <c r="BE125" s="370"/>
      <c r="BF125" s="370"/>
      <c r="BG125" s="370"/>
      <c r="BH125" s="370"/>
      <c r="BI125" s="370"/>
      <c r="BJ125" s="370"/>
      <c r="BK125" s="370"/>
      <c r="BL125" s="370"/>
      <c r="BM125" s="370"/>
      <c r="BN125" s="370"/>
      <c r="BO125" s="370"/>
      <c r="BP125" s="370"/>
      <c r="BQ125" s="370"/>
      <c r="BR125" s="370"/>
      <c r="BS125" s="370"/>
      <c r="BT125" s="370"/>
      <c r="BU125" s="370"/>
      <c r="BV125" s="370"/>
      <c r="BW125" s="370"/>
      <c r="BX125" s="370"/>
      <c r="BY125" s="370"/>
      <c r="BZ125" s="370"/>
      <c r="CA125" s="370"/>
      <c r="CB125" s="370"/>
      <c r="CC125" s="370"/>
      <c r="CD125" s="370"/>
      <c r="CE125" s="370"/>
      <c r="CF125" s="370"/>
      <c r="CG125" s="370"/>
      <c r="CH125" s="370"/>
      <c r="CI125" s="370"/>
      <c r="CJ125" s="370"/>
      <c r="CK125" s="370"/>
      <c r="CL125" s="370"/>
      <c r="CM125" s="370"/>
      <c r="CN125" s="370"/>
      <c r="CO125" s="370"/>
      <c r="CP125" s="370"/>
      <c r="CQ125" s="370"/>
      <c r="CR125" s="370"/>
      <c r="CS125" s="370"/>
      <c r="CT125" s="370"/>
      <c r="CU125" s="370"/>
      <c r="CV125" s="370"/>
      <c r="CW125" s="370"/>
      <c r="CX125" s="370"/>
      <c r="CY125" s="370"/>
      <c r="CZ125" s="370"/>
      <c r="DA125" s="370"/>
      <c r="DB125" s="370"/>
      <c r="DC125" s="370"/>
      <c r="DD125" s="370"/>
      <c r="DE125" s="370"/>
      <c r="DF125" s="370"/>
    </row>
    <row r="126" spans="56:110">
      <c r="BD126" s="370"/>
      <c r="BE126" s="370"/>
      <c r="BF126" s="370"/>
      <c r="BG126" s="370"/>
      <c r="BH126" s="370"/>
      <c r="BI126" s="370"/>
      <c r="BJ126" s="370"/>
      <c r="BK126" s="370"/>
      <c r="BL126" s="370"/>
      <c r="BM126" s="370"/>
      <c r="BN126" s="370"/>
      <c r="BO126" s="370"/>
      <c r="BP126" s="370"/>
      <c r="BQ126" s="370"/>
      <c r="BR126" s="370"/>
      <c r="BS126" s="370"/>
      <c r="BT126" s="370"/>
      <c r="BU126" s="370"/>
      <c r="BV126" s="370"/>
      <c r="BW126" s="370"/>
      <c r="BX126" s="370"/>
      <c r="BY126" s="370"/>
      <c r="BZ126" s="370"/>
      <c r="CA126" s="370"/>
      <c r="CB126" s="370"/>
      <c r="CC126" s="370"/>
      <c r="CD126" s="370"/>
      <c r="CE126" s="370"/>
      <c r="CF126" s="370"/>
      <c r="CG126" s="370"/>
      <c r="CH126" s="370"/>
      <c r="CI126" s="370"/>
      <c r="CJ126" s="370"/>
      <c r="CK126" s="370"/>
      <c r="CL126" s="370"/>
      <c r="CM126" s="370"/>
      <c r="CN126" s="370"/>
      <c r="CO126" s="370"/>
      <c r="CP126" s="370"/>
      <c r="CQ126" s="370"/>
      <c r="CR126" s="370"/>
      <c r="CS126" s="370"/>
      <c r="CT126" s="370"/>
      <c r="CU126" s="370"/>
      <c r="CV126" s="370"/>
      <c r="CW126" s="370"/>
      <c r="CX126" s="370"/>
      <c r="CY126" s="370"/>
      <c r="CZ126" s="370"/>
      <c r="DA126" s="370"/>
      <c r="DB126" s="370"/>
      <c r="DC126" s="370"/>
      <c r="DD126" s="370"/>
      <c r="DE126" s="370"/>
      <c r="DF126" s="370"/>
    </row>
    <row r="127" spans="56:110">
      <c r="BD127" s="370"/>
      <c r="BE127" s="370"/>
      <c r="BF127" s="370"/>
      <c r="BG127" s="370"/>
      <c r="BH127" s="370"/>
      <c r="BI127" s="370"/>
      <c r="BJ127" s="370"/>
      <c r="BK127" s="370"/>
      <c r="BL127" s="370"/>
      <c r="BM127" s="370"/>
      <c r="BN127" s="370"/>
      <c r="BO127" s="370"/>
      <c r="BP127" s="370"/>
      <c r="BQ127" s="370"/>
      <c r="BR127" s="370"/>
      <c r="BS127" s="370"/>
      <c r="BT127" s="370"/>
      <c r="BU127" s="370"/>
      <c r="BV127" s="370"/>
      <c r="BW127" s="370"/>
      <c r="BX127" s="370"/>
      <c r="BY127" s="370"/>
      <c r="BZ127" s="370"/>
      <c r="CA127" s="370"/>
      <c r="CB127" s="370"/>
      <c r="CC127" s="370"/>
      <c r="CD127" s="370"/>
      <c r="CE127" s="370"/>
      <c r="CF127" s="370"/>
      <c r="CG127" s="370"/>
      <c r="CH127" s="370"/>
      <c r="CI127" s="370"/>
      <c r="CJ127" s="370"/>
      <c r="CK127" s="370"/>
      <c r="CL127" s="370"/>
      <c r="CM127" s="370"/>
      <c r="CN127" s="370"/>
      <c r="CO127" s="370"/>
      <c r="CP127" s="370"/>
      <c r="CQ127" s="370"/>
      <c r="CR127" s="370"/>
      <c r="CS127" s="370"/>
      <c r="CT127" s="370"/>
      <c r="CU127" s="370"/>
      <c r="CV127" s="370"/>
      <c r="CW127" s="370"/>
      <c r="CX127" s="370"/>
      <c r="CY127" s="370"/>
      <c r="CZ127" s="370"/>
      <c r="DA127" s="370"/>
      <c r="DB127" s="370"/>
      <c r="DC127" s="370"/>
      <c r="DD127" s="370"/>
      <c r="DE127" s="370"/>
      <c r="DF127" s="370"/>
    </row>
    <row r="128" spans="56:110">
      <c r="BD128" s="370"/>
      <c r="BE128" s="370"/>
      <c r="BF128" s="370"/>
      <c r="BG128" s="370"/>
      <c r="BH128" s="370"/>
      <c r="BI128" s="370"/>
      <c r="BJ128" s="370"/>
      <c r="BK128" s="370"/>
      <c r="BL128" s="370"/>
      <c r="BM128" s="370"/>
      <c r="BN128" s="370"/>
      <c r="BO128" s="370"/>
      <c r="BP128" s="370"/>
      <c r="BQ128" s="370"/>
      <c r="BR128" s="370"/>
      <c r="BS128" s="370"/>
      <c r="BT128" s="370"/>
      <c r="BU128" s="370"/>
      <c r="BV128" s="370"/>
      <c r="BW128" s="370"/>
      <c r="BX128" s="370"/>
      <c r="BY128" s="370"/>
      <c r="BZ128" s="370"/>
      <c r="CA128" s="370"/>
      <c r="CB128" s="370"/>
      <c r="CC128" s="370"/>
      <c r="CD128" s="370"/>
      <c r="CE128" s="370"/>
      <c r="CF128" s="370"/>
      <c r="CG128" s="370"/>
      <c r="CH128" s="370"/>
      <c r="CI128" s="370"/>
      <c r="CJ128" s="370"/>
      <c r="CK128" s="370"/>
      <c r="CL128" s="370"/>
      <c r="CM128" s="370"/>
      <c r="CN128" s="370"/>
      <c r="CO128" s="370"/>
      <c r="CP128" s="370"/>
      <c r="CQ128" s="370"/>
      <c r="CR128" s="370"/>
      <c r="CS128" s="370"/>
      <c r="CT128" s="370"/>
      <c r="CU128" s="370"/>
      <c r="CV128" s="370"/>
      <c r="CW128" s="370"/>
      <c r="CX128" s="370"/>
      <c r="CY128" s="370"/>
      <c r="CZ128" s="370"/>
      <c r="DA128" s="370"/>
      <c r="DB128" s="370"/>
      <c r="DC128" s="370"/>
      <c r="DD128" s="370"/>
      <c r="DE128" s="370"/>
      <c r="DF128" s="370"/>
    </row>
    <row r="129" spans="56:110">
      <c r="BD129" s="370"/>
      <c r="BE129" s="370"/>
      <c r="BF129" s="370"/>
      <c r="BG129" s="370"/>
      <c r="BH129" s="370"/>
      <c r="BI129" s="370"/>
      <c r="BJ129" s="370"/>
      <c r="BK129" s="370"/>
      <c r="BL129" s="370"/>
      <c r="BM129" s="370"/>
      <c r="BN129" s="370"/>
      <c r="BO129" s="370"/>
      <c r="BP129" s="370"/>
      <c r="BQ129" s="370"/>
      <c r="BR129" s="370"/>
      <c r="BS129" s="370"/>
      <c r="BT129" s="370"/>
      <c r="BU129" s="370"/>
      <c r="BV129" s="370"/>
      <c r="BW129" s="370"/>
      <c r="BX129" s="370"/>
      <c r="BY129" s="370"/>
      <c r="BZ129" s="370"/>
      <c r="CA129" s="370"/>
      <c r="CB129" s="370"/>
      <c r="CC129" s="370"/>
      <c r="CD129" s="370"/>
      <c r="CE129" s="370"/>
      <c r="CF129" s="370"/>
      <c r="CG129" s="370"/>
      <c r="CH129" s="370"/>
      <c r="CI129" s="370"/>
      <c r="CJ129" s="370"/>
      <c r="CK129" s="370"/>
      <c r="CL129" s="370"/>
      <c r="CM129" s="370"/>
      <c r="CN129" s="370"/>
      <c r="CO129" s="370"/>
      <c r="CP129" s="370"/>
      <c r="CQ129" s="370"/>
      <c r="CR129" s="370"/>
      <c r="CS129" s="370"/>
      <c r="CT129" s="370"/>
      <c r="CU129" s="370"/>
      <c r="CV129" s="370"/>
      <c r="CW129" s="370"/>
      <c r="CX129" s="370"/>
      <c r="CY129" s="370"/>
      <c r="CZ129" s="370"/>
      <c r="DA129" s="370"/>
      <c r="DB129" s="370"/>
      <c r="DC129" s="370"/>
      <c r="DD129" s="370"/>
      <c r="DE129" s="370"/>
      <c r="DF129" s="370"/>
    </row>
    <row r="130" spans="56:110">
      <c r="BD130" s="370"/>
      <c r="BE130" s="370"/>
      <c r="BF130" s="370"/>
      <c r="BG130" s="370"/>
      <c r="BH130" s="370"/>
      <c r="BI130" s="370"/>
      <c r="BJ130" s="370"/>
      <c r="BK130" s="370"/>
      <c r="BL130" s="370"/>
      <c r="BM130" s="370"/>
      <c r="BN130" s="370"/>
      <c r="BO130" s="370"/>
      <c r="BP130" s="370"/>
      <c r="BQ130" s="370"/>
      <c r="BR130" s="370"/>
      <c r="BS130" s="370"/>
      <c r="BT130" s="370"/>
      <c r="BU130" s="370"/>
      <c r="BV130" s="370"/>
      <c r="BW130" s="370"/>
      <c r="BX130" s="370"/>
      <c r="BY130" s="370"/>
      <c r="BZ130" s="370"/>
      <c r="CA130" s="370"/>
      <c r="CB130" s="370"/>
      <c r="CC130" s="370"/>
      <c r="CD130" s="370"/>
      <c r="CE130" s="370"/>
      <c r="CF130" s="370"/>
      <c r="CG130" s="370"/>
      <c r="CH130" s="370"/>
      <c r="CI130" s="370"/>
      <c r="CJ130" s="370"/>
      <c r="CK130" s="370"/>
      <c r="CL130" s="370"/>
      <c r="CM130" s="370"/>
      <c r="CN130" s="370"/>
      <c r="CO130" s="370"/>
      <c r="CP130" s="370"/>
      <c r="CQ130" s="370"/>
      <c r="CR130" s="370"/>
      <c r="CS130" s="370"/>
      <c r="CT130" s="370"/>
      <c r="CU130" s="370"/>
      <c r="CV130" s="370"/>
      <c r="CW130" s="370"/>
      <c r="CX130" s="370"/>
      <c r="CY130" s="370"/>
      <c r="CZ130" s="370"/>
      <c r="DA130" s="370"/>
      <c r="DB130" s="370"/>
      <c r="DC130" s="370"/>
      <c r="DD130" s="370"/>
      <c r="DE130" s="370"/>
      <c r="DF130" s="370"/>
    </row>
    <row r="131" spans="56:110">
      <c r="BD131" s="370"/>
      <c r="BE131" s="370"/>
      <c r="BF131" s="370"/>
      <c r="BG131" s="370"/>
      <c r="BH131" s="370"/>
      <c r="BI131" s="370"/>
      <c r="BJ131" s="370"/>
      <c r="BK131" s="370"/>
      <c r="BL131" s="370"/>
      <c r="BM131" s="370"/>
      <c r="BN131" s="370"/>
      <c r="BO131" s="370"/>
      <c r="BP131" s="370"/>
      <c r="BQ131" s="370"/>
      <c r="BR131" s="370"/>
      <c r="BS131" s="370"/>
      <c r="BT131" s="370"/>
      <c r="BU131" s="370"/>
      <c r="BV131" s="370"/>
      <c r="BW131" s="370"/>
      <c r="BX131" s="370"/>
      <c r="BY131" s="370"/>
      <c r="BZ131" s="370"/>
      <c r="CA131" s="370"/>
      <c r="CB131" s="370"/>
      <c r="CC131" s="370"/>
      <c r="CD131" s="370"/>
      <c r="CE131" s="370"/>
      <c r="CF131" s="370"/>
      <c r="CG131" s="370"/>
      <c r="CH131" s="370"/>
      <c r="CI131" s="370"/>
      <c r="CJ131" s="370"/>
      <c r="CK131" s="370"/>
      <c r="CL131" s="370"/>
      <c r="CM131" s="370"/>
      <c r="CN131" s="370"/>
      <c r="CO131" s="370"/>
      <c r="CP131" s="370"/>
      <c r="CQ131" s="370"/>
      <c r="CR131" s="370"/>
      <c r="CS131" s="370"/>
      <c r="CT131" s="370"/>
      <c r="CU131" s="370"/>
      <c r="CV131" s="370"/>
      <c r="CW131" s="370"/>
      <c r="CX131" s="370"/>
      <c r="CY131" s="370"/>
      <c r="CZ131" s="370"/>
      <c r="DA131" s="370"/>
      <c r="DB131" s="370"/>
      <c r="DC131" s="370"/>
      <c r="DD131" s="370"/>
      <c r="DE131" s="370"/>
    </row>
    <row r="132" spans="56:110">
      <c r="BD132" s="370"/>
      <c r="BE132" s="370"/>
      <c r="BF132" s="370"/>
      <c r="BG132" s="370"/>
      <c r="BH132" s="370"/>
      <c r="BI132" s="370"/>
      <c r="BJ132" s="370"/>
      <c r="BK132" s="370"/>
      <c r="BL132" s="370"/>
      <c r="BM132" s="370"/>
      <c r="BN132" s="370"/>
      <c r="BO132" s="370"/>
      <c r="BP132" s="370"/>
      <c r="BQ132" s="370"/>
      <c r="BR132" s="370"/>
      <c r="BS132" s="370"/>
      <c r="BT132" s="370"/>
      <c r="BU132" s="370"/>
      <c r="BV132" s="370"/>
      <c r="BW132" s="370"/>
      <c r="BX132" s="370"/>
      <c r="BY132" s="370"/>
      <c r="BZ132" s="370"/>
      <c r="CA132" s="370"/>
      <c r="CB132" s="370"/>
      <c r="CC132" s="370"/>
      <c r="CD132" s="370"/>
      <c r="CE132" s="370"/>
      <c r="CF132" s="370"/>
      <c r="CG132" s="370"/>
      <c r="CH132" s="370"/>
      <c r="CI132" s="370"/>
      <c r="CJ132" s="370"/>
      <c r="CK132" s="370"/>
      <c r="CL132" s="370"/>
      <c r="CM132" s="370"/>
      <c r="CN132" s="370"/>
      <c r="CO132" s="370"/>
      <c r="CP132" s="370"/>
      <c r="CQ132" s="370"/>
      <c r="CR132" s="370"/>
      <c r="CS132" s="370"/>
      <c r="CT132" s="370"/>
      <c r="CU132" s="370"/>
      <c r="CV132" s="370"/>
      <c r="CW132" s="370"/>
      <c r="CX132" s="370"/>
      <c r="CY132" s="370"/>
      <c r="CZ132" s="370"/>
      <c r="DA132" s="370"/>
      <c r="DB132" s="370"/>
      <c r="DC132" s="370"/>
      <c r="DD132" s="370"/>
      <c r="DE132" s="370"/>
    </row>
    <row r="133" spans="56:110">
      <c r="BD133" s="370"/>
      <c r="BE133" s="370"/>
      <c r="BF133" s="370"/>
      <c r="BG133" s="370"/>
      <c r="BH133" s="370"/>
      <c r="BI133" s="370"/>
      <c r="BJ133" s="370"/>
      <c r="BK133" s="370"/>
      <c r="BL133" s="370"/>
      <c r="BM133" s="370"/>
      <c r="BN133" s="370"/>
      <c r="BO133" s="370"/>
      <c r="BP133" s="370"/>
      <c r="BQ133" s="370"/>
      <c r="BR133" s="370"/>
      <c r="BS133" s="370"/>
      <c r="BT133" s="370"/>
      <c r="BU133" s="370"/>
      <c r="BV133" s="370"/>
      <c r="BW133" s="370"/>
      <c r="BX133" s="370"/>
      <c r="BY133" s="370"/>
      <c r="BZ133" s="370"/>
      <c r="CA133" s="370"/>
      <c r="CB133" s="370"/>
      <c r="CC133" s="370"/>
      <c r="CD133" s="370"/>
      <c r="CE133" s="370"/>
      <c r="CF133" s="370"/>
      <c r="CG133" s="370"/>
      <c r="CH133" s="370"/>
      <c r="CI133" s="370"/>
      <c r="CJ133" s="370"/>
      <c r="CK133" s="370"/>
      <c r="CL133" s="370"/>
      <c r="CM133" s="370"/>
      <c r="CN133" s="370"/>
      <c r="CO133" s="370"/>
      <c r="CP133" s="370"/>
      <c r="CQ133" s="370"/>
      <c r="CR133" s="370"/>
      <c r="CS133" s="370"/>
      <c r="CT133" s="370"/>
      <c r="CU133" s="370"/>
      <c r="CV133" s="370"/>
      <c r="CW133" s="370"/>
      <c r="CX133" s="370"/>
      <c r="CY133" s="370"/>
      <c r="CZ133" s="370"/>
      <c r="DA133" s="370"/>
      <c r="DB133" s="370"/>
      <c r="DC133" s="370"/>
      <c r="DD133" s="370"/>
      <c r="DE133" s="370"/>
    </row>
    <row r="134" spans="56:110">
      <c r="BD134" s="370"/>
      <c r="BE134" s="370"/>
      <c r="BF134" s="370"/>
      <c r="BG134" s="370"/>
      <c r="BH134" s="370"/>
      <c r="BI134" s="370"/>
      <c r="BJ134" s="370"/>
      <c r="BK134" s="370"/>
      <c r="BL134" s="370"/>
      <c r="BM134" s="370"/>
      <c r="BN134" s="370"/>
      <c r="BO134" s="370"/>
      <c r="BP134" s="370"/>
      <c r="BQ134" s="370"/>
      <c r="BR134" s="370"/>
      <c r="BS134" s="370"/>
      <c r="BT134" s="370"/>
      <c r="BU134" s="370"/>
      <c r="BV134" s="370"/>
      <c r="BW134" s="370"/>
      <c r="BX134" s="370"/>
      <c r="BY134" s="370"/>
      <c r="BZ134" s="370"/>
      <c r="CA134" s="370"/>
      <c r="CB134" s="370"/>
      <c r="CC134" s="370"/>
      <c r="CD134" s="370"/>
      <c r="CE134" s="370"/>
      <c r="CF134" s="370"/>
      <c r="CG134" s="370"/>
      <c r="CH134" s="370"/>
      <c r="CI134" s="370"/>
      <c r="CJ134" s="370"/>
      <c r="CK134" s="370"/>
      <c r="CL134" s="370"/>
      <c r="CM134" s="370"/>
      <c r="CN134" s="370"/>
      <c r="CO134" s="370"/>
      <c r="CP134" s="370"/>
      <c r="CQ134" s="370"/>
      <c r="CR134" s="370"/>
      <c r="CS134" s="370"/>
      <c r="CT134" s="370"/>
      <c r="CU134" s="370"/>
      <c r="CV134" s="370"/>
      <c r="CW134" s="370"/>
      <c r="CX134" s="370"/>
      <c r="CY134" s="370"/>
      <c r="CZ134" s="370"/>
      <c r="DA134" s="370"/>
      <c r="DB134" s="370"/>
      <c r="DC134" s="370"/>
      <c r="DD134" s="370"/>
      <c r="DE134" s="370"/>
    </row>
    <row r="135" spans="56:110">
      <c r="BD135" s="370"/>
      <c r="BE135" s="370"/>
      <c r="BF135" s="370"/>
      <c r="BG135" s="370"/>
      <c r="BH135" s="370"/>
      <c r="BI135" s="370"/>
      <c r="BJ135" s="370"/>
      <c r="BK135" s="370"/>
      <c r="BL135" s="370"/>
      <c r="BM135" s="370"/>
      <c r="BN135" s="370"/>
      <c r="BO135" s="370"/>
      <c r="BP135" s="370"/>
      <c r="BQ135" s="370"/>
      <c r="BR135" s="370"/>
      <c r="BS135" s="370"/>
      <c r="BT135" s="370"/>
      <c r="BU135" s="370"/>
      <c r="BV135" s="370"/>
      <c r="BW135" s="370"/>
      <c r="BX135" s="370"/>
      <c r="BY135" s="370"/>
      <c r="BZ135" s="370"/>
      <c r="CA135" s="370"/>
      <c r="CB135" s="370"/>
      <c r="CC135" s="370"/>
      <c r="CD135" s="370"/>
      <c r="CE135" s="370"/>
      <c r="CF135" s="370"/>
      <c r="CG135" s="370"/>
      <c r="CH135" s="370"/>
      <c r="CI135" s="370"/>
      <c r="CJ135" s="370"/>
      <c r="CK135" s="370"/>
      <c r="CL135" s="370"/>
      <c r="CM135" s="370"/>
      <c r="CN135" s="370"/>
      <c r="CO135" s="370"/>
      <c r="CP135" s="370"/>
      <c r="CQ135" s="370"/>
      <c r="CR135" s="370"/>
      <c r="CS135" s="370"/>
      <c r="CT135" s="370"/>
      <c r="CU135" s="370"/>
      <c r="CV135" s="370"/>
      <c r="CW135" s="370"/>
      <c r="CX135" s="370"/>
      <c r="CY135" s="370"/>
      <c r="CZ135" s="370"/>
      <c r="DA135" s="370"/>
      <c r="DB135" s="370"/>
      <c r="DC135" s="370"/>
      <c r="DD135" s="370"/>
      <c r="DE135" s="370"/>
    </row>
    <row r="136" spans="56:110">
      <c r="BD136" s="370"/>
      <c r="BE136" s="370"/>
      <c r="BF136" s="370"/>
      <c r="BG136" s="370"/>
      <c r="BH136" s="370"/>
      <c r="BI136" s="370"/>
      <c r="BJ136" s="370"/>
      <c r="BK136" s="370"/>
      <c r="BL136" s="370"/>
      <c r="BM136" s="370"/>
      <c r="BN136" s="370"/>
      <c r="BO136" s="370"/>
      <c r="BP136" s="370"/>
      <c r="BQ136" s="370"/>
      <c r="BR136" s="370"/>
      <c r="BS136" s="370"/>
      <c r="BT136" s="370"/>
      <c r="BU136" s="370"/>
      <c r="BV136" s="370"/>
      <c r="BW136" s="370"/>
      <c r="BX136" s="370"/>
      <c r="BY136" s="370"/>
      <c r="BZ136" s="370"/>
      <c r="CA136" s="370"/>
      <c r="CB136" s="370"/>
      <c r="CC136" s="370"/>
      <c r="CD136" s="370"/>
      <c r="CE136" s="370"/>
      <c r="CF136" s="370"/>
      <c r="CG136" s="370"/>
      <c r="CH136" s="370"/>
      <c r="CI136" s="370"/>
      <c r="CJ136" s="370"/>
      <c r="CK136" s="370"/>
      <c r="CL136" s="370"/>
      <c r="CM136" s="370"/>
      <c r="CN136" s="370"/>
      <c r="CO136" s="370"/>
      <c r="CP136" s="370"/>
      <c r="CQ136" s="370"/>
      <c r="CR136" s="370"/>
      <c r="CS136" s="370"/>
      <c r="CT136" s="370"/>
      <c r="CU136" s="370"/>
      <c r="CV136" s="370"/>
      <c r="CW136" s="370"/>
      <c r="CX136" s="370"/>
      <c r="CY136" s="370"/>
      <c r="CZ136" s="370"/>
      <c r="DA136" s="370"/>
      <c r="DB136" s="370"/>
      <c r="DC136" s="370"/>
      <c r="DD136" s="370"/>
      <c r="DE136" s="370"/>
    </row>
    <row r="137" spans="56:110">
      <c r="BD137" s="370"/>
      <c r="BE137" s="370"/>
      <c r="BF137" s="370"/>
      <c r="BG137" s="370"/>
      <c r="BH137" s="370"/>
      <c r="BI137" s="370"/>
      <c r="BJ137" s="370"/>
      <c r="BK137" s="370"/>
      <c r="BL137" s="370"/>
      <c r="BM137" s="370"/>
      <c r="BN137" s="370"/>
      <c r="BO137" s="370"/>
      <c r="BP137" s="370"/>
      <c r="BQ137" s="370"/>
      <c r="BR137" s="370"/>
      <c r="BS137" s="370"/>
      <c r="BT137" s="370"/>
      <c r="BU137" s="370"/>
      <c r="BV137" s="370"/>
      <c r="BW137" s="370"/>
      <c r="BX137" s="370"/>
      <c r="BY137" s="370"/>
      <c r="BZ137" s="370"/>
      <c r="CA137" s="370"/>
      <c r="CB137" s="370"/>
      <c r="CC137" s="370"/>
      <c r="CD137" s="370"/>
      <c r="CE137" s="370"/>
      <c r="CF137" s="370"/>
      <c r="CG137" s="370"/>
      <c r="CH137" s="370"/>
      <c r="CI137" s="370"/>
      <c r="CJ137" s="370"/>
      <c r="CK137" s="370"/>
      <c r="CL137" s="370"/>
      <c r="CM137" s="370"/>
      <c r="CN137" s="370"/>
      <c r="CO137" s="370"/>
      <c r="CP137" s="370"/>
      <c r="CQ137" s="370"/>
      <c r="CR137" s="370"/>
      <c r="CS137" s="370"/>
      <c r="CT137" s="370"/>
      <c r="CU137" s="370"/>
      <c r="CV137" s="370"/>
      <c r="CW137" s="370"/>
      <c r="CX137" s="370"/>
      <c r="CY137" s="370"/>
      <c r="CZ137" s="370"/>
      <c r="DA137" s="370"/>
      <c r="DB137" s="370"/>
      <c r="DC137" s="370"/>
      <c r="DD137" s="370"/>
      <c r="DE137" s="370"/>
    </row>
    <row r="138" spans="56:110">
      <c r="BD138" s="370"/>
      <c r="BE138" s="370"/>
      <c r="BF138" s="370"/>
      <c r="BG138" s="370"/>
      <c r="BH138" s="370"/>
      <c r="BI138" s="370"/>
      <c r="BJ138" s="370"/>
      <c r="BK138" s="370"/>
      <c r="BL138" s="370"/>
      <c r="BM138" s="370"/>
      <c r="BN138" s="370"/>
      <c r="BO138" s="370"/>
      <c r="BP138" s="370"/>
      <c r="BQ138" s="370"/>
      <c r="BR138" s="370"/>
      <c r="BS138" s="370"/>
      <c r="BT138" s="370"/>
      <c r="BU138" s="370"/>
      <c r="BV138" s="370"/>
      <c r="BW138" s="370"/>
      <c r="BX138" s="370"/>
      <c r="BY138" s="370"/>
      <c r="BZ138" s="370"/>
      <c r="CA138" s="370"/>
      <c r="CB138" s="370"/>
      <c r="CC138" s="370"/>
      <c r="CD138" s="370"/>
      <c r="CE138" s="370"/>
      <c r="CF138" s="370"/>
      <c r="CG138" s="370"/>
      <c r="CH138" s="370"/>
      <c r="CI138" s="370"/>
      <c r="CJ138" s="370"/>
      <c r="CK138" s="370"/>
      <c r="CL138" s="370"/>
      <c r="CM138" s="370"/>
      <c r="CN138" s="370"/>
      <c r="CO138" s="370"/>
      <c r="CP138" s="370"/>
      <c r="CQ138" s="370"/>
      <c r="CR138" s="370"/>
      <c r="CS138" s="370"/>
      <c r="CT138" s="370"/>
      <c r="CU138" s="370"/>
      <c r="CV138" s="370"/>
      <c r="CW138" s="370"/>
      <c r="CX138" s="370"/>
      <c r="CY138" s="370"/>
      <c r="CZ138" s="370"/>
      <c r="DA138" s="370"/>
      <c r="DB138" s="370"/>
      <c r="DC138" s="370"/>
      <c r="DD138" s="370"/>
      <c r="DE138" s="370"/>
    </row>
    <row r="139" spans="56:110">
      <c r="BD139" s="370"/>
      <c r="BE139" s="370"/>
      <c r="BF139" s="370"/>
      <c r="BG139" s="370"/>
      <c r="BH139" s="370"/>
      <c r="BI139" s="370"/>
      <c r="BJ139" s="370"/>
      <c r="BK139" s="370"/>
      <c r="BL139" s="370"/>
      <c r="BM139" s="370"/>
      <c r="BN139" s="370"/>
      <c r="BO139" s="370"/>
      <c r="BP139" s="370"/>
      <c r="BQ139" s="370"/>
      <c r="BR139" s="370"/>
      <c r="BS139" s="370"/>
      <c r="BT139" s="370"/>
      <c r="BU139" s="370"/>
      <c r="BV139" s="370"/>
      <c r="BW139" s="370"/>
      <c r="BX139" s="370"/>
      <c r="BY139" s="370"/>
      <c r="BZ139" s="370"/>
      <c r="CA139" s="370"/>
      <c r="CB139" s="370"/>
      <c r="CC139" s="370"/>
      <c r="CD139" s="370"/>
      <c r="CE139" s="370"/>
      <c r="CF139" s="370"/>
      <c r="CG139" s="370"/>
      <c r="CH139" s="370"/>
      <c r="CI139" s="370"/>
      <c r="CJ139" s="370"/>
      <c r="CK139" s="370"/>
      <c r="CL139" s="370"/>
      <c r="CM139" s="370"/>
      <c r="CN139" s="370"/>
      <c r="CO139" s="370"/>
      <c r="CP139" s="370"/>
      <c r="CQ139" s="370"/>
      <c r="CR139" s="370"/>
      <c r="CS139" s="370"/>
      <c r="CT139" s="370"/>
      <c r="CU139" s="370"/>
      <c r="CV139" s="370"/>
      <c r="CW139" s="370"/>
      <c r="CX139" s="370"/>
      <c r="CY139" s="370"/>
      <c r="CZ139" s="370"/>
      <c r="DA139" s="370"/>
      <c r="DB139" s="370"/>
      <c r="DC139" s="370"/>
      <c r="DD139" s="370"/>
      <c r="DE139" s="370"/>
    </row>
    <row r="140" spans="56:110">
      <c r="BD140" s="370"/>
      <c r="BE140" s="370"/>
      <c r="BF140" s="370"/>
      <c r="BG140" s="370"/>
      <c r="BH140" s="370"/>
      <c r="BI140" s="370"/>
      <c r="BJ140" s="370"/>
      <c r="BK140" s="370"/>
      <c r="BL140" s="370"/>
      <c r="BM140" s="370"/>
      <c r="BN140" s="370"/>
      <c r="BO140" s="370"/>
      <c r="BP140" s="370"/>
      <c r="BQ140" s="370"/>
      <c r="BR140" s="370"/>
      <c r="BS140" s="370"/>
      <c r="BT140" s="370"/>
      <c r="BU140" s="370"/>
      <c r="BV140" s="370"/>
      <c r="BW140" s="370"/>
      <c r="BX140" s="370"/>
      <c r="BY140" s="370"/>
      <c r="BZ140" s="370"/>
      <c r="CA140" s="370"/>
      <c r="CB140" s="370"/>
      <c r="CC140" s="370"/>
      <c r="CD140" s="370"/>
      <c r="CE140" s="370"/>
      <c r="CF140" s="370"/>
      <c r="CG140" s="370"/>
      <c r="CH140" s="370"/>
      <c r="CI140" s="370"/>
      <c r="CJ140" s="370"/>
      <c r="CK140" s="370"/>
      <c r="CL140" s="370"/>
      <c r="CM140" s="370"/>
      <c r="CN140" s="370"/>
      <c r="CO140" s="370"/>
      <c r="CP140" s="370"/>
      <c r="CQ140" s="370"/>
      <c r="CR140" s="370"/>
      <c r="CS140" s="370"/>
      <c r="CT140" s="370"/>
      <c r="CU140" s="370"/>
      <c r="CV140" s="370"/>
      <c r="CW140" s="370"/>
      <c r="CX140" s="370"/>
      <c r="CY140" s="370"/>
      <c r="CZ140" s="370"/>
      <c r="DA140" s="370"/>
      <c r="DB140" s="370"/>
      <c r="DC140" s="370"/>
      <c r="DD140" s="370"/>
      <c r="DE140" s="370"/>
    </row>
    <row r="141" spans="56:110">
      <c r="BD141" s="370"/>
      <c r="BE141" s="370"/>
      <c r="BF141" s="370"/>
      <c r="BG141" s="370"/>
      <c r="BH141" s="370"/>
      <c r="BI141" s="370"/>
      <c r="BJ141" s="370"/>
      <c r="BK141" s="370"/>
      <c r="BL141" s="370"/>
      <c r="BM141" s="370"/>
      <c r="BN141" s="370"/>
      <c r="BO141" s="370"/>
      <c r="BP141" s="370"/>
      <c r="BQ141" s="370"/>
      <c r="BR141" s="370"/>
      <c r="BS141" s="370"/>
      <c r="BT141" s="370"/>
      <c r="BU141" s="370"/>
      <c r="BV141" s="370"/>
      <c r="BW141" s="370"/>
      <c r="BX141" s="370"/>
      <c r="BY141" s="370"/>
      <c r="BZ141" s="370"/>
      <c r="CA141" s="370"/>
      <c r="CB141" s="370"/>
      <c r="CC141" s="370"/>
      <c r="CD141" s="370"/>
      <c r="CE141" s="370"/>
      <c r="CF141" s="370"/>
      <c r="CG141" s="370"/>
      <c r="CH141" s="370"/>
      <c r="CI141" s="370"/>
      <c r="CJ141" s="370"/>
      <c r="CK141" s="370"/>
      <c r="CL141" s="370"/>
      <c r="CM141" s="370"/>
      <c r="CN141" s="370"/>
      <c r="CO141" s="370"/>
      <c r="CP141" s="370"/>
      <c r="CQ141" s="370"/>
      <c r="CR141" s="370"/>
      <c r="CS141" s="370"/>
      <c r="CT141" s="370"/>
      <c r="CU141" s="370"/>
      <c r="CV141" s="370"/>
      <c r="CW141" s="370"/>
      <c r="CX141" s="370"/>
      <c r="CY141" s="370"/>
      <c r="CZ141" s="370"/>
      <c r="DA141" s="370"/>
      <c r="DB141" s="370"/>
      <c r="DC141" s="370"/>
      <c r="DD141" s="370"/>
      <c r="DE141" s="370"/>
    </row>
    <row r="142" spans="56:110">
      <c r="BD142" s="370"/>
      <c r="BE142" s="370"/>
      <c r="BF142" s="370"/>
      <c r="BG142" s="370"/>
      <c r="BH142" s="370"/>
      <c r="BI142" s="370"/>
      <c r="BJ142" s="370"/>
      <c r="BK142" s="370"/>
      <c r="BL142" s="370"/>
      <c r="BM142" s="370"/>
      <c r="BN142" s="370"/>
      <c r="BO142" s="370"/>
      <c r="BP142" s="370"/>
      <c r="BQ142" s="370"/>
      <c r="BR142" s="370"/>
      <c r="BS142" s="370"/>
      <c r="BT142" s="370"/>
      <c r="BU142" s="370"/>
      <c r="BV142" s="370"/>
      <c r="BW142" s="370"/>
      <c r="BX142" s="370"/>
      <c r="BY142" s="370"/>
      <c r="BZ142" s="370"/>
      <c r="CA142" s="370"/>
      <c r="CB142" s="370"/>
      <c r="CC142" s="370"/>
      <c r="CD142" s="370"/>
      <c r="CE142" s="370"/>
      <c r="CF142" s="370"/>
      <c r="CG142" s="370"/>
      <c r="CH142" s="370"/>
      <c r="CI142" s="370"/>
      <c r="CJ142" s="370"/>
      <c r="CK142" s="370"/>
      <c r="CL142" s="370"/>
      <c r="CM142" s="370"/>
      <c r="CN142" s="370"/>
      <c r="CO142" s="370"/>
      <c r="CP142" s="370"/>
      <c r="CQ142" s="370"/>
      <c r="CR142" s="370"/>
      <c r="CS142" s="370"/>
      <c r="CT142" s="370"/>
      <c r="CU142" s="370"/>
      <c r="CV142" s="370"/>
      <c r="CW142" s="370"/>
      <c r="CX142" s="370"/>
      <c r="CY142" s="370"/>
      <c r="CZ142" s="370"/>
      <c r="DA142" s="370"/>
      <c r="DB142" s="370"/>
      <c r="DC142" s="370"/>
      <c r="DD142" s="370"/>
      <c r="DE142" s="370"/>
    </row>
    <row r="143" spans="56:110">
      <c r="BD143" s="370"/>
      <c r="BE143" s="370"/>
      <c r="BF143" s="370"/>
      <c r="BG143" s="370"/>
      <c r="BH143" s="370"/>
      <c r="BI143" s="370"/>
      <c r="BJ143" s="370"/>
      <c r="BK143" s="370"/>
      <c r="BL143" s="370"/>
      <c r="BM143" s="370"/>
      <c r="BN143" s="370"/>
      <c r="BO143" s="370"/>
      <c r="BP143" s="370"/>
      <c r="BQ143" s="370"/>
      <c r="BR143" s="370"/>
      <c r="BS143" s="370"/>
      <c r="BT143" s="370"/>
      <c r="BU143" s="370"/>
      <c r="BV143" s="370"/>
      <c r="BW143" s="370"/>
      <c r="BX143" s="370"/>
      <c r="BY143" s="370"/>
      <c r="BZ143" s="370"/>
      <c r="CA143" s="370"/>
      <c r="CB143" s="370"/>
      <c r="CC143" s="370"/>
      <c r="CD143" s="370"/>
      <c r="CE143" s="370"/>
      <c r="CF143" s="370"/>
      <c r="CG143" s="370"/>
      <c r="CH143" s="370"/>
      <c r="CI143" s="370"/>
      <c r="CJ143" s="370"/>
      <c r="CK143" s="370"/>
      <c r="CL143" s="370"/>
      <c r="CM143" s="370"/>
      <c r="CN143" s="370"/>
      <c r="CO143" s="370"/>
      <c r="CP143" s="370"/>
      <c r="CQ143" s="370"/>
      <c r="CR143" s="370"/>
      <c r="CS143" s="370"/>
      <c r="CT143" s="370"/>
      <c r="CU143" s="370"/>
      <c r="CV143" s="370"/>
      <c r="CW143" s="370"/>
      <c r="CX143" s="370"/>
      <c r="CY143" s="370"/>
      <c r="CZ143" s="370"/>
      <c r="DA143" s="370"/>
      <c r="DB143" s="370"/>
      <c r="DC143" s="370"/>
      <c r="DD143" s="370"/>
      <c r="DE143" s="370"/>
    </row>
    <row r="144" spans="56:110">
      <c r="BD144" s="370"/>
      <c r="BE144" s="370"/>
      <c r="BF144" s="370"/>
      <c r="BG144" s="370"/>
      <c r="BH144" s="370"/>
      <c r="BI144" s="370"/>
      <c r="BJ144" s="370"/>
      <c r="BK144" s="370"/>
      <c r="BL144" s="370"/>
      <c r="BM144" s="370"/>
      <c r="BN144" s="370"/>
      <c r="BO144" s="370"/>
      <c r="BP144" s="370"/>
      <c r="BQ144" s="370"/>
      <c r="BR144" s="370"/>
      <c r="BS144" s="370"/>
      <c r="BT144" s="370"/>
      <c r="BU144" s="370"/>
      <c r="BV144" s="370"/>
      <c r="BW144" s="370"/>
      <c r="BX144" s="370"/>
      <c r="BY144" s="370"/>
      <c r="BZ144" s="370"/>
      <c r="CA144" s="370"/>
      <c r="CB144" s="370"/>
      <c r="CC144" s="370"/>
      <c r="CD144" s="370"/>
      <c r="CE144" s="370"/>
      <c r="CF144" s="370"/>
      <c r="CG144" s="370"/>
      <c r="CH144" s="370"/>
      <c r="CI144" s="370"/>
      <c r="CJ144" s="370"/>
      <c r="CK144" s="370"/>
      <c r="CL144" s="370"/>
      <c r="CM144" s="370"/>
      <c r="CN144" s="370"/>
      <c r="CO144" s="370"/>
      <c r="CP144" s="370"/>
      <c r="CQ144" s="370"/>
      <c r="CR144" s="370"/>
      <c r="CS144" s="370"/>
      <c r="CT144" s="370"/>
      <c r="CU144" s="370"/>
      <c r="CV144" s="370"/>
      <c r="CW144" s="370"/>
      <c r="CX144" s="370"/>
      <c r="CY144" s="370"/>
      <c r="CZ144" s="370"/>
      <c r="DA144" s="370"/>
      <c r="DB144" s="370"/>
      <c r="DC144" s="370"/>
      <c r="DD144" s="370"/>
      <c r="DE144" s="370"/>
    </row>
    <row r="145" spans="56:109">
      <c r="BD145" s="370"/>
      <c r="BE145" s="370"/>
      <c r="BF145" s="370"/>
      <c r="BG145" s="370"/>
      <c r="BH145" s="370"/>
      <c r="BI145" s="370"/>
      <c r="BJ145" s="370"/>
      <c r="BK145" s="370"/>
      <c r="BL145" s="370"/>
      <c r="BM145" s="370"/>
      <c r="BN145" s="370"/>
      <c r="BO145" s="370"/>
      <c r="BP145" s="370"/>
      <c r="BQ145" s="370"/>
      <c r="BR145" s="370"/>
      <c r="BS145" s="370"/>
      <c r="BT145" s="370"/>
      <c r="BU145" s="370"/>
      <c r="BV145" s="370"/>
      <c r="BW145" s="370"/>
      <c r="BX145" s="370"/>
      <c r="BY145" s="370"/>
      <c r="BZ145" s="370"/>
      <c r="CA145" s="370"/>
      <c r="CB145" s="370"/>
      <c r="CC145" s="370"/>
      <c r="CD145" s="370"/>
      <c r="CE145" s="370"/>
      <c r="CF145" s="370"/>
      <c r="CG145" s="370"/>
      <c r="CH145" s="370"/>
      <c r="CI145" s="370"/>
      <c r="CJ145" s="370"/>
      <c r="CK145" s="370"/>
      <c r="CL145" s="370"/>
      <c r="CM145" s="370"/>
      <c r="CN145" s="370"/>
      <c r="CO145" s="370"/>
      <c r="CP145" s="370"/>
      <c r="CQ145" s="370"/>
      <c r="CR145" s="370"/>
      <c r="CS145" s="370"/>
      <c r="CT145" s="370"/>
      <c r="CU145" s="370"/>
      <c r="CV145" s="370"/>
      <c r="CW145" s="370"/>
      <c r="CX145" s="370"/>
      <c r="CY145" s="370"/>
      <c r="CZ145" s="370"/>
      <c r="DA145" s="370"/>
      <c r="DB145" s="370"/>
      <c r="DC145" s="370"/>
      <c r="DD145" s="370"/>
      <c r="DE145" s="370"/>
    </row>
    <row r="146" spans="56:109">
      <c r="BD146" s="370"/>
      <c r="BE146" s="370"/>
      <c r="BF146" s="370"/>
      <c r="BG146" s="370"/>
      <c r="BH146" s="370"/>
      <c r="BI146" s="370"/>
      <c r="BJ146" s="370"/>
      <c r="BK146" s="370"/>
      <c r="BL146" s="370"/>
      <c r="BM146" s="370"/>
      <c r="BN146" s="370"/>
      <c r="BO146" s="370"/>
      <c r="BP146" s="370"/>
      <c r="BQ146" s="370"/>
      <c r="BR146" s="370"/>
      <c r="BS146" s="370"/>
      <c r="BT146" s="370"/>
      <c r="BU146" s="370"/>
      <c r="BV146" s="370"/>
      <c r="BW146" s="370"/>
      <c r="BX146" s="370"/>
      <c r="BY146" s="370"/>
      <c r="BZ146" s="370"/>
      <c r="CA146" s="370"/>
      <c r="CB146" s="370"/>
      <c r="CC146" s="370"/>
      <c r="CD146" s="370"/>
      <c r="CE146" s="370"/>
      <c r="CF146" s="370"/>
      <c r="CG146" s="370"/>
      <c r="CH146" s="370"/>
      <c r="CI146" s="370"/>
      <c r="CJ146" s="370"/>
      <c r="CK146" s="370"/>
      <c r="CL146" s="370"/>
      <c r="CM146" s="370"/>
      <c r="CN146" s="370"/>
      <c r="CO146" s="370"/>
      <c r="CP146" s="370"/>
      <c r="CQ146" s="370"/>
      <c r="CR146" s="370"/>
      <c r="CS146" s="370"/>
      <c r="CT146" s="370"/>
      <c r="CU146" s="370"/>
      <c r="CV146" s="370"/>
      <c r="CW146" s="370"/>
      <c r="CX146" s="370"/>
      <c r="CY146" s="370"/>
      <c r="CZ146" s="370"/>
      <c r="DA146" s="370"/>
      <c r="DB146" s="370"/>
      <c r="DC146" s="370"/>
      <c r="DD146" s="370"/>
      <c r="DE146" s="370"/>
    </row>
    <row r="147" spans="56:109">
      <c r="BD147" s="370"/>
      <c r="BE147" s="370"/>
      <c r="BF147" s="370"/>
      <c r="BG147" s="370"/>
      <c r="BH147" s="370"/>
      <c r="BI147" s="370"/>
      <c r="BJ147" s="370"/>
      <c r="BK147" s="370"/>
      <c r="BL147" s="370"/>
      <c r="BM147" s="370"/>
      <c r="BN147" s="370"/>
      <c r="BO147" s="370"/>
      <c r="BP147" s="370"/>
      <c r="BQ147" s="370"/>
      <c r="BR147" s="370"/>
      <c r="BS147" s="370"/>
      <c r="BT147" s="370"/>
      <c r="BU147" s="370"/>
      <c r="BV147" s="370"/>
      <c r="BW147" s="370"/>
      <c r="BX147" s="370"/>
      <c r="BY147" s="370"/>
      <c r="BZ147" s="370"/>
      <c r="CA147" s="370"/>
      <c r="CB147" s="370"/>
      <c r="CC147" s="370"/>
      <c r="CD147" s="370"/>
      <c r="CE147" s="370"/>
      <c r="CF147" s="370"/>
      <c r="CG147" s="370"/>
      <c r="CH147" s="370"/>
      <c r="CI147" s="370"/>
      <c r="CJ147" s="370"/>
      <c r="CK147" s="370"/>
      <c r="CL147" s="370"/>
      <c r="CM147" s="370"/>
      <c r="CN147" s="370"/>
      <c r="CO147" s="370"/>
      <c r="CP147" s="370"/>
      <c r="CQ147" s="370"/>
      <c r="CR147" s="370"/>
      <c r="CS147" s="370"/>
      <c r="CT147" s="370"/>
      <c r="CU147" s="370"/>
      <c r="CV147" s="370"/>
      <c r="CW147" s="370"/>
      <c r="CX147" s="370"/>
      <c r="CY147" s="370"/>
      <c r="CZ147" s="370"/>
      <c r="DA147" s="370"/>
      <c r="DB147" s="370"/>
      <c r="DC147" s="370"/>
      <c r="DD147" s="370"/>
      <c r="DE147" s="370"/>
    </row>
    <row r="148" spans="56:109">
      <c r="BD148" s="370"/>
      <c r="BE148" s="370"/>
      <c r="BF148" s="370"/>
      <c r="BG148" s="370"/>
      <c r="BH148" s="370"/>
      <c r="BI148" s="370"/>
      <c r="BJ148" s="370"/>
      <c r="BK148" s="370"/>
      <c r="BL148" s="370"/>
      <c r="BM148" s="370"/>
      <c r="BN148" s="370"/>
      <c r="BO148" s="370"/>
      <c r="BP148" s="370"/>
      <c r="BQ148" s="370"/>
      <c r="BR148" s="370"/>
      <c r="BS148" s="370"/>
      <c r="BT148" s="370"/>
      <c r="BU148" s="370"/>
      <c r="BV148" s="370"/>
      <c r="BW148" s="370"/>
      <c r="BX148" s="370"/>
      <c r="BY148" s="370"/>
      <c r="BZ148" s="370"/>
      <c r="CA148" s="370"/>
      <c r="CB148" s="370"/>
      <c r="CC148" s="370"/>
      <c r="CD148" s="370"/>
      <c r="CE148" s="370"/>
      <c r="CF148" s="370"/>
      <c r="CG148" s="370"/>
      <c r="CH148" s="370"/>
      <c r="CI148" s="370"/>
      <c r="CJ148" s="370"/>
      <c r="CK148" s="370"/>
      <c r="CL148" s="370"/>
      <c r="CM148" s="370"/>
      <c r="CN148" s="370"/>
      <c r="CO148" s="370"/>
      <c r="CP148" s="370"/>
      <c r="CQ148" s="370"/>
      <c r="CR148" s="370"/>
      <c r="CS148" s="370"/>
      <c r="CT148" s="370"/>
      <c r="CU148" s="370"/>
      <c r="CV148" s="370"/>
      <c r="CW148" s="370"/>
      <c r="CX148" s="370"/>
      <c r="CY148" s="370"/>
      <c r="CZ148" s="370"/>
      <c r="DA148" s="370"/>
      <c r="DB148" s="370"/>
      <c r="DC148" s="370"/>
      <c r="DD148" s="370"/>
      <c r="DE148" s="370"/>
    </row>
    <row r="149" spans="56:109">
      <c r="BD149" s="370"/>
      <c r="BE149" s="370"/>
      <c r="BF149" s="370"/>
      <c r="BG149" s="370"/>
      <c r="BH149" s="370"/>
      <c r="BI149" s="370"/>
      <c r="BJ149" s="370"/>
      <c r="BK149" s="370"/>
      <c r="BL149" s="370"/>
      <c r="BM149" s="370"/>
      <c r="BN149" s="370"/>
      <c r="BO149" s="370"/>
      <c r="BP149" s="370"/>
      <c r="BQ149" s="370"/>
      <c r="BR149" s="370"/>
      <c r="BS149" s="370"/>
      <c r="BT149" s="370"/>
      <c r="BU149" s="370"/>
      <c r="BV149" s="370"/>
      <c r="BW149" s="370"/>
      <c r="BX149" s="370"/>
      <c r="BY149" s="370"/>
      <c r="BZ149" s="370"/>
      <c r="CA149" s="370"/>
      <c r="CB149" s="370"/>
      <c r="CC149" s="370"/>
      <c r="CD149" s="370"/>
      <c r="CE149" s="370"/>
      <c r="CF149" s="370"/>
      <c r="CG149" s="370"/>
      <c r="CH149" s="370"/>
      <c r="CI149" s="370"/>
      <c r="CJ149" s="370"/>
      <c r="CK149" s="370"/>
      <c r="CL149" s="370"/>
      <c r="CM149" s="370"/>
      <c r="CN149" s="370"/>
      <c r="CO149" s="370"/>
      <c r="CP149" s="370"/>
      <c r="CQ149" s="370"/>
      <c r="CR149" s="370"/>
      <c r="CS149" s="370"/>
      <c r="CT149" s="370"/>
      <c r="CU149" s="370"/>
      <c r="CV149" s="370"/>
      <c r="CW149" s="370"/>
      <c r="CX149" s="370"/>
      <c r="CY149" s="370"/>
      <c r="CZ149" s="370"/>
      <c r="DA149" s="370"/>
      <c r="DB149" s="370"/>
      <c r="DC149" s="370"/>
      <c r="DD149" s="370"/>
      <c r="DE149" s="370"/>
    </row>
    <row r="150" spans="56:109">
      <c r="BD150" s="370"/>
      <c r="BE150" s="370"/>
      <c r="BF150" s="370"/>
      <c r="BG150" s="370"/>
      <c r="BH150" s="370"/>
      <c r="BI150" s="370"/>
      <c r="BJ150" s="370"/>
      <c r="BK150" s="370"/>
      <c r="BL150" s="370"/>
      <c r="BM150" s="370"/>
      <c r="BN150" s="370"/>
      <c r="BO150" s="370"/>
      <c r="BP150" s="370"/>
      <c r="BQ150" s="370"/>
      <c r="BR150" s="370"/>
      <c r="BS150" s="370"/>
      <c r="BT150" s="370"/>
      <c r="BU150" s="370"/>
      <c r="BV150" s="370"/>
      <c r="BW150" s="370"/>
      <c r="BX150" s="370"/>
      <c r="BY150" s="370"/>
      <c r="BZ150" s="370"/>
      <c r="CA150" s="370"/>
      <c r="CB150" s="370"/>
      <c r="CC150" s="370"/>
      <c r="CD150" s="370"/>
      <c r="CE150" s="370"/>
      <c r="CF150" s="370"/>
      <c r="CG150" s="370"/>
      <c r="CH150" s="370"/>
      <c r="CI150" s="370"/>
      <c r="CJ150" s="370"/>
      <c r="CK150" s="370"/>
      <c r="CL150" s="370"/>
      <c r="CM150" s="370"/>
      <c r="CN150" s="370"/>
      <c r="CO150" s="370"/>
      <c r="CP150" s="370"/>
      <c r="CQ150" s="370"/>
      <c r="CR150" s="370"/>
      <c r="CS150" s="370"/>
      <c r="CT150" s="370"/>
      <c r="CU150" s="370"/>
      <c r="CV150" s="370"/>
      <c r="CW150" s="370"/>
      <c r="CX150" s="370"/>
      <c r="CY150" s="370"/>
      <c r="CZ150" s="370"/>
      <c r="DA150" s="370"/>
      <c r="DB150" s="370"/>
      <c r="DC150" s="370"/>
      <c r="DD150" s="370"/>
      <c r="DE150" s="370"/>
    </row>
    <row r="151" spans="56:109">
      <c r="BD151" s="370"/>
      <c r="BE151" s="370"/>
      <c r="BF151" s="370"/>
      <c r="BG151" s="370"/>
      <c r="BH151" s="370"/>
      <c r="BI151" s="370"/>
      <c r="BJ151" s="370"/>
      <c r="BK151" s="370"/>
      <c r="BL151" s="370"/>
      <c r="BM151" s="370"/>
      <c r="BN151" s="370"/>
      <c r="BO151" s="370"/>
      <c r="BP151" s="370"/>
      <c r="BQ151" s="370"/>
      <c r="BR151" s="370"/>
      <c r="BS151" s="370"/>
      <c r="BT151" s="370"/>
      <c r="BU151" s="370"/>
      <c r="BV151" s="370"/>
      <c r="BW151" s="370"/>
      <c r="BX151" s="370"/>
      <c r="BY151" s="370"/>
      <c r="BZ151" s="370"/>
      <c r="CA151" s="370"/>
      <c r="CB151" s="370"/>
      <c r="CC151" s="370"/>
      <c r="CD151" s="370"/>
      <c r="CE151" s="370"/>
      <c r="CF151" s="370"/>
      <c r="CG151" s="370"/>
      <c r="CH151" s="370"/>
      <c r="CI151" s="370"/>
      <c r="CJ151" s="370"/>
      <c r="CK151" s="370"/>
      <c r="CL151" s="370"/>
      <c r="CM151" s="370"/>
      <c r="CN151" s="370"/>
      <c r="CO151" s="370"/>
      <c r="CP151" s="370"/>
      <c r="CQ151" s="370"/>
      <c r="CR151" s="370"/>
      <c r="CS151" s="370"/>
      <c r="CT151" s="370"/>
      <c r="CU151" s="370"/>
      <c r="CV151" s="370"/>
      <c r="CW151" s="370"/>
      <c r="CX151" s="370"/>
      <c r="CY151" s="370"/>
      <c r="CZ151" s="370"/>
      <c r="DA151" s="370"/>
      <c r="DB151" s="370"/>
      <c r="DC151" s="370"/>
      <c r="DD151" s="370"/>
      <c r="DE151" s="370"/>
    </row>
    <row r="152" spans="56:109">
      <c r="BD152" s="370"/>
      <c r="BE152" s="370"/>
      <c r="BF152" s="370"/>
      <c r="BG152" s="370"/>
      <c r="BH152" s="370"/>
      <c r="BI152" s="370"/>
      <c r="BJ152" s="370"/>
      <c r="BK152" s="370"/>
      <c r="BL152" s="370"/>
      <c r="BM152" s="370"/>
      <c r="BN152" s="370"/>
      <c r="BO152" s="370"/>
      <c r="BP152" s="370"/>
      <c r="BQ152" s="370"/>
      <c r="BR152" s="370"/>
      <c r="BS152" s="370"/>
      <c r="BT152" s="370"/>
      <c r="BU152" s="370"/>
      <c r="BV152" s="370"/>
      <c r="BW152" s="370"/>
      <c r="BX152" s="370"/>
      <c r="BY152" s="370"/>
      <c r="BZ152" s="370"/>
      <c r="CA152" s="370"/>
      <c r="CB152" s="370"/>
      <c r="CC152" s="370"/>
      <c r="CD152" s="370"/>
      <c r="CE152" s="370"/>
      <c r="CF152" s="370"/>
      <c r="CG152" s="370"/>
      <c r="CH152" s="370"/>
      <c r="CI152" s="370"/>
      <c r="CJ152" s="370"/>
      <c r="CK152" s="370"/>
      <c r="CL152" s="370"/>
      <c r="CM152" s="370"/>
      <c r="CN152" s="370"/>
      <c r="CO152" s="370"/>
      <c r="CP152" s="370"/>
      <c r="CQ152" s="370"/>
      <c r="CR152" s="370"/>
      <c r="CS152" s="370"/>
      <c r="CT152" s="370"/>
      <c r="CU152" s="370"/>
      <c r="CV152" s="370"/>
      <c r="CW152" s="370"/>
      <c r="CX152" s="370"/>
      <c r="CY152" s="370"/>
      <c r="CZ152" s="370"/>
      <c r="DA152" s="370"/>
      <c r="DB152" s="370"/>
      <c r="DC152" s="370"/>
      <c r="DD152" s="370"/>
      <c r="DE152" s="370"/>
    </row>
    <row r="153" spans="56:109">
      <c r="BD153" s="370"/>
      <c r="BE153" s="370"/>
      <c r="BF153" s="370"/>
      <c r="BG153" s="370"/>
      <c r="BH153" s="370"/>
      <c r="BI153" s="370"/>
      <c r="BJ153" s="370"/>
      <c r="BK153" s="370"/>
      <c r="BL153" s="370"/>
      <c r="BM153" s="370"/>
      <c r="BN153" s="370"/>
      <c r="BO153" s="370"/>
      <c r="BP153" s="370"/>
      <c r="BQ153" s="370"/>
      <c r="BR153" s="370"/>
      <c r="BS153" s="370"/>
      <c r="BT153" s="370"/>
      <c r="BU153" s="370"/>
      <c r="BV153" s="370"/>
      <c r="BW153" s="370"/>
      <c r="BX153" s="370"/>
      <c r="BY153" s="370"/>
      <c r="BZ153" s="370"/>
      <c r="CA153" s="370"/>
      <c r="CB153" s="370"/>
      <c r="CC153" s="370"/>
      <c r="CD153" s="370"/>
      <c r="CE153" s="370"/>
      <c r="CF153" s="370"/>
      <c r="CG153" s="370"/>
      <c r="CH153" s="370"/>
      <c r="CI153" s="370"/>
      <c r="CJ153" s="370"/>
      <c r="CK153" s="370"/>
      <c r="CL153" s="370"/>
      <c r="CM153" s="370"/>
      <c r="CN153" s="370"/>
      <c r="CO153" s="370"/>
      <c r="CP153" s="370"/>
      <c r="CQ153" s="370"/>
      <c r="CR153" s="370"/>
      <c r="CS153" s="370"/>
      <c r="CT153" s="370"/>
      <c r="CU153" s="370"/>
      <c r="CV153" s="370"/>
      <c r="CW153" s="370"/>
      <c r="CX153" s="370"/>
      <c r="CY153" s="370"/>
      <c r="CZ153" s="370"/>
      <c r="DA153" s="370"/>
      <c r="DB153" s="370"/>
      <c r="DC153" s="370"/>
      <c r="DD153" s="370"/>
      <c r="DE153" s="370"/>
    </row>
    <row r="154" spans="56:109">
      <c r="BD154" s="370"/>
      <c r="BE154" s="370"/>
      <c r="BF154" s="370"/>
      <c r="BG154" s="370"/>
      <c r="BH154" s="370"/>
      <c r="BI154" s="370"/>
      <c r="BJ154" s="370"/>
      <c r="BK154" s="370"/>
      <c r="BL154" s="370"/>
      <c r="BM154" s="370"/>
      <c r="BN154" s="370"/>
      <c r="BO154" s="370"/>
      <c r="BP154" s="370"/>
      <c r="BQ154" s="370"/>
      <c r="BR154" s="370"/>
      <c r="BS154" s="370"/>
      <c r="BT154" s="370"/>
      <c r="BU154" s="370"/>
      <c r="BV154" s="370"/>
      <c r="BW154" s="370"/>
      <c r="BX154" s="370"/>
      <c r="BY154" s="370"/>
      <c r="BZ154" s="370"/>
      <c r="CA154" s="370"/>
      <c r="CB154" s="370"/>
      <c r="CC154" s="370"/>
      <c r="CD154" s="370"/>
      <c r="CE154" s="370"/>
      <c r="CF154" s="370"/>
      <c r="CG154" s="370"/>
      <c r="CH154" s="370"/>
      <c r="CI154" s="370"/>
      <c r="CJ154" s="370"/>
      <c r="CK154" s="370"/>
      <c r="CL154" s="370"/>
      <c r="CM154" s="370"/>
      <c r="CN154" s="370"/>
      <c r="CO154" s="370"/>
      <c r="CP154" s="370"/>
      <c r="CQ154" s="370"/>
      <c r="CR154" s="370"/>
      <c r="CS154" s="370"/>
      <c r="CT154" s="370"/>
      <c r="CU154" s="370"/>
      <c r="CV154" s="370"/>
      <c r="CW154" s="370"/>
      <c r="CX154" s="370"/>
      <c r="CY154" s="370"/>
      <c r="CZ154" s="370"/>
      <c r="DA154" s="370"/>
      <c r="DB154" s="370"/>
      <c r="DC154" s="370"/>
      <c r="DD154" s="370"/>
      <c r="DE154" s="370"/>
    </row>
    <row r="155" spans="56:109">
      <c r="BD155" s="370"/>
      <c r="BE155" s="370"/>
      <c r="BF155" s="370"/>
      <c r="BG155" s="370"/>
      <c r="BH155" s="370"/>
      <c r="BI155" s="370"/>
      <c r="BJ155" s="370"/>
      <c r="BK155" s="370"/>
      <c r="BL155" s="370"/>
      <c r="BM155" s="370"/>
      <c r="BN155" s="370"/>
      <c r="BO155" s="370"/>
      <c r="BP155" s="370"/>
      <c r="BQ155" s="370"/>
      <c r="BR155" s="370"/>
      <c r="BS155" s="370"/>
      <c r="BT155" s="370"/>
      <c r="BU155" s="370"/>
      <c r="BV155" s="370"/>
      <c r="BW155" s="370"/>
      <c r="BX155" s="370"/>
      <c r="BY155" s="370"/>
      <c r="BZ155" s="370"/>
      <c r="CA155" s="370"/>
      <c r="CB155" s="370"/>
      <c r="CC155" s="370"/>
      <c r="CD155" s="370"/>
      <c r="CE155" s="370"/>
      <c r="CF155" s="370"/>
      <c r="CG155" s="370"/>
      <c r="CH155" s="370"/>
      <c r="CI155" s="370"/>
      <c r="CJ155" s="370"/>
      <c r="CK155" s="370"/>
      <c r="CL155" s="370"/>
      <c r="CM155" s="370"/>
      <c r="CN155" s="370"/>
      <c r="CO155" s="370"/>
      <c r="CP155" s="370"/>
      <c r="CQ155" s="370"/>
      <c r="CR155" s="370"/>
      <c r="CS155" s="370"/>
      <c r="CT155" s="370"/>
      <c r="CU155" s="370"/>
      <c r="CV155" s="370"/>
      <c r="CW155" s="370"/>
      <c r="CX155" s="370"/>
      <c r="CY155" s="370"/>
      <c r="CZ155" s="370"/>
      <c r="DA155" s="370"/>
      <c r="DB155" s="370"/>
      <c r="DC155" s="370"/>
      <c r="DD155" s="370"/>
      <c r="DE155" s="370"/>
    </row>
    <row r="156" spans="56:109">
      <c r="BD156" s="370"/>
      <c r="BE156" s="370"/>
      <c r="BF156" s="370"/>
      <c r="BG156" s="370"/>
      <c r="BH156" s="370"/>
      <c r="BI156" s="370"/>
      <c r="BJ156" s="370"/>
      <c r="BK156" s="370"/>
      <c r="BL156" s="370"/>
      <c r="BM156" s="370"/>
      <c r="BN156" s="370"/>
      <c r="BO156" s="370"/>
      <c r="BP156" s="370"/>
      <c r="BQ156" s="370"/>
      <c r="BR156" s="370"/>
      <c r="BS156" s="370"/>
      <c r="BT156" s="370"/>
      <c r="BU156" s="370"/>
      <c r="BV156" s="370"/>
      <c r="BW156" s="370"/>
      <c r="BX156" s="370"/>
      <c r="BY156" s="370"/>
      <c r="BZ156" s="370"/>
      <c r="CA156" s="370"/>
      <c r="CB156" s="370"/>
      <c r="CC156" s="370"/>
      <c r="CD156" s="370"/>
      <c r="CE156" s="370"/>
      <c r="CF156" s="370"/>
      <c r="CG156" s="370"/>
      <c r="CH156" s="370"/>
      <c r="CI156" s="370"/>
      <c r="CJ156" s="370"/>
      <c r="CK156" s="370"/>
      <c r="CL156" s="370"/>
      <c r="CM156" s="370"/>
      <c r="CN156" s="370"/>
      <c r="CO156" s="370"/>
      <c r="CP156" s="370"/>
      <c r="CQ156" s="370"/>
      <c r="CR156" s="370"/>
      <c r="CS156" s="370"/>
      <c r="CT156" s="370"/>
      <c r="CU156" s="370"/>
      <c r="CV156" s="370"/>
      <c r="CW156" s="370"/>
      <c r="CX156" s="370"/>
      <c r="CY156" s="370"/>
      <c r="CZ156" s="370"/>
      <c r="DA156" s="370"/>
      <c r="DB156" s="370"/>
      <c r="DC156" s="370"/>
      <c r="DD156" s="370"/>
      <c r="DE156" s="370"/>
    </row>
    <row r="157" spans="56:109">
      <c r="BD157" s="370"/>
      <c r="BE157" s="370"/>
      <c r="BF157" s="370"/>
      <c r="BG157" s="370"/>
      <c r="BH157" s="370"/>
      <c r="BI157" s="370"/>
      <c r="BJ157" s="370"/>
      <c r="BK157" s="370"/>
      <c r="BL157" s="370"/>
      <c r="BM157" s="370"/>
      <c r="BN157" s="370"/>
      <c r="BO157" s="370"/>
      <c r="BP157" s="370"/>
      <c r="BQ157" s="370"/>
      <c r="BR157" s="370"/>
      <c r="BS157" s="370"/>
      <c r="BT157" s="370"/>
      <c r="BU157" s="370"/>
      <c r="BV157" s="370"/>
      <c r="BW157" s="370"/>
      <c r="BX157" s="370"/>
      <c r="BY157" s="370"/>
      <c r="BZ157" s="370"/>
      <c r="CA157" s="370"/>
      <c r="CB157" s="370"/>
      <c r="CC157" s="370"/>
      <c r="CD157" s="370"/>
      <c r="CE157" s="370"/>
      <c r="CF157" s="370"/>
      <c r="CG157" s="370"/>
      <c r="CH157" s="370"/>
      <c r="CI157" s="370"/>
      <c r="CJ157" s="370"/>
      <c r="CK157" s="370"/>
      <c r="CL157" s="370"/>
      <c r="CM157" s="370"/>
      <c r="CN157" s="370"/>
      <c r="CO157" s="370"/>
      <c r="CP157" s="370"/>
      <c r="CQ157" s="370"/>
      <c r="CR157" s="370"/>
      <c r="CS157" s="370"/>
      <c r="CT157" s="370"/>
      <c r="CU157" s="370"/>
      <c r="CV157" s="370"/>
      <c r="CW157" s="370"/>
      <c r="CX157" s="370"/>
      <c r="CY157" s="370"/>
      <c r="CZ157" s="370"/>
      <c r="DA157" s="370"/>
      <c r="DB157" s="370"/>
      <c r="DC157" s="370"/>
      <c r="DD157" s="370"/>
      <c r="DE157" s="370"/>
    </row>
    <row r="158" spans="56:109">
      <c r="BD158" s="370"/>
      <c r="BE158" s="370"/>
      <c r="BF158" s="370"/>
      <c r="BG158" s="370"/>
      <c r="BH158" s="370"/>
      <c r="BI158" s="370"/>
      <c r="BJ158" s="370"/>
      <c r="BK158" s="370"/>
      <c r="BL158" s="370"/>
      <c r="BM158" s="370"/>
      <c r="BN158" s="370"/>
      <c r="BO158" s="370"/>
      <c r="BP158" s="370"/>
      <c r="BQ158" s="370"/>
      <c r="BR158" s="370"/>
      <c r="BS158" s="370"/>
      <c r="BT158" s="370"/>
      <c r="BU158" s="370"/>
      <c r="BV158" s="370"/>
      <c r="BW158" s="370"/>
      <c r="BX158" s="370"/>
      <c r="BY158" s="370"/>
      <c r="BZ158" s="370"/>
      <c r="CA158" s="370"/>
      <c r="CB158" s="370"/>
      <c r="CC158" s="370"/>
      <c r="CD158" s="370"/>
      <c r="CE158" s="370"/>
      <c r="CF158" s="370"/>
      <c r="CG158" s="370"/>
      <c r="CH158" s="370"/>
      <c r="CI158" s="370"/>
      <c r="CJ158" s="370"/>
      <c r="CK158" s="370"/>
      <c r="CL158" s="370"/>
      <c r="CM158" s="370"/>
      <c r="CN158" s="370"/>
      <c r="CO158" s="370"/>
      <c r="CP158" s="370"/>
      <c r="CQ158" s="370"/>
      <c r="CR158" s="370"/>
      <c r="CS158" s="370"/>
      <c r="CT158" s="370"/>
      <c r="CU158" s="370"/>
      <c r="CV158" s="370"/>
      <c r="CW158" s="370"/>
      <c r="CX158" s="370"/>
      <c r="CY158" s="370"/>
      <c r="CZ158" s="370"/>
      <c r="DA158" s="370"/>
      <c r="DB158" s="370"/>
      <c r="DC158" s="370"/>
      <c r="DD158" s="370"/>
      <c r="DE158" s="370"/>
    </row>
    <row r="159" spans="56:109">
      <c r="BD159" s="370"/>
      <c r="BE159" s="370"/>
      <c r="BF159" s="370"/>
      <c r="BG159" s="370"/>
      <c r="BH159" s="370"/>
      <c r="BI159" s="370"/>
      <c r="BJ159" s="370"/>
      <c r="BK159" s="370"/>
      <c r="BL159" s="370"/>
      <c r="BM159" s="370"/>
      <c r="BN159" s="370"/>
      <c r="BO159" s="370"/>
      <c r="BP159" s="370"/>
      <c r="BQ159" s="370"/>
      <c r="BR159" s="370"/>
      <c r="BS159" s="370"/>
      <c r="BT159" s="370"/>
      <c r="BU159" s="370"/>
      <c r="BV159" s="370"/>
      <c r="BW159" s="370"/>
      <c r="BX159" s="370"/>
      <c r="BY159" s="370"/>
      <c r="BZ159" s="370"/>
      <c r="CA159" s="370"/>
      <c r="CB159" s="370"/>
      <c r="CC159" s="370"/>
      <c r="CD159" s="370"/>
      <c r="CE159" s="370"/>
      <c r="CF159" s="370"/>
      <c r="CG159" s="370"/>
      <c r="CH159" s="370"/>
      <c r="CI159" s="370"/>
      <c r="CJ159" s="370"/>
      <c r="CK159" s="370"/>
      <c r="CL159" s="370"/>
      <c r="CM159" s="370"/>
      <c r="CN159" s="370"/>
      <c r="CO159" s="370"/>
      <c r="CP159" s="370"/>
      <c r="CQ159" s="370"/>
      <c r="CR159" s="370"/>
      <c r="CS159" s="370"/>
      <c r="CT159" s="370"/>
      <c r="CU159" s="370"/>
      <c r="CV159" s="370"/>
      <c r="CW159" s="370"/>
      <c r="CX159" s="370"/>
      <c r="CY159" s="370"/>
      <c r="CZ159" s="370"/>
      <c r="DA159" s="370"/>
      <c r="DB159" s="370"/>
      <c r="DC159" s="370"/>
      <c r="DD159" s="370"/>
      <c r="DE159" s="370"/>
    </row>
    <row r="160" spans="56:109">
      <c r="BD160" s="370"/>
      <c r="BE160" s="370"/>
      <c r="BF160" s="370"/>
      <c r="BG160" s="370"/>
      <c r="BH160" s="370"/>
      <c r="BI160" s="370"/>
      <c r="BJ160" s="370"/>
      <c r="BK160" s="370"/>
      <c r="BL160" s="370"/>
      <c r="BM160" s="370"/>
      <c r="BN160" s="370"/>
      <c r="BO160" s="370"/>
      <c r="BP160" s="370"/>
      <c r="BQ160" s="370"/>
      <c r="BR160" s="370"/>
      <c r="BS160" s="370"/>
      <c r="BT160" s="370"/>
      <c r="BU160" s="370"/>
      <c r="BV160" s="370"/>
      <c r="BW160" s="370"/>
      <c r="BX160" s="370"/>
      <c r="BY160" s="370"/>
      <c r="BZ160" s="370"/>
      <c r="CA160" s="370"/>
      <c r="CB160" s="370"/>
      <c r="CC160" s="370"/>
      <c r="CD160" s="370"/>
      <c r="CE160" s="370"/>
      <c r="CF160" s="370"/>
      <c r="CG160" s="370"/>
      <c r="CH160" s="370"/>
      <c r="CI160" s="370"/>
      <c r="CJ160" s="370"/>
      <c r="CK160" s="370"/>
      <c r="CL160" s="370"/>
      <c r="CM160" s="370"/>
      <c r="CN160" s="370"/>
      <c r="CO160" s="370"/>
      <c r="CP160" s="370"/>
      <c r="CQ160" s="370"/>
      <c r="CR160" s="370"/>
      <c r="CS160" s="370"/>
      <c r="CT160" s="370"/>
      <c r="CU160" s="370"/>
      <c r="CV160" s="370"/>
      <c r="CW160" s="370"/>
      <c r="CX160" s="370"/>
      <c r="CY160" s="370"/>
      <c r="CZ160" s="370"/>
      <c r="DA160" s="370"/>
      <c r="DB160" s="370"/>
      <c r="DC160" s="370"/>
      <c r="DD160" s="370"/>
      <c r="DE160" s="370"/>
    </row>
    <row r="161" spans="56:109">
      <c r="BD161" s="370"/>
      <c r="BE161" s="370"/>
      <c r="BF161" s="370"/>
      <c r="BG161" s="370"/>
      <c r="BH161" s="370"/>
      <c r="BI161" s="370"/>
      <c r="BJ161" s="370"/>
      <c r="BK161" s="370"/>
      <c r="BL161" s="370"/>
      <c r="BM161" s="370"/>
      <c r="BN161" s="370"/>
      <c r="BO161" s="370"/>
      <c r="BP161" s="370"/>
      <c r="BQ161" s="370"/>
      <c r="BR161" s="370"/>
      <c r="BS161" s="370"/>
      <c r="BT161" s="370"/>
      <c r="BU161" s="370"/>
      <c r="BV161" s="370"/>
      <c r="BW161" s="370"/>
      <c r="BX161" s="370"/>
      <c r="BY161" s="370"/>
      <c r="BZ161" s="370"/>
      <c r="CA161" s="370"/>
      <c r="CB161" s="370"/>
      <c r="CC161" s="370"/>
      <c r="CD161" s="370"/>
      <c r="CE161" s="370"/>
      <c r="CF161" s="370"/>
      <c r="CG161" s="370"/>
      <c r="CH161" s="370"/>
      <c r="CI161" s="370"/>
      <c r="CJ161" s="370"/>
      <c r="CK161" s="370"/>
      <c r="CL161" s="370"/>
      <c r="CM161" s="370"/>
      <c r="CN161" s="370"/>
      <c r="CO161" s="370"/>
      <c r="CP161" s="370"/>
      <c r="CQ161" s="370"/>
      <c r="CR161" s="370"/>
      <c r="CS161" s="370"/>
      <c r="CT161" s="370"/>
      <c r="CU161" s="370"/>
      <c r="CV161" s="370"/>
      <c r="CW161" s="370"/>
      <c r="CX161" s="370"/>
      <c r="CY161" s="370"/>
      <c r="CZ161" s="370"/>
      <c r="DA161" s="370"/>
      <c r="DB161" s="370"/>
      <c r="DC161" s="370"/>
      <c r="DD161" s="370"/>
      <c r="DE161" s="370"/>
    </row>
    <row r="162" spans="56:109">
      <c r="BD162" s="370"/>
      <c r="BE162" s="370"/>
      <c r="BF162" s="370"/>
      <c r="BG162" s="370"/>
      <c r="BH162" s="370"/>
      <c r="BI162" s="370"/>
      <c r="BJ162" s="370"/>
      <c r="BK162" s="370"/>
      <c r="BL162" s="370"/>
      <c r="BM162" s="370"/>
      <c r="BN162" s="370"/>
      <c r="BO162" s="370"/>
      <c r="BP162" s="370"/>
      <c r="BQ162" s="370"/>
      <c r="BR162" s="370"/>
      <c r="BS162" s="370"/>
      <c r="BT162" s="370"/>
      <c r="BU162" s="370"/>
      <c r="BV162" s="370"/>
      <c r="BW162" s="370"/>
      <c r="BX162" s="370"/>
      <c r="BY162" s="370"/>
      <c r="BZ162" s="370"/>
      <c r="CA162" s="370"/>
      <c r="CB162" s="370"/>
      <c r="CC162" s="370"/>
      <c r="CD162" s="370"/>
      <c r="CE162" s="370"/>
      <c r="CF162" s="370"/>
      <c r="CG162" s="370"/>
      <c r="CH162" s="370"/>
      <c r="CI162" s="370"/>
      <c r="CJ162" s="370"/>
      <c r="CK162" s="370"/>
      <c r="CL162" s="370"/>
      <c r="CM162" s="370"/>
      <c r="CN162" s="370"/>
      <c r="CO162" s="370"/>
      <c r="CP162" s="370"/>
      <c r="CQ162" s="370"/>
      <c r="CR162" s="370"/>
      <c r="CS162" s="370"/>
      <c r="CT162" s="370"/>
      <c r="CU162" s="370"/>
      <c r="CV162" s="370"/>
      <c r="CW162" s="370"/>
      <c r="CX162" s="370"/>
      <c r="CY162" s="370"/>
      <c r="CZ162" s="370"/>
      <c r="DA162" s="370"/>
      <c r="DB162" s="370"/>
      <c r="DC162" s="370"/>
      <c r="DD162" s="370"/>
      <c r="DE162" s="370"/>
    </row>
    <row r="163" spans="56:109">
      <c r="BD163" s="370"/>
      <c r="BE163" s="370"/>
      <c r="BF163" s="370"/>
      <c r="BG163" s="370"/>
      <c r="BH163" s="370"/>
      <c r="BI163" s="370"/>
      <c r="BJ163" s="370"/>
      <c r="BK163" s="370"/>
      <c r="BL163" s="370"/>
      <c r="BM163" s="370"/>
      <c r="BN163" s="370"/>
      <c r="BO163" s="370"/>
      <c r="BP163" s="370"/>
      <c r="BQ163" s="370"/>
      <c r="BR163" s="370"/>
      <c r="BS163" s="370"/>
      <c r="BT163" s="370"/>
      <c r="BU163" s="370"/>
      <c r="BV163" s="370"/>
      <c r="BW163" s="370"/>
      <c r="BX163" s="370"/>
      <c r="BY163" s="370"/>
      <c r="BZ163" s="370"/>
      <c r="CA163" s="370"/>
      <c r="CB163" s="370"/>
      <c r="CC163" s="370"/>
      <c r="CD163" s="370"/>
      <c r="CE163" s="370"/>
      <c r="CF163" s="370"/>
      <c r="CG163" s="370"/>
      <c r="CH163" s="370"/>
      <c r="CI163" s="370"/>
      <c r="CJ163" s="370"/>
      <c r="CK163" s="370"/>
      <c r="CL163" s="370"/>
      <c r="CM163" s="370"/>
      <c r="CN163" s="370"/>
      <c r="CO163" s="370"/>
      <c r="CP163" s="370"/>
      <c r="CQ163" s="370"/>
      <c r="CR163" s="370"/>
      <c r="CS163" s="370"/>
      <c r="CT163" s="370"/>
      <c r="CU163" s="370"/>
      <c r="CV163" s="370"/>
      <c r="CW163" s="370"/>
      <c r="CX163" s="370"/>
      <c r="CY163" s="370"/>
      <c r="CZ163" s="370"/>
      <c r="DA163" s="370"/>
      <c r="DB163" s="370"/>
      <c r="DC163" s="370"/>
      <c r="DD163" s="370"/>
      <c r="DE163" s="370"/>
    </row>
    <row r="164" spans="56:109">
      <c r="BD164" s="370"/>
      <c r="BE164" s="370"/>
      <c r="BF164" s="370"/>
      <c r="BG164" s="370"/>
      <c r="BH164" s="370"/>
      <c r="BI164" s="370"/>
      <c r="BJ164" s="370"/>
      <c r="BK164" s="370"/>
      <c r="BL164" s="370"/>
      <c r="BM164" s="370"/>
      <c r="BN164" s="370"/>
      <c r="BO164" s="370"/>
      <c r="BP164" s="370"/>
      <c r="BQ164" s="370"/>
      <c r="BR164" s="370"/>
      <c r="BS164" s="370"/>
      <c r="BT164" s="370"/>
      <c r="BU164" s="370"/>
      <c r="BV164" s="370"/>
      <c r="BW164" s="370"/>
      <c r="BX164" s="370"/>
      <c r="BY164" s="370"/>
      <c r="BZ164" s="370"/>
      <c r="CA164" s="370"/>
      <c r="CB164" s="370"/>
      <c r="CC164" s="370"/>
      <c r="CD164" s="370"/>
      <c r="CE164" s="370"/>
      <c r="CF164" s="370"/>
      <c r="CG164" s="370"/>
      <c r="CH164" s="370"/>
      <c r="CI164" s="370"/>
      <c r="CJ164" s="370"/>
      <c r="CK164" s="370"/>
      <c r="CL164" s="370"/>
      <c r="CM164" s="370"/>
      <c r="CN164" s="370"/>
      <c r="CO164" s="370"/>
      <c r="CP164" s="370"/>
      <c r="CQ164" s="370"/>
      <c r="CR164" s="370"/>
      <c r="CS164" s="370"/>
      <c r="CT164" s="370"/>
      <c r="CU164" s="370"/>
      <c r="CV164" s="370"/>
      <c r="CW164" s="370"/>
      <c r="CX164" s="370"/>
      <c r="CY164" s="370"/>
      <c r="CZ164" s="370"/>
      <c r="DA164" s="370"/>
      <c r="DB164" s="370"/>
      <c r="DC164" s="370"/>
      <c r="DD164" s="370"/>
      <c r="DE164" s="370"/>
    </row>
    <row r="165" spans="56:109">
      <c r="BD165" s="370"/>
      <c r="BE165" s="370"/>
      <c r="BF165" s="370"/>
      <c r="BG165" s="370"/>
      <c r="BH165" s="370"/>
      <c r="BI165" s="370"/>
      <c r="BJ165" s="370"/>
      <c r="BK165" s="370"/>
      <c r="BL165" s="370"/>
      <c r="BM165" s="370"/>
      <c r="BN165" s="370"/>
      <c r="BO165" s="370"/>
      <c r="BP165" s="370"/>
      <c r="BQ165" s="370"/>
      <c r="BR165" s="370"/>
      <c r="BS165" s="370"/>
      <c r="BT165" s="370"/>
      <c r="BU165" s="370"/>
      <c r="BV165" s="370"/>
      <c r="BW165" s="370"/>
      <c r="BX165" s="370"/>
      <c r="BY165" s="370"/>
      <c r="BZ165" s="370"/>
      <c r="CA165" s="370"/>
      <c r="CB165" s="370"/>
      <c r="CC165" s="370"/>
      <c r="CD165" s="370"/>
      <c r="CE165" s="370"/>
      <c r="CF165" s="370"/>
      <c r="CG165" s="370"/>
      <c r="CH165" s="370"/>
      <c r="CI165" s="370"/>
      <c r="CJ165" s="370"/>
      <c r="CK165" s="370"/>
      <c r="CL165" s="370"/>
      <c r="CM165" s="370"/>
      <c r="CN165" s="370"/>
      <c r="CO165" s="370"/>
      <c r="CP165" s="370"/>
      <c r="CQ165" s="370"/>
      <c r="CR165" s="370"/>
      <c r="CS165" s="370"/>
      <c r="CT165" s="370"/>
      <c r="CU165" s="370"/>
      <c r="CV165" s="370"/>
      <c r="CW165" s="370"/>
      <c r="CX165" s="370"/>
      <c r="CY165" s="370"/>
      <c r="CZ165" s="370"/>
      <c r="DA165" s="370"/>
      <c r="DB165" s="370"/>
      <c r="DC165" s="370"/>
      <c r="DD165" s="370"/>
      <c r="DE165" s="370"/>
    </row>
    <row r="166" spans="56:109">
      <c r="BD166" s="370"/>
      <c r="BE166" s="370"/>
      <c r="BF166" s="370"/>
      <c r="BG166" s="370"/>
      <c r="BH166" s="370"/>
      <c r="BI166" s="370"/>
      <c r="BJ166" s="370"/>
      <c r="BK166" s="370"/>
      <c r="BL166" s="370"/>
      <c r="BM166" s="370"/>
      <c r="BN166" s="370"/>
      <c r="BO166" s="370"/>
      <c r="BP166" s="370"/>
      <c r="BQ166" s="370"/>
      <c r="BR166" s="370"/>
      <c r="BS166" s="370"/>
      <c r="BT166" s="370"/>
      <c r="BU166" s="370"/>
      <c r="BV166" s="370"/>
      <c r="BW166" s="370"/>
      <c r="BX166" s="370"/>
      <c r="BY166" s="370"/>
      <c r="BZ166" s="370"/>
      <c r="CA166" s="370"/>
      <c r="CB166" s="370"/>
      <c r="CC166" s="370"/>
      <c r="CD166" s="370"/>
      <c r="CE166" s="370"/>
      <c r="CF166" s="370"/>
      <c r="CG166" s="370"/>
      <c r="CH166" s="370"/>
      <c r="CI166" s="370"/>
      <c r="CJ166" s="370"/>
      <c r="CK166" s="370"/>
      <c r="CL166" s="370"/>
      <c r="CM166" s="370"/>
      <c r="CN166" s="370"/>
      <c r="CO166" s="370"/>
      <c r="CP166" s="370"/>
      <c r="CQ166" s="370"/>
      <c r="CR166" s="370"/>
      <c r="CS166" s="370"/>
      <c r="CT166" s="370"/>
      <c r="CU166" s="370"/>
      <c r="CV166" s="370"/>
      <c r="CW166" s="370"/>
      <c r="CX166" s="370"/>
      <c r="CY166" s="370"/>
      <c r="CZ166" s="370"/>
      <c r="DA166" s="370"/>
      <c r="DB166" s="370"/>
      <c r="DC166" s="370"/>
      <c r="DD166" s="370"/>
      <c r="DE166" s="370"/>
    </row>
    <row r="167" spans="56:109">
      <c r="BD167" s="370"/>
      <c r="BE167" s="370"/>
      <c r="BF167" s="370"/>
      <c r="BG167" s="370"/>
      <c r="BH167" s="370"/>
      <c r="BI167" s="370"/>
      <c r="BJ167" s="370"/>
      <c r="BK167" s="370"/>
      <c r="BL167" s="370"/>
      <c r="BM167" s="370"/>
      <c r="BN167" s="370"/>
      <c r="BO167" s="370"/>
      <c r="BP167" s="370"/>
      <c r="BQ167" s="370"/>
      <c r="BR167" s="370"/>
      <c r="BS167" s="370"/>
      <c r="BT167" s="370"/>
      <c r="BU167" s="370"/>
      <c r="BV167" s="370"/>
      <c r="BW167" s="370"/>
      <c r="BX167" s="370"/>
      <c r="BY167" s="370"/>
      <c r="BZ167" s="370"/>
      <c r="CA167" s="370"/>
      <c r="CB167" s="370"/>
      <c r="CC167" s="370"/>
      <c r="CD167" s="370"/>
      <c r="CE167" s="370"/>
      <c r="CF167" s="370"/>
      <c r="CG167" s="370"/>
      <c r="CH167" s="370"/>
      <c r="CI167" s="370"/>
      <c r="CJ167" s="370"/>
      <c r="CK167" s="370"/>
      <c r="CL167" s="370"/>
      <c r="CM167" s="370"/>
      <c r="CN167" s="370"/>
      <c r="CO167" s="370"/>
      <c r="CP167" s="370"/>
      <c r="CQ167" s="370"/>
      <c r="CR167" s="370"/>
      <c r="CS167" s="370"/>
      <c r="CT167" s="370"/>
      <c r="CU167" s="370"/>
      <c r="CV167" s="370"/>
      <c r="CW167" s="370"/>
      <c r="CX167" s="370"/>
      <c r="CY167" s="370"/>
      <c r="CZ167" s="370"/>
      <c r="DA167" s="370"/>
      <c r="DB167" s="370"/>
      <c r="DC167" s="370"/>
      <c r="DD167" s="370"/>
      <c r="DE167" s="370"/>
    </row>
    <row r="168" spans="56:109">
      <c r="BD168" s="370"/>
      <c r="BE168" s="370"/>
      <c r="BF168" s="370"/>
      <c r="BG168" s="370"/>
      <c r="BH168" s="370"/>
      <c r="BI168" s="370"/>
      <c r="BJ168" s="370"/>
      <c r="BK168" s="370"/>
      <c r="BL168" s="370"/>
      <c r="BM168" s="370"/>
      <c r="BN168" s="370"/>
      <c r="BO168" s="370"/>
      <c r="BP168" s="370"/>
      <c r="BQ168" s="370"/>
      <c r="BR168" s="370"/>
      <c r="BS168" s="370"/>
      <c r="BT168" s="370"/>
      <c r="BU168" s="370"/>
      <c r="BV168" s="370"/>
      <c r="BW168" s="370"/>
      <c r="BX168" s="370"/>
      <c r="BY168" s="370"/>
      <c r="BZ168" s="370"/>
      <c r="CA168" s="370"/>
      <c r="CB168" s="370"/>
      <c r="CC168" s="370"/>
      <c r="CD168" s="370"/>
      <c r="CE168" s="370"/>
      <c r="CF168" s="370"/>
      <c r="CG168" s="370"/>
      <c r="CH168" s="370"/>
      <c r="CI168" s="370"/>
      <c r="CJ168" s="370"/>
      <c r="CK168" s="370"/>
      <c r="CL168" s="370"/>
      <c r="CM168" s="370"/>
      <c r="CN168" s="370"/>
      <c r="CO168" s="370"/>
      <c r="CP168" s="370"/>
      <c r="CQ168" s="370"/>
      <c r="CR168" s="370"/>
      <c r="CS168" s="370"/>
      <c r="CT168" s="370"/>
      <c r="CU168" s="370"/>
      <c r="CV168" s="370"/>
      <c r="CW168" s="370"/>
      <c r="CX168" s="370"/>
      <c r="CY168" s="370"/>
      <c r="CZ168" s="370"/>
      <c r="DA168" s="370"/>
      <c r="DB168" s="370"/>
      <c r="DC168" s="370"/>
      <c r="DD168" s="370"/>
      <c r="DE168" s="370"/>
    </row>
    <row r="169" spans="56:109">
      <c r="BD169" s="370"/>
      <c r="BE169" s="370"/>
      <c r="BF169" s="370"/>
      <c r="BG169" s="370"/>
      <c r="BH169" s="370"/>
      <c r="BI169" s="370"/>
      <c r="BJ169" s="370"/>
      <c r="BK169" s="370"/>
      <c r="BL169" s="370"/>
      <c r="BM169" s="370"/>
      <c r="BN169" s="370"/>
      <c r="BO169" s="370"/>
      <c r="BP169" s="370"/>
      <c r="BQ169" s="370"/>
      <c r="BR169" s="370"/>
      <c r="BS169" s="370"/>
      <c r="BT169" s="370"/>
      <c r="BU169" s="370"/>
      <c r="BV169" s="370"/>
      <c r="BW169" s="370"/>
      <c r="BX169" s="370"/>
      <c r="BY169" s="370"/>
      <c r="BZ169" s="370"/>
      <c r="CA169" s="370"/>
      <c r="CB169" s="370"/>
      <c r="CC169" s="370"/>
      <c r="CD169" s="370"/>
      <c r="CE169" s="370"/>
      <c r="CF169" s="370"/>
      <c r="CG169" s="370"/>
      <c r="CH169" s="370"/>
      <c r="CI169" s="370"/>
      <c r="CJ169" s="370"/>
      <c r="CK169" s="370"/>
      <c r="CL169" s="370"/>
      <c r="CM169" s="370"/>
      <c r="CN169" s="370"/>
      <c r="CO169" s="370"/>
      <c r="CP169" s="370"/>
      <c r="CQ169" s="370"/>
      <c r="CR169" s="370"/>
      <c r="CS169" s="370"/>
      <c r="CT169" s="370"/>
      <c r="CU169" s="370"/>
      <c r="CV169" s="370"/>
      <c r="CW169" s="370"/>
      <c r="CX169" s="370"/>
      <c r="CY169" s="370"/>
      <c r="CZ169" s="370"/>
      <c r="DA169" s="370"/>
      <c r="DB169" s="370"/>
      <c r="DC169" s="370"/>
      <c r="DD169" s="370"/>
      <c r="DE169" s="370"/>
    </row>
    <row r="170" spans="56:109">
      <c r="BD170" s="370"/>
      <c r="BE170" s="370"/>
      <c r="BF170" s="370"/>
      <c r="BG170" s="370"/>
      <c r="BH170" s="370"/>
      <c r="BI170" s="370"/>
      <c r="BJ170" s="370"/>
      <c r="BK170" s="370"/>
      <c r="BL170" s="370"/>
      <c r="BM170" s="370"/>
      <c r="BN170" s="370"/>
      <c r="BO170" s="370"/>
      <c r="BP170" s="370"/>
      <c r="BQ170" s="370"/>
      <c r="BR170" s="370"/>
      <c r="BS170" s="370"/>
      <c r="BT170" s="370"/>
      <c r="BU170" s="370"/>
      <c r="BV170" s="370"/>
      <c r="BW170" s="370"/>
      <c r="BX170" s="370"/>
      <c r="BY170" s="370"/>
      <c r="BZ170" s="370"/>
      <c r="CA170" s="370"/>
      <c r="CB170" s="370"/>
      <c r="CC170" s="370"/>
      <c r="CD170" s="370"/>
      <c r="CE170" s="370"/>
      <c r="CF170" s="370"/>
      <c r="CG170" s="370"/>
      <c r="CH170" s="370"/>
      <c r="CI170" s="370"/>
      <c r="CJ170" s="370"/>
      <c r="CK170" s="370"/>
      <c r="CL170" s="370"/>
      <c r="CM170" s="370"/>
      <c r="CN170" s="370"/>
      <c r="CO170" s="370"/>
      <c r="CP170" s="370"/>
      <c r="CQ170" s="370"/>
      <c r="CR170" s="370"/>
      <c r="CS170" s="370"/>
      <c r="CT170" s="370"/>
      <c r="CU170" s="370"/>
      <c r="CV170" s="370"/>
      <c r="CW170" s="370"/>
      <c r="CX170" s="370"/>
      <c r="CY170" s="370"/>
      <c r="CZ170" s="370"/>
      <c r="DA170" s="370"/>
      <c r="DB170" s="370"/>
      <c r="DC170" s="370"/>
      <c r="DD170" s="370"/>
      <c r="DE170" s="370"/>
    </row>
    <row r="171" spans="56:109">
      <c r="BD171" s="370"/>
      <c r="BE171" s="370"/>
      <c r="BF171" s="370"/>
      <c r="BG171" s="370"/>
      <c r="BH171" s="370"/>
      <c r="BI171" s="370"/>
      <c r="BJ171" s="370"/>
      <c r="BK171" s="370"/>
      <c r="BL171" s="370"/>
      <c r="BM171" s="370"/>
      <c r="BN171" s="370"/>
      <c r="BO171" s="370"/>
      <c r="BP171" s="370"/>
      <c r="BQ171" s="370"/>
      <c r="BR171" s="370"/>
      <c r="BS171" s="370"/>
      <c r="BT171" s="370"/>
      <c r="BU171" s="370"/>
      <c r="BV171" s="370"/>
      <c r="BW171" s="370"/>
      <c r="BX171" s="370"/>
      <c r="BY171" s="370"/>
      <c r="BZ171" s="370"/>
      <c r="CA171" s="370"/>
      <c r="CB171" s="370"/>
      <c r="CC171" s="370"/>
      <c r="CD171" s="370"/>
      <c r="CE171" s="370"/>
      <c r="CF171" s="370"/>
      <c r="CG171" s="370"/>
      <c r="CH171" s="370"/>
      <c r="CI171" s="370"/>
      <c r="CJ171" s="370"/>
      <c r="CK171" s="370"/>
      <c r="CL171" s="370"/>
      <c r="CM171" s="370"/>
      <c r="CN171" s="370"/>
      <c r="CO171" s="370"/>
      <c r="CP171" s="370"/>
      <c r="CQ171" s="370"/>
      <c r="CR171" s="370"/>
      <c r="CS171" s="370"/>
      <c r="CT171" s="370"/>
      <c r="CU171" s="370"/>
      <c r="CV171" s="370"/>
      <c r="CW171" s="370"/>
      <c r="CX171" s="370"/>
      <c r="CY171" s="370"/>
      <c r="CZ171" s="370"/>
      <c r="DA171" s="370"/>
      <c r="DB171" s="370"/>
      <c r="DC171" s="370"/>
      <c r="DD171" s="370"/>
      <c r="DE171" s="370"/>
    </row>
    <row r="172" spans="56:109">
      <c r="BD172" s="370"/>
      <c r="BE172" s="370"/>
      <c r="BF172" s="370"/>
      <c r="BG172" s="370"/>
      <c r="BH172" s="370"/>
      <c r="BI172" s="370"/>
      <c r="BJ172" s="370"/>
      <c r="BK172" s="370"/>
      <c r="BL172" s="370"/>
      <c r="BM172" s="370"/>
      <c r="BN172" s="370"/>
      <c r="BO172" s="370"/>
      <c r="BP172" s="370"/>
      <c r="BQ172" s="370"/>
      <c r="BR172" s="370"/>
      <c r="BS172" s="370"/>
      <c r="BT172" s="370"/>
      <c r="BU172" s="370"/>
      <c r="BV172" s="370"/>
      <c r="BW172" s="370"/>
      <c r="BX172" s="370"/>
      <c r="BY172" s="370"/>
      <c r="BZ172" s="370"/>
      <c r="CA172" s="370"/>
      <c r="CB172" s="370"/>
      <c r="CC172" s="370"/>
      <c r="CD172" s="370"/>
      <c r="CE172" s="370"/>
      <c r="CF172" s="370"/>
      <c r="CG172" s="370"/>
      <c r="CH172" s="370"/>
      <c r="CI172" s="370"/>
      <c r="CJ172" s="370"/>
      <c r="CK172" s="370"/>
      <c r="CL172" s="370"/>
      <c r="CM172" s="370"/>
      <c r="CN172" s="370"/>
      <c r="CO172" s="370"/>
      <c r="CP172" s="370"/>
      <c r="CQ172" s="370"/>
      <c r="CR172" s="370"/>
      <c r="CS172" s="370"/>
      <c r="CT172" s="370"/>
      <c r="CU172" s="370"/>
      <c r="CV172" s="370"/>
      <c r="CW172" s="370"/>
      <c r="CX172" s="370"/>
      <c r="CY172" s="370"/>
      <c r="CZ172" s="370"/>
      <c r="DA172" s="370"/>
      <c r="DB172" s="370"/>
      <c r="DC172" s="370"/>
      <c r="DD172" s="370"/>
      <c r="DE172" s="370"/>
    </row>
    <row r="173" spans="56:109">
      <c r="BD173" s="370"/>
      <c r="BE173" s="370"/>
      <c r="BF173" s="370"/>
      <c r="BG173" s="370"/>
      <c r="BH173" s="370"/>
      <c r="BI173" s="370"/>
      <c r="BJ173" s="370"/>
      <c r="BK173" s="370"/>
      <c r="BL173" s="370"/>
      <c r="BM173" s="370"/>
      <c r="BN173" s="370"/>
      <c r="BO173" s="370"/>
      <c r="BP173" s="370"/>
      <c r="BQ173" s="370"/>
      <c r="BR173" s="370"/>
      <c r="BS173" s="370"/>
      <c r="BT173" s="370"/>
      <c r="BU173" s="370"/>
      <c r="BV173" s="370"/>
      <c r="BW173" s="370"/>
      <c r="BX173" s="370"/>
      <c r="BY173" s="370"/>
      <c r="BZ173" s="370"/>
      <c r="CA173" s="370"/>
      <c r="CB173" s="370"/>
      <c r="CC173" s="370"/>
      <c r="CD173" s="370"/>
      <c r="CE173" s="370"/>
      <c r="CF173" s="370"/>
      <c r="CG173" s="370"/>
      <c r="CH173" s="370"/>
      <c r="CI173" s="370"/>
      <c r="CJ173" s="370"/>
      <c r="CK173" s="370"/>
      <c r="CL173" s="370"/>
      <c r="CM173" s="370"/>
      <c r="CN173" s="370"/>
      <c r="CO173" s="370"/>
      <c r="CP173" s="370"/>
      <c r="CQ173" s="370"/>
      <c r="CR173" s="370"/>
      <c r="CS173" s="370"/>
      <c r="CT173" s="370"/>
      <c r="CU173" s="370"/>
      <c r="CV173" s="370"/>
      <c r="CW173" s="370"/>
      <c r="CX173" s="370"/>
      <c r="CY173" s="370"/>
      <c r="CZ173" s="370"/>
      <c r="DA173" s="370"/>
      <c r="DB173" s="370"/>
      <c r="DC173" s="370"/>
      <c r="DD173" s="370"/>
      <c r="DE173" s="370"/>
    </row>
    <row r="174" spans="56:109">
      <c r="BD174" s="370"/>
      <c r="BE174" s="370"/>
      <c r="BF174" s="370"/>
      <c r="BG174" s="370"/>
      <c r="BH174" s="370"/>
      <c r="BI174" s="370"/>
      <c r="BJ174" s="370"/>
      <c r="BK174" s="370"/>
      <c r="BL174" s="370"/>
      <c r="BM174" s="370"/>
      <c r="BN174" s="370"/>
      <c r="BO174" s="370"/>
      <c r="BP174" s="370"/>
      <c r="BQ174" s="370"/>
      <c r="BR174" s="370"/>
      <c r="BS174" s="370"/>
      <c r="BT174" s="370"/>
      <c r="BU174" s="370"/>
      <c r="BV174" s="370"/>
      <c r="BW174" s="370"/>
      <c r="BX174" s="370"/>
      <c r="BY174" s="370"/>
      <c r="BZ174" s="370"/>
      <c r="CA174" s="370"/>
      <c r="CB174" s="370"/>
      <c r="CC174" s="370"/>
      <c r="CD174" s="370"/>
      <c r="CE174" s="370"/>
      <c r="CF174" s="370"/>
      <c r="CG174" s="370"/>
      <c r="CH174" s="370"/>
      <c r="CI174" s="370"/>
      <c r="CJ174" s="370"/>
      <c r="CK174" s="370"/>
      <c r="CL174" s="370"/>
      <c r="CM174" s="370"/>
      <c r="CN174" s="370"/>
      <c r="CO174" s="370"/>
      <c r="CP174" s="370"/>
      <c r="CQ174" s="370"/>
      <c r="CR174" s="370"/>
      <c r="CS174" s="370"/>
      <c r="CT174" s="370"/>
      <c r="CU174" s="370"/>
      <c r="CV174" s="370"/>
      <c r="CW174" s="370"/>
      <c r="CX174" s="370"/>
      <c r="CY174" s="370"/>
      <c r="CZ174" s="370"/>
      <c r="DA174" s="370"/>
      <c r="DB174" s="370"/>
      <c r="DC174" s="370"/>
      <c r="DD174" s="370"/>
      <c r="DE174" s="370"/>
    </row>
    <row r="175" spans="56:109">
      <c r="BD175" s="370"/>
      <c r="BE175" s="370"/>
      <c r="BF175" s="370"/>
      <c r="BG175" s="370"/>
      <c r="BH175" s="370"/>
      <c r="BI175" s="370"/>
      <c r="BJ175" s="370"/>
      <c r="BK175" s="370"/>
      <c r="BL175" s="370"/>
      <c r="BM175" s="370"/>
      <c r="BN175" s="370"/>
      <c r="BO175" s="370"/>
      <c r="BP175" s="370"/>
      <c r="BQ175" s="370"/>
      <c r="BR175" s="370"/>
      <c r="BS175" s="370"/>
      <c r="BT175" s="370"/>
      <c r="BU175" s="370"/>
      <c r="BV175" s="370"/>
      <c r="BW175" s="370"/>
      <c r="BX175" s="370"/>
      <c r="BY175" s="370"/>
      <c r="BZ175" s="370"/>
      <c r="CA175" s="370"/>
      <c r="CB175" s="370"/>
      <c r="CC175" s="370"/>
      <c r="CD175" s="370"/>
      <c r="CE175" s="370"/>
      <c r="CF175" s="370"/>
      <c r="CG175" s="370"/>
      <c r="CH175" s="370"/>
      <c r="CI175" s="370"/>
      <c r="CJ175" s="370"/>
      <c r="CK175" s="370"/>
      <c r="CL175" s="370"/>
      <c r="CM175" s="370"/>
      <c r="CN175" s="370"/>
      <c r="CO175" s="370"/>
      <c r="CP175" s="370"/>
      <c r="CQ175" s="370"/>
      <c r="CR175" s="370"/>
      <c r="CS175" s="370"/>
      <c r="CT175" s="370"/>
      <c r="CU175" s="370"/>
      <c r="CV175" s="370"/>
      <c r="CW175" s="370"/>
      <c r="CX175" s="370"/>
      <c r="CY175" s="370"/>
      <c r="CZ175" s="370"/>
      <c r="DA175" s="370"/>
      <c r="DB175" s="370"/>
      <c r="DC175" s="370"/>
      <c r="DD175" s="370"/>
      <c r="DE175" s="370"/>
    </row>
    <row r="176" spans="56:109">
      <c r="BD176" s="370"/>
      <c r="BE176" s="370"/>
      <c r="BF176" s="370"/>
      <c r="BG176" s="370"/>
      <c r="BH176" s="370"/>
      <c r="BI176" s="370"/>
      <c r="BJ176" s="370"/>
      <c r="BK176" s="370"/>
      <c r="BL176" s="370"/>
      <c r="BM176" s="370"/>
      <c r="BN176" s="370"/>
      <c r="BO176" s="370"/>
      <c r="BP176" s="370"/>
      <c r="BQ176" s="370"/>
      <c r="BR176" s="370"/>
      <c r="BS176" s="370"/>
      <c r="BT176" s="370"/>
      <c r="BU176" s="370"/>
      <c r="BV176" s="370"/>
      <c r="BW176" s="370"/>
      <c r="BX176" s="370"/>
      <c r="BY176" s="370"/>
      <c r="BZ176" s="370"/>
      <c r="CA176" s="370"/>
      <c r="CB176" s="370"/>
      <c r="CC176" s="370"/>
      <c r="CD176" s="370"/>
      <c r="CE176" s="370"/>
      <c r="CF176" s="370"/>
      <c r="CG176" s="370"/>
      <c r="CH176" s="370"/>
      <c r="CI176" s="370"/>
      <c r="CJ176" s="370"/>
      <c r="CK176" s="370"/>
      <c r="CL176" s="370"/>
      <c r="CM176" s="370"/>
      <c r="CN176" s="370"/>
      <c r="CO176" s="370"/>
      <c r="CP176" s="370"/>
      <c r="CQ176" s="370"/>
      <c r="CR176" s="370"/>
      <c r="CS176" s="370"/>
      <c r="CT176" s="370"/>
      <c r="CU176" s="370"/>
      <c r="CV176" s="370"/>
      <c r="CW176" s="370"/>
      <c r="CX176" s="370"/>
      <c r="CY176" s="370"/>
      <c r="CZ176" s="370"/>
      <c r="DA176" s="370"/>
      <c r="DB176" s="370"/>
      <c r="DC176" s="370"/>
      <c r="DD176" s="370"/>
      <c r="DE176" s="370"/>
    </row>
    <row r="177" spans="56:109">
      <c r="BD177" s="370"/>
      <c r="BE177" s="370"/>
      <c r="BF177" s="370"/>
      <c r="BG177" s="370"/>
      <c r="BH177" s="370"/>
      <c r="BI177" s="370"/>
      <c r="BJ177" s="370"/>
      <c r="BK177" s="370"/>
      <c r="BL177" s="370"/>
      <c r="BM177" s="370"/>
      <c r="BN177" s="370"/>
      <c r="BO177" s="370"/>
      <c r="BP177" s="370"/>
      <c r="BQ177" s="370"/>
      <c r="BR177" s="370"/>
      <c r="BS177" s="370"/>
      <c r="BT177" s="370"/>
      <c r="BU177" s="370"/>
      <c r="BV177" s="370"/>
      <c r="BW177" s="370"/>
      <c r="BX177" s="370"/>
      <c r="BY177" s="370"/>
      <c r="BZ177" s="370"/>
      <c r="CA177" s="370"/>
      <c r="CB177" s="370"/>
      <c r="CC177" s="370"/>
      <c r="CD177" s="370"/>
      <c r="CE177" s="370"/>
      <c r="CF177" s="370"/>
      <c r="CG177" s="370"/>
      <c r="CH177" s="370"/>
      <c r="CI177" s="370"/>
      <c r="CJ177" s="370"/>
      <c r="CK177" s="370"/>
      <c r="CL177" s="370"/>
      <c r="CM177" s="370"/>
      <c r="CN177" s="370"/>
      <c r="CO177" s="370"/>
      <c r="CP177" s="370"/>
      <c r="CQ177" s="370"/>
      <c r="CR177" s="370"/>
      <c r="CS177" s="370"/>
      <c r="CT177" s="370"/>
      <c r="CU177" s="370"/>
      <c r="CV177" s="370"/>
      <c r="CW177" s="370"/>
      <c r="CX177" s="370"/>
      <c r="CY177" s="370"/>
      <c r="CZ177" s="370"/>
      <c r="DA177" s="370"/>
      <c r="DB177" s="370"/>
      <c r="DC177" s="370"/>
      <c r="DD177" s="370"/>
      <c r="DE177" s="370"/>
    </row>
    <row r="178" spans="56:109">
      <c r="BD178" s="370"/>
      <c r="BE178" s="370"/>
      <c r="BF178" s="370"/>
      <c r="BG178" s="370"/>
      <c r="BH178" s="370"/>
      <c r="BI178" s="370"/>
      <c r="BJ178" s="370"/>
      <c r="BK178" s="370"/>
      <c r="BL178" s="370"/>
      <c r="BM178" s="370"/>
      <c r="BN178" s="370"/>
      <c r="BO178" s="370"/>
      <c r="BP178" s="370"/>
      <c r="BQ178" s="370"/>
      <c r="BR178" s="370"/>
      <c r="BS178" s="370"/>
      <c r="BT178" s="370"/>
      <c r="BU178" s="370"/>
      <c r="BV178" s="370"/>
      <c r="BW178" s="370"/>
      <c r="BX178" s="370"/>
      <c r="BY178" s="370"/>
      <c r="BZ178" s="370"/>
      <c r="CA178" s="370"/>
      <c r="CB178" s="370"/>
      <c r="CC178" s="370"/>
      <c r="CD178" s="370"/>
      <c r="CE178" s="370"/>
      <c r="CF178" s="370"/>
      <c r="CG178" s="370"/>
      <c r="CH178" s="370"/>
      <c r="CI178" s="370"/>
      <c r="CJ178" s="370"/>
      <c r="CK178" s="370"/>
      <c r="CL178" s="370"/>
      <c r="CM178" s="370"/>
      <c r="CN178" s="370"/>
      <c r="CO178" s="370"/>
      <c r="CP178" s="370"/>
      <c r="CQ178" s="370"/>
      <c r="CR178" s="370"/>
      <c r="CS178" s="370"/>
      <c r="CT178" s="370"/>
      <c r="CU178" s="370"/>
      <c r="CV178" s="370"/>
      <c r="CW178" s="370"/>
      <c r="CX178" s="370"/>
      <c r="CY178" s="370"/>
      <c r="CZ178" s="370"/>
      <c r="DA178" s="370"/>
      <c r="DB178" s="370"/>
      <c r="DC178" s="370"/>
      <c r="DD178" s="370"/>
      <c r="DE178" s="370"/>
    </row>
    <row r="179" spans="56:109">
      <c r="BD179" s="370"/>
      <c r="BE179" s="370"/>
      <c r="BF179" s="370"/>
      <c r="BG179" s="370"/>
      <c r="BH179" s="370"/>
      <c r="BI179" s="370"/>
      <c r="BJ179" s="370"/>
      <c r="BK179" s="370"/>
      <c r="BL179" s="370"/>
      <c r="BM179" s="370"/>
      <c r="BN179" s="370"/>
      <c r="BO179" s="370"/>
      <c r="BP179" s="370"/>
      <c r="BQ179" s="370"/>
      <c r="BR179" s="370"/>
      <c r="BS179" s="370"/>
      <c r="BT179" s="370"/>
      <c r="BU179" s="370"/>
      <c r="BV179" s="370"/>
      <c r="BW179" s="370"/>
      <c r="BX179" s="370"/>
      <c r="BY179" s="370"/>
      <c r="BZ179" s="370"/>
      <c r="CA179" s="370"/>
      <c r="CB179" s="370"/>
      <c r="CC179" s="370"/>
      <c r="CD179" s="370"/>
      <c r="CE179" s="370"/>
      <c r="CF179" s="370"/>
      <c r="CG179" s="370"/>
      <c r="CH179" s="370"/>
      <c r="CI179" s="370"/>
      <c r="CJ179" s="370"/>
      <c r="CK179" s="370"/>
      <c r="CL179" s="370"/>
      <c r="CM179" s="370"/>
      <c r="CN179" s="370"/>
      <c r="CO179" s="370"/>
      <c r="CP179" s="370"/>
      <c r="CQ179" s="370"/>
      <c r="CR179" s="370"/>
      <c r="CS179" s="370"/>
      <c r="CT179" s="370"/>
      <c r="CU179" s="370"/>
      <c r="CV179" s="370"/>
      <c r="CW179" s="370"/>
      <c r="CX179" s="370"/>
      <c r="CY179" s="370"/>
      <c r="CZ179" s="370"/>
      <c r="DA179" s="370"/>
      <c r="DB179" s="370"/>
      <c r="DC179" s="370"/>
      <c r="DD179" s="370"/>
      <c r="DE179" s="370"/>
    </row>
    <row r="180" spans="56:109">
      <c r="BD180" s="370"/>
      <c r="BE180" s="370"/>
      <c r="BF180" s="370"/>
      <c r="BG180" s="370"/>
      <c r="BH180" s="370"/>
      <c r="BI180" s="370"/>
      <c r="BJ180" s="370"/>
      <c r="BK180" s="370"/>
      <c r="BL180" s="370"/>
      <c r="BM180" s="370"/>
      <c r="BN180" s="370"/>
      <c r="BO180" s="370"/>
      <c r="BP180" s="370"/>
      <c r="BQ180" s="370"/>
      <c r="BR180" s="370"/>
      <c r="BS180" s="370"/>
      <c r="BT180" s="370"/>
      <c r="BU180" s="370"/>
      <c r="BV180" s="370"/>
      <c r="BW180" s="370"/>
      <c r="BX180" s="370"/>
      <c r="BY180" s="370"/>
      <c r="BZ180" s="370"/>
      <c r="CA180" s="370"/>
      <c r="CB180" s="370"/>
      <c r="CC180" s="370"/>
      <c r="CD180" s="370"/>
      <c r="CE180" s="370"/>
      <c r="CF180" s="370"/>
      <c r="CG180" s="370"/>
      <c r="CH180" s="370"/>
      <c r="CI180" s="370"/>
      <c r="CJ180" s="370"/>
      <c r="CK180" s="370"/>
      <c r="CL180" s="370"/>
      <c r="CM180" s="370"/>
      <c r="CN180" s="370"/>
      <c r="CO180" s="370"/>
      <c r="CP180" s="370"/>
      <c r="CQ180" s="370"/>
      <c r="CR180" s="370"/>
      <c r="CS180" s="370"/>
      <c r="CT180" s="370"/>
      <c r="CU180" s="370"/>
      <c r="CV180" s="370"/>
      <c r="CW180" s="370"/>
      <c r="CX180" s="370"/>
      <c r="CY180" s="370"/>
      <c r="CZ180" s="370"/>
      <c r="DA180" s="370"/>
      <c r="DB180" s="370"/>
      <c r="DC180" s="370"/>
      <c r="DD180" s="370"/>
      <c r="DE180" s="370"/>
    </row>
    <row r="181" spans="56:109">
      <c r="BD181" s="370"/>
      <c r="BE181" s="370"/>
      <c r="BF181" s="370"/>
      <c r="BG181" s="370"/>
      <c r="BH181" s="370"/>
      <c r="BI181" s="370"/>
      <c r="BJ181" s="370"/>
      <c r="BK181" s="370"/>
      <c r="BL181" s="370"/>
      <c r="BM181" s="370"/>
      <c r="BN181" s="370"/>
      <c r="BO181" s="370"/>
      <c r="BP181" s="370"/>
      <c r="BQ181" s="370"/>
      <c r="BR181" s="370"/>
      <c r="BS181" s="370"/>
      <c r="BT181" s="370"/>
      <c r="BU181" s="370"/>
      <c r="BV181" s="370"/>
      <c r="BW181" s="370"/>
      <c r="BX181" s="370"/>
      <c r="BY181" s="370"/>
      <c r="BZ181" s="370"/>
      <c r="CA181" s="370"/>
      <c r="CB181" s="370"/>
      <c r="CC181" s="370"/>
      <c r="CD181" s="370"/>
      <c r="CE181" s="370"/>
      <c r="CF181" s="370"/>
      <c r="CG181" s="370"/>
      <c r="CH181" s="370"/>
      <c r="CI181" s="370"/>
      <c r="CJ181" s="370"/>
      <c r="CK181" s="370"/>
      <c r="CL181" s="370"/>
      <c r="CM181" s="370"/>
      <c r="CN181" s="370"/>
      <c r="CO181" s="370"/>
      <c r="CP181" s="370"/>
      <c r="CQ181" s="370"/>
      <c r="CR181" s="370"/>
      <c r="CS181" s="370"/>
      <c r="CT181" s="370"/>
      <c r="CU181" s="370"/>
      <c r="CV181" s="370"/>
      <c r="CW181" s="370"/>
      <c r="CX181" s="370"/>
      <c r="CY181" s="370"/>
      <c r="CZ181" s="370"/>
      <c r="DA181" s="370"/>
      <c r="DB181" s="370"/>
      <c r="DC181" s="370"/>
      <c r="DD181" s="370"/>
      <c r="DE181" s="370"/>
    </row>
    <row r="182" spans="56:109">
      <c r="BD182" s="370"/>
      <c r="BE182" s="370"/>
      <c r="BF182" s="370"/>
      <c r="BG182" s="370"/>
      <c r="BH182" s="370"/>
      <c r="BI182" s="370"/>
      <c r="BJ182" s="370"/>
      <c r="BK182" s="370"/>
      <c r="BL182" s="370"/>
      <c r="BM182" s="370"/>
      <c r="BN182" s="370"/>
      <c r="BO182" s="370"/>
      <c r="BP182" s="370"/>
      <c r="BQ182" s="370"/>
      <c r="BR182" s="370"/>
      <c r="BS182" s="370"/>
      <c r="BT182" s="370"/>
      <c r="BU182" s="370"/>
      <c r="BV182" s="370"/>
      <c r="BW182" s="370"/>
      <c r="BX182" s="370"/>
      <c r="BY182" s="370"/>
      <c r="BZ182" s="370"/>
      <c r="CA182" s="370"/>
      <c r="CB182" s="370"/>
      <c r="CC182" s="370"/>
      <c r="CD182" s="370"/>
      <c r="CE182" s="370"/>
      <c r="CF182" s="370"/>
      <c r="CG182" s="370"/>
      <c r="CH182" s="370"/>
      <c r="CI182" s="370"/>
      <c r="CJ182" s="370"/>
      <c r="CK182" s="370"/>
      <c r="CL182" s="370"/>
      <c r="CM182" s="370"/>
      <c r="CN182" s="370"/>
      <c r="CO182" s="370"/>
      <c r="CP182" s="370"/>
      <c r="CQ182" s="370"/>
      <c r="CR182" s="370"/>
      <c r="CS182" s="370"/>
      <c r="CT182" s="370"/>
      <c r="CU182" s="370"/>
      <c r="CV182" s="370"/>
      <c r="CW182" s="370"/>
      <c r="CX182" s="370"/>
      <c r="CY182" s="370"/>
      <c r="CZ182" s="370"/>
      <c r="DA182" s="370"/>
      <c r="DB182" s="370"/>
      <c r="DC182" s="370"/>
      <c r="DD182" s="370"/>
      <c r="DE182" s="370"/>
    </row>
    <row r="183" spans="56:109">
      <c r="BD183" s="370"/>
      <c r="BE183" s="370"/>
      <c r="BF183" s="370"/>
      <c r="BG183" s="370"/>
      <c r="BH183" s="370"/>
      <c r="BI183" s="370"/>
      <c r="BJ183" s="370"/>
      <c r="BK183" s="370"/>
      <c r="BL183" s="370"/>
      <c r="BM183" s="370"/>
      <c r="BN183" s="370"/>
      <c r="BO183" s="370"/>
      <c r="BP183" s="370"/>
      <c r="BQ183" s="370"/>
      <c r="BR183" s="370"/>
      <c r="BS183" s="370"/>
      <c r="BT183" s="370"/>
      <c r="BU183" s="370"/>
      <c r="BV183" s="370"/>
      <c r="BW183" s="370"/>
      <c r="BX183" s="370"/>
      <c r="BY183" s="370"/>
      <c r="BZ183" s="370"/>
      <c r="CA183" s="370"/>
      <c r="CB183" s="370"/>
      <c r="CC183" s="370"/>
      <c r="CD183" s="370"/>
      <c r="CE183" s="370"/>
      <c r="CF183" s="370"/>
      <c r="CG183" s="370"/>
      <c r="CH183" s="370"/>
      <c r="CI183" s="370"/>
      <c r="CJ183" s="370"/>
      <c r="CK183" s="370"/>
      <c r="CL183" s="370"/>
      <c r="CM183" s="370"/>
      <c r="CN183" s="370"/>
      <c r="CO183" s="370"/>
      <c r="CP183" s="370"/>
      <c r="CQ183" s="370"/>
      <c r="CR183" s="370"/>
      <c r="CS183" s="370"/>
      <c r="CT183" s="370"/>
      <c r="CU183" s="370"/>
      <c r="CV183" s="370"/>
      <c r="CW183" s="370"/>
      <c r="CX183" s="370"/>
      <c r="CY183" s="370"/>
      <c r="CZ183" s="370"/>
      <c r="DA183" s="370"/>
      <c r="DB183" s="370"/>
      <c r="DC183" s="370"/>
      <c r="DD183" s="370"/>
      <c r="DE183" s="370"/>
    </row>
    <row r="184" spans="56:109">
      <c r="BD184" s="370"/>
      <c r="BE184" s="370"/>
      <c r="BF184" s="370"/>
      <c r="BG184" s="370"/>
      <c r="BH184" s="370"/>
      <c r="BI184" s="370"/>
      <c r="BJ184" s="370"/>
      <c r="BK184" s="370"/>
      <c r="BL184" s="370"/>
      <c r="BM184" s="370"/>
      <c r="BN184" s="370"/>
      <c r="BO184" s="370"/>
      <c r="BP184" s="370"/>
      <c r="BQ184" s="370"/>
      <c r="BR184" s="370"/>
      <c r="BS184" s="370"/>
      <c r="BT184" s="370"/>
      <c r="BU184" s="370"/>
      <c r="BV184" s="370"/>
      <c r="BW184" s="370"/>
      <c r="BX184" s="370"/>
      <c r="BY184" s="370"/>
      <c r="BZ184" s="370"/>
      <c r="CA184" s="370"/>
      <c r="CB184" s="370"/>
      <c r="CC184" s="370"/>
      <c r="CD184" s="370"/>
      <c r="CE184" s="370"/>
      <c r="CF184" s="370"/>
      <c r="CG184" s="370"/>
      <c r="CH184" s="370"/>
      <c r="CI184" s="370"/>
      <c r="CJ184" s="370"/>
      <c r="CK184" s="370"/>
      <c r="CL184" s="370"/>
      <c r="CM184" s="370"/>
      <c r="CN184" s="370"/>
      <c r="CO184" s="370"/>
      <c r="CP184" s="370"/>
      <c r="CQ184" s="370"/>
      <c r="CR184" s="370"/>
      <c r="CS184" s="370"/>
      <c r="CT184" s="370"/>
      <c r="CU184" s="370"/>
      <c r="CV184" s="370"/>
      <c r="CW184" s="370"/>
      <c r="CX184" s="370"/>
      <c r="CY184" s="370"/>
      <c r="CZ184" s="370"/>
      <c r="DA184" s="370"/>
      <c r="DB184" s="370"/>
      <c r="DC184" s="370"/>
      <c r="DD184" s="370"/>
      <c r="DE184" s="370"/>
    </row>
    <row r="185" spans="56:109">
      <c r="BD185" s="370"/>
      <c r="BE185" s="370"/>
      <c r="BF185" s="370"/>
      <c r="BG185" s="370"/>
      <c r="BH185" s="370"/>
      <c r="BI185" s="370"/>
      <c r="BJ185" s="370"/>
      <c r="BK185" s="370"/>
      <c r="BL185" s="370"/>
      <c r="BM185" s="370"/>
      <c r="BN185" s="370"/>
      <c r="BO185" s="370"/>
      <c r="BP185" s="370"/>
      <c r="BQ185" s="370"/>
      <c r="BR185" s="370"/>
      <c r="BS185" s="370"/>
      <c r="BT185" s="370"/>
      <c r="BU185" s="370"/>
      <c r="BV185" s="370"/>
      <c r="BW185" s="370"/>
      <c r="BX185" s="370"/>
      <c r="BY185" s="370"/>
      <c r="BZ185" s="370"/>
      <c r="CA185" s="370"/>
      <c r="CB185" s="370"/>
      <c r="CC185" s="370"/>
      <c r="CD185" s="370"/>
      <c r="CE185" s="370"/>
      <c r="CF185" s="370"/>
      <c r="CG185" s="370"/>
      <c r="CH185" s="370"/>
      <c r="CI185" s="370"/>
      <c r="CJ185" s="370"/>
      <c r="CK185" s="370"/>
      <c r="CL185" s="370"/>
      <c r="CM185" s="370"/>
      <c r="CN185" s="370"/>
      <c r="CO185" s="370"/>
      <c r="CP185" s="370"/>
      <c r="CQ185" s="370"/>
      <c r="CR185" s="370"/>
      <c r="CS185" s="370"/>
      <c r="CT185" s="370"/>
      <c r="CU185" s="370"/>
      <c r="CV185" s="370"/>
      <c r="CW185" s="370"/>
      <c r="CX185" s="370"/>
      <c r="CY185" s="370"/>
      <c r="CZ185" s="370"/>
      <c r="DA185" s="370"/>
      <c r="DB185" s="370"/>
      <c r="DC185" s="370"/>
      <c r="DD185" s="370"/>
      <c r="DE185" s="370"/>
    </row>
    <row r="186" spans="56:109">
      <c r="BD186" s="370"/>
      <c r="BE186" s="370"/>
      <c r="BF186" s="370"/>
      <c r="BG186" s="370"/>
      <c r="BH186" s="370"/>
      <c r="BI186" s="370"/>
      <c r="BJ186" s="370"/>
      <c r="BK186" s="370"/>
      <c r="BL186" s="370"/>
      <c r="BM186" s="370"/>
      <c r="BN186" s="370"/>
      <c r="BO186" s="370"/>
      <c r="BP186" s="370"/>
      <c r="BQ186" s="370"/>
      <c r="BR186" s="370"/>
      <c r="BS186" s="370"/>
      <c r="BT186" s="370"/>
      <c r="BU186" s="370"/>
      <c r="BV186" s="370"/>
      <c r="BW186" s="370"/>
      <c r="BX186" s="370"/>
      <c r="BY186" s="370"/>
      <c r="BZ186" s="370"/>
      <c r="CA186" s="370"/>
      <c r="CB186" s="370"/>
      <c r="CC186" s="370"/>
      <c r="CD186" s="370"/>
      <c r="CE186" s="370"/>
      <c r="CF186" s="370"/>
      <c r="CG186" s="370"/>
      <c r="CH186" s="370"/>
      <c r="CI186" s="370"/>
      <c r="CJ186" s="370"/>
      <c r="CK186" s="370"/>
      <c r="CL186" s="370"/>
      <c r="CM186" s="370"/>
      <c r="CN186" s="370"/>
      <c r="CO186" s="370"/>
      <c r="CP186" s="370"/>
      <c r="CQ186" s="370"/>
      <c r="CR186" s="370"/>
      <c r="CS186" s="370"/>
      <c r="CT186" s="370"/>
      <c r="CU186" s="370"/>
      <c r="CV186" s="370"/>
      <c r="CW186" s="370"/>
      <c r="CX186" s="370"/>
      <c r="CY186" s="370"/>
      <c r="CZ186" s="370"/>
      <c r="DA186" s="370"/>
      <c r="DB186" s="370"/>
      <c r="DC186" s="370"/>
      <c r="DD186" s="370"/>
      <c r="DE186" s="370"/>
    </row>
    <row r="187" spans="56:109">
      <c r="BD187" s="370"/>
      <c r="BE187" s="370"/>
      <c r="BF187" s="370"/>
      <c r="BG187" s="370"/>
      <c r="BH187" s="370"/>
      <c r="BI187" s="370"/>
      <c r="BJ187" s="370"/>
      <c r="BK187" s="370"/>
      <c r="BL187" s="370"/>
      <c r="BM187" s="370"/>
      <c r="BN187" s="370"/>
      <c r="BO187" s="370"/>
      <c r="BP187" s="370"/>
      <c r="BQ187" s="370"/>
      <c r="BR187" s="370"/>
      <c r="BS187" s="370"/>
      <c r="BT187" s="370"/>
      <c r="BU187" s="370"/>
      <c r="BV187" s="370"/>
      <c r="BW187" s="370"/>
      <c r="BX187" s="370"/>
      <c r="BY187" s="370"/>
      <c r="BZ187" s="370"/>
      <c r="CA187" s="370"/>
      <c r="CB187" s="370"/>
      <c r="CC187" s="370"/>
      <c r="CD187" s="370"/>
      <c r="CE187" s="370"/>
      <c r="CF187" s="370"/>
      <c r="CG187" s="370"/>
      <c r="CH187" s="370"/>
      <c r="CI187" s="370"/>
      <c r="CJ187" s="370"/>
      <c r="CK187" s="370"/>
      <c r="CL187" s="370"/>
      <c r="CM187" s="370"/>
      <c r="CN187" s="370"/>
      <c r="CO187" s="370"/>
      <c r="CP187" s="370"/>
      <c r="CQ187" s="370"/>
      <c r="CR187" s="370"/>
      <c r="CS187" s="370"/>
      <c r="CT187" s="370"/>
      <c r="CU187" s="370"/>
      <c r="CV187" s="370"/>
      <c r="CW187" s="370"/>
      <c r="CX187" s="370"/>
      <c r="CY187" s="370"/>
      <c r="CZ187" s="370"/>
      <c r="DA187" s="370"/>
      <c r="DB187" s="370"/>
      <c r="DC187" s="370"/>
      <c r="DD187" s="370"/>
      <c r="DE187" s="370"/>
    </row>
    <row r="188" spans="56:109">
      <c r="BD188" s="370"/>
      <c r="BE188" s="370"/>
      <c r="BF188" s="370"/>
      <c r="BG188" s="370"/>
      <c r="BH188" s="370"/>
      <c r="BI188" s="370"/>
      <c r="BJ188" s="370"/>
      <c r="BK188" s="370"/>
      <c r="BL188" s="370"/>
      <c r="BM188" s="370"/>
      <c r="BN188" s="370"/>
      <c r="BO188" s="370"/>
      <c r="BP188" s="370"/>
      <c r="BQ188" s="370"/>
      <c r="BR188" s="370"/>
      <c r="BS188" s="370"/>
      <c r="BT188" s="370"/>
      <c r="BU188" s="370"/>
      <c r="BV188" s="370"/>
      <c r="BW188" s="370"/>
      <c r="BX188" s="370"/>
      <c r="BY188" s="370"/>
      <c r="BZ188" s="370"/>
      <c r="CA188" s="370"/>
      <c r="CB188" s="370"/>
      <c r="CC188" s="370"/>
      <c r="CD188" s="370"/>
      <c r="CE188" s="370"/>
      <c r="CF188" s="370"/>
      <c r="CG188" s="370"/>
      <c r="CH188" s="370"/>
      <c r="CI188" s="370"/>
      <c r="CJ188" s="370"/>
      <c r="CK188" s="370"/>
      <c r="CL188" s="370"/>
      <c r="CM188" s="370"/>
      <c r="CN188" s="370"/>
      <c r="CO188" s="370"/>
      <c r="CP188" s="370"/>
      <c r="CQ188" s="370"/>
      <c r="CR188" s="370"/>
      <c r="CS188" s="370"/>
      <c r="CT188" s="370"/>
      <c r="CU188" s="370"/>
      <c r="CV188" s="370"/>
      <c r="CW188" s="370"/>
      <c r="CX188" s="370"/>
      <c r="CY188" s="370"/>
      <c r="CZ188" s="370"/>
      <c r="DA188" s="370"/>
      <c r="DB188" s="370"/>
      <c r="DC188" s="370"/>
      <c r="DD188" s="370"/>
      <c r="DE188" s="370"/>
    </row>
    <row r="189" spans="56:109">
      <c r="BD189" s="370"/>
      <c r="BE189" s="370"/>
      <c r="BF189" s="370"/>
      <c r="BG189" s="370"/>
      <c r="BH189" s="370"/>
      <c r="BI189" s="370"/>
      <c r="BJ189" s="370"/>
      <c r="BK189" s="370"/>
      <c r="BL189" s="370"/>
      <c r="BM189" s="370"/>
      <c r="BN189" s="370"/>
      <c r="BO189" s="370"/>
      <c r="BP189" s="370"/>
      <c r="BQ189" s="370"/>
      <c r="BR189" s="370"/>
      <c r="BS189" s="370"/>
      <c r="BT189" s="370"/>
      <c r="BU189" s="370"/>
      <c r="BV189" s="370"/>
      <c r="BW189" s="370"/>
      <c r="BX189" s="370"/>
      <c r="BY189" s="370"/>
      <c r="BZ189" s="370"/>
      <c r="CA189" s="370"/>
      <c r="CB189" s="370"/>
      <c r="CC189" s="370"/>
      <c r="CD189" s="370"/>
      <c r="CE189" s="370"/>
      <c r="CF189" s="370"/>
      <c r="CG189" s="370"/>
      <c r="CH189" s="370"/>
      <c r="CI189" s="370"/>
      <c r="CJ189" s="370"/>
      <c r="CK189" s="370"/>
      <c r="CL189" s="370"/>
      <c r="CM189" s="370"/>
      <c r="CN189" s="370"/>
      <c r="CO189" s="370"/>
      <c r="CP189" s="370"/>
      <c r="CQ189" s="370"/>
      <c r="CR189" s="370"/>
      <c r="CS189" s="370"/>
      <c r="CT189" s="370"/>
      <c r="CU189" s="370"/>
      <c r="CV189" s="370"/>
      <c r="CW189" s="370"/>
      <c r="CX189" s="370"/>
      <c r="CY189" s="370"/>
      <c r="CZ189" s="370"/>
      <c r="DA189" s="370"/>
      <c r="DB189" s="370"/>
      <c r="DC189" s="370"/>
      <c r="DD189" s="370"/>
      <c r="DE189" s="370"/>
    </row>
    <row r="190" spans="56:109">
      <c r="BD190" s="370"/>
      <c r="BE190" s="370"/>
      <c r="BF190" s="370"/>
      <c r="BG190" s="370"/>
      <c r="BH190" s="370"/>
      <c r="BI190" s="370"/>
      <c r="BJ190" s="370"/>
      <c r="BK190" s="370"/>
      <c r="BL190" s="370"/>
      <c r="BM190" s="370"/>
      <c r="BN190" s="370"/>
      <c r="BO190" s="370"/>
      <c r="BP190" s="370"/>
      <c r="BQ190" s="370"/>
      <c r="BR190" s="370"/>
      <c r="BS190" s="370"/>
      <c r="BT190" s="370"/>
      <c r="BU190" s="370"/>
      <c r="BV190" s="370"/>
      <c r="BW190" s="370"/>
      <c r="BX190" s="370"/>
      <c r="BY190" s="370"/>
      <c r="BZ190" s="370"/>
      <c r="CA190" s="370"/>
      <c r="CB190" s="370"/>
      <c r="CC190" s="370"/>
      <c r="CD190" s="370"/>
      <c r="CE190" s="370"/>
      <c r="CF190" s="370"/>
      <c r="CG190" s="370"/>
      <c r="CH190" s="370"/>
      <c r="CI190" s="370"/>
      <c r="CJ190" s="370"/>
      <c r="CK190" s="370"/>
      <c r="CL190" s="370"/>
      <c r="CM190" s="370"/>
      <c r="CN190" s="370"/>
      <c r="CO190" s="370"/>
      <c r="CP190" s="370"/>
      <c r="CQ190" s="370"/>
      <c r="CR190" s="370"/>
      <c r="CS190" s="370"/>
      <c r="CT190" s="370"/>
      <c r="CU190" s="370"/>
      <c r="CV190" s="370"/>
      <c r="CW190" s="370"/>
      <c r="CX190" s="370"/>
      <c r="CY190" s="370"/>
      <c r="CZ190" s="370"/>
      <c r="DA190" s="370"/>
      <c r="DB190" s="370"/>
      <c r="DC190" s="370"/>
      <c r="DD190" s="370"/>
      <c r="DE190" s="370"/>
    </row>
    <row r="191" spans="56:109">
      <c r="BD191" s="370"/>
      <c r="BE191" s="370"/>
      <c r="BF191" s="370"/>
      <c r="BG191" s="370"/>
      <c r="BH191" s="370"/>
      <c r="BI191" s="370"/>
      <c r="BJ191" s="370"/>
      <c r="BK191" s="370"/>
      <c r="BL191" s="370"/>
      <c r="BM191" s="370"/>
      <c r="BN191" s="370"/>
      <c r="BO191" s="370"/>
      <c r="BP191" s="370"/>
      <c r="BQ191" s="370"/>
      <c r="BR191" s="370"/>
      <c r="BS191" s="370"/>
      <c r="BT191" s="370"/>
      <c r="BU191" s="370"/>
      <c r="BV191" s="370"/>
      <c r="BW191" s="370"/>
      <c r="BX191" s="370"/>
      <c r="BY191" s="370"/>
      <c r="BZ191" s="370"/>
      <c r="CA191" s="370"/>
      <c r="CB191" s="370"/>
      <c r="CC191" s="370"/>
      <c r="CD191" s="370"/>
      <c r="CE191" s="370"/>
      <c r="CF191" s="370"/>
      <c r="CG191" s="370"/>
      <c r="CH191" s="370"/>
      <c r="CI191" s="370"/>
      <c r="CJ191" s="370"/>
      <c r="CK191" s="370"/>
      <c r="CL191" s="370"/>
      <c r="CM191" s="370"/>
      <c r="CN191" s="370"/>
      <c r="CO191" s="370"/>
      <c r="CP191" s="370"/>
      <c r="CQ191" s="370"/>
      <c r="CR191" s="370"/>
      <c r="CS191" s="370"/>
      <c r="CT191" s="370"/>
      <c r="CU191" s="370"/>
      <c r="CV191" s="370"/>
      <c r="CW191" s="370"/>
      <c r="CX191" s="370"/>
      <c r="CY191" s="370"/>
      <c r="CZ191" s="370"/>
      <c r="DA191" s="370"/>
      <c r="DB191" s="370"/>
      <c r="DC191" s="370"/>
      <c r="DD191" s="370"/>
      <c r="DE191" s="370"/>
    </row>
    <row r="192" spans="56:109">
      <c r="BD192" s="370"/>
      <c r="BE192" s="370"/>
      <c r="BF192" s="370"/>
      <c r="BG192" s="370"/>
      <c r="BH192" s="370"/>
      <c r="BI192" s="370"/>
      <c r="BJ192" s="370"/>
      <c r="BK192" s="370"/>
      <c r="BL192" s="370"/>
      <c r="BM192" s="370"/>
      <c r="BN192" s="370"/>
      <c r="BO192" s="370"/>
      <c r="BP192" s="370"/>
      <c r="BQ192" s="370"/>
      <c r="BR192" s="370"/>
      <c r="BS192" s="370"/>
      <c r="BT192" s="370"/>
      <c r="BU192" s="370"/>
      <c r="BV192" s="370"/>
      <c r="BW192" s="370"/>
      <c r="BX192" s="370"/>
      <c r="BY192" s="370"/>
      <c r="BZ192" s="370"/>
      <c r="CA192" s="370"/>
      <c r="CB192" s="370"/>
      <c r="CC192" s="370"/>
      <c r="CD192" s="370"/>
      <c r="CE192" s="370"/>
      <c r="CF192" s="370"/>
      <c r="CG192" s="370"/>
      <c r="CH192" s="370"/>
      <c r="CI192" s="370"/>
      <c r="CJ192" s="370"/>
      <c r="CK192" s="370"/>
      <c r="CL192" s="370"/>
      <c r="CM192" s="370"/>
      <c r="CN192" s="370"/>
      <c r="CO192" s="370"/>
      <c r="CP192" s="370"/>
      <c r="CQ192" s="370"/>
      <c r="CR192" s="370"/>
      <c r="CS192" s="370"/>
      <c r="CT192" s="370"/>
      <c r="CU192" s="370"/>
      <c r="CV192" s="370"/>
      <c r="CW192" s="370"/>
      <c r="CX192" s="370"/>
      <c r="CY192" s="370"/>
      <c r="CZ192" s="370"/>
      <c r="DA192" s="370"/>
      <c r="DB192" s="370"/>
      <c r="DC192" s="370"/>
      <c r="DD192" s="370"/>
      <c r="DE192" s="370"/>
    </row>
    <row r="193" spans="56:109">
      <c r="BD193" s="370"/>
      <c r="BE193" s="370"/>
      <c r="BF193" s="370"/>
      <c r="BG193" s="370"/>
      <c r="BH193" s="370"/>
      <c r="BI193" s="370"/>
      <c r="BJ193" s="370"/>
      <c r="BK193" s="370"/>
      <c r="BL193" s="370"/>
      <c r="BM193" s="370"/>
      <c r="BN193" s="370"/>
      <c r="BO193" s="370"/>
      <c r="BP193" s="370"/>
      <c r="BQ193" s="370"/>
      <c r="BR193" s="370"/>
      <c r="BS193" s="370"/>
      <c r="BT193" s="370"/>
      <c r="BU193" s="370"/>
      <c r="BV193" s="370"/>
      <c r="BW193" s="370"/>
      <c r="BX193" s="370"/>
      <c r="BY193" s="370"/>
      <c r="BZ193" s="370"/>
      <c r="CA193" s="370"/>
      <c r="CB193" s="370"/>
      <c r="CC193" s="370"/>
      <c r="CD193" s="370"/>
      <c r="CE193" s="370"/>
      <c r="CF193" s="370"/>
      <c r="CG193" s="370"/>
      <c r="CH193" s="370"/>
      <c r="CI193" s="370"/>
      <c r="CJ193" s="370"/>
      <c r="CK193" s="370"/>
      <c r="CL193" s="370"/>
      <c r="CM193" s="370"/>
      <c r="CN193" s="370"/>
      <c r="CO193" s="370"/>
      <c r="CP193" s="370"/>
      <c r="CQ193" s="370"/>
      <c r="CR193" s="370"/>
      <c r="CS193" s="370"/>
      <c r="CT193" s="370"/>
      <c r="CU193" s="370"/>
      <c r="CV193" s="370"/>
      <c r="CW193" s="370"/>
      <c r="CX193" s="370"/>
      <c r="CY193" s="370"/>
      <c r="CZ193" s="370"/>
      <c r="DA193" s="370"/>
      <c r="DB193" s="370"/>
      <c r="DC193" s="370"/>
      <c r="DD193" s="370"/>
      <c r="DE193" s="370"/>
    </row>
    <row r="194" spans="56:109">
      <c r="BD194" s="370"/>
      <c r="BE194" s="370"/>
      <c r="BF194" s="370"/>
      <c r="BG194" s="370"/>
      <c r="BH194" s="370"/>
      <c r="BI194" s="370"/>
      <c r="BJ194" s="370"/>
      <c r="BK194" s="370"/>
      <c r="BL194" s="370"/>
      <c r="BM194" s="370"/>
      <c r="BN194" s="370"/>
      <c r="BO194" s="370"/>
      <c r="BP194" s="370"/>
      <c r="BQ194" s="370"/>
      <c r="BR194" s="370"/>
      <c r="BS194" s="370"/>
      <c r="BT194" s="370"/>
      <c r="BU194" s="370"/>
      <c r="BV194" s="370"/>
      <c r="BW194" s="370"/>
      <c r="BX194" s="370"/>
      <c r="BY194" s="370"/>
      <c r="BZ194" s="370"/>
      <c r="CA194" s="370"/>
      <c r="CB194" s="370"/>
      <c r="CC194" s="370"/>
      <c r="CD194" s="370"/>
      <c r="CE194" s="370"/>
      <c r="CF194" s="370"/>
      <c r="CG194" s="370"/>
      <c r="CH194" s="370"/>
      <c r="CI194" s="370"/>
      <c r="CJ194" s="370"/>
      <c r="CK194" s="370"/>
      <c r="CL194" s="370"/>
      <c r="CM194" s="370"/>
      <c r="CN194" s="370"/>
      <c r="CO194" s="370"/>
      <c r="CP194" s="370"/>
      <c r="CQ194" s="370"/>
      <c r="CR194" s="370"/>
      <c r="CS194" s="370"/>
      <c r="CT194" s="370"/>
      <c r="CU194" s="370"/>
      <c r="CV194" s="370"/>
      <c r="CW194" s="370"/>
      <c r="CX194" s="370"/>
      <c r="CY194" s="370"/>
      <c r="CZ194" s="370"/>
      <c r="DA194" s="370"/>
      <c r="DB194" s="370"/>
      <c r="DC194" s="370"/>
      <c r="DD194" s="370"/>
      <c r="DE194" s="370"/>
    </row>
    <row r="195" spans="56:109">
      <c r="BD195" s="370"/>
      <c r="BE195" s="370"/>
      <c r="BF195" s="370"/>
      <c r="BG195" s="370"/>
      <c r="BH195" s="370"/>
      <c r="BI195" s="370"/>
      <c r="BJ195" s="370"/>
      <c r="BK195" s="370"/>
      <c r="BL195" s="370"/>
      <c r="BM195" s="370"/>
      <c r="BN195" s="370"/>
      <c r="BO195" s="370"/>
      <c r="BP195" s="370"/>
      <c r="BQ195" s="370"/>
      <c r="BR195" s="370"/>
      <c r="BS195" s="370"/>
      <c r="BT195" s="370"/>
      <c r="BU195" s="370"/>
      <c r="BV195" s="370"/>
      <c r="BW195" s="370"/>
      <c r="BX195" s="370"/>
      <c r="BY195" s="370"/>
      <c r="BZ195" s="370"/>
      <c r="CA195" s="370"/>
      <c r="CB195" s="370"/>
      <c r="CC195" s="370"/>
      <c r="CD195" s="370"/>
      <c r="CE195" s="370"/>
      <c r="CF195" s="370"/>
      <c r="CG195" s="370"/>
      <c r="CH195" s="370"/>
      <c r="CI195" s="370"/>
      <c r="CJ195" s="370"/>
      <c r="CK195" s="370"/>
      <c r="CL195" s="370"/>
      <c r="CM195" s="370"/>
      <c r="CN195" s="370"/>
      <c r="CO195" s="370"/>
      <c r="CP195" s="370"/>
      <c r="CQ195" s="370"/>
      <c r="CR195" s="370"/>
      <c r="CS195" s="370"/>
      <c r="CT195" s="370"/>
      <c r="CU195" s="370"/>
      <c r="CV195" s="370"/>
      <c r="CW195" s="370"/>
      <c r="CX195" s="370"/>
      <c r="CY195" s="370"/>
      <c r="CZ195" s="370"/>
      <c r="DA195" s="370"/>
      <c r="DB195" s="370"/>
      <c r="DC195" s="370"/>
      <c r="DD195" s="370"/>
      <c r="DE195" s="370"/>
    </row>
    <row r="196" spans="56:109">
      <c r="BD196" s="370"/>
      <c r="BE196" s="370"/>
      <c r="BF196" s="370"/>
      <c r="BG196" s="370"/>
      <c r="BH196" s="370"/>
      <c r="BI196" s="370"/>
      <c r="BJ196" s="370"/>
      <c r="BK196" s="370"/>
      <c r="BL196" s="370"/>
      <c r="BM196" s="370"/>
      <c r="BN196" s="370"/>
      <c r="BO196" s="370"/>
      <c r="BP196" s="370"/>
      <c r="BQ196" s="370"/>
      <c r="BR196" s="370"/>
      <c r="BS196" s="370"/>
      <c r="BT196" s="370"/>
      <c r="BU196" s="370"/>
      <c r="BV196" s="370"/>
      <c r="BW196" s="370"/>
      <c r="BX196" s="370"/>
      <c r="BY196" s="370"/>
      <c r="BZ196" s="370"/>
      <c r="CA196" s="370"/>
      <c r="CB196" s="370"/>
      <c r="CC196" s="370"/>
      <c r="CD196" s="370"/>
      <c r="CE196" s="370"/>
      <c r="CF196" s="370"/>
      <c r="CG196" s="370"/>
      <c r="CH196" s="370"/>
      <c r="CI196" s="370"/>
      <c r="CJ196" s="370"/>
      <c r="CK196" s="370"/>
      <c r="CL196" s="370"/>
      <c r="CM196" s="370"/>
      <c r="CN196" s="370"/>
      <c r="CO196" s="370"/>
      <c r="CP196" s="370"/>
      <c r="CQ196" s="370"/>
      <c r="CR196" s="370"/>
      <c r="CS196" s="370"/>
      <c r="CT196" s="370"/>
      <c r="CU196" s="370"/>
      <c r="CV196" s="370"/>
      <c r="CW196" s="370"/>
      <c r="CX196" s="370"/>
      <c r="CY196" s="370"/>
      <c r="CZ196" s="370"/>
      <c r="DA196" s="370"/>
      <c r="DB196" s="370"/>
      <c r="DC196" s="370"/>
      <c r="DD196" s="370"/>
      <c r="DE196" s="370"/>
    </row>
    <row r="197" spans="56:109">
      <c r="BD197" s="370"/>
      <c r="BE197" s="370"/>
      <c r="BF197" s="370"/>
      <c r="BG197" s="370"/>
      <c r="BH197" s="370"/>
      <c r="BI197" s="370"/>
      <c r="BJ197" s="370"/>
      <c r="BK197" s="370"/>
      <c r="BL197" s="370"/>
      <c r="BM197" s="370"/>
      <c r="BN197" s="370"/>
      <c r="BO197" s="370"/>
      <c r="BP197" s="370"/>
      <c r="BQ197" s="370"/>
      <c r="BR197" s="370"/>
      <c r="BS197" s="370"/>
      <c r="BT197" s="370"/>
      <c r="BU197" s="370"/>
      <c r="BV197" s="370"/>
      <c r="BW197" s="370"/>
      <c r="BX197" s="370"/>
      <c r="BY197" s="370"/>
      <c r="BZ197" s="370"/>
      <c r="CA197" s="370"/>
      <c r="CB197" s="370"/>
      <c r="CC197" s="370"/>
      <c r="CD197" s="370"/>
      <c r="CE197" s="370"/>
      <c r="CF197" s="370"/>
      <c r="CG197" s="370"/>
      <c r="CH197" s="370"/>
      <c r="CI197" s="370"/>
      <c r="CJ197" s="370"/>
      <c r="CK197" s="370"/>
      <c r="CL197" s="370"/>
      <c r="CM197" s="370"/>
      <c r="CN197" s="370"/>
      <c r="CO197" s="370"/>
      <c r="CP197" s="370"/>
      <c r="CQ197" s="370"/>
      <c r="CR197" s="370"/>
      <c r="CS197" s="370"/>
      <c r="CT197" s="370"/>
      <c r="CU197" s="370"/>
      <c r="CV197" s="370"/>
      <c r="CW197" s="370"/>
      <c r="CX197" s="370"/>
      <c r="CY197" s="370"/>
      <c r="CZ197" s="370"/>
      <c r="DA197" s="370"/>
      <c r="DB197" s="370"/>
      <c r="DC197" s="370"/>
      <c r="DD197" s="370"/>
      <c r="DE197" s="370"/>
    </row>
    <row r="198" spans="56:109">
      <c r="BD198" s="370"/>
      <c r="BE198" s="370"/>
      <c r="BF198" s="370"/>
      <c r="BG198" s="370"/>
      <c r="BH198" s="370"/>
      <c r="BI198" s="370"/>
      <c r="BJ198" s="370"/>
      <c r="BK198" s="370"/>
      <c r="BL198" s="370"/>
      <c r="BM198" s="370"/>
      <c r="BN198" s="370"/>
      <c r="BO198" s="370"/>
      <c r="BP198" s="370"/>
      <c r="BQ198" s="370"/>
      <c r="BR198" s="370"/>
      <c r="BS198" s="370"/>
      <c r="BT198" s="370"/>
      <c r="BU198" s="370"/>
      <c r="BV198" s="370"/>
      <c r="BW198" s="370"/>
      <c r="BX198" s="370"/>
      <c r="BY198" s="370"/>
      <c r="BZ198" s="370"/>
      <c r="CA198" s="370"/>
      <c r="CB198" s="370"/>
      <c r="CC198" s="370"/>
      <c r="CD198" s="370"/>
      <c r="CE198" s="370"/>
      <c r="CF198" s="370"/>
      <c r="CG198" s="370"/>
      <c r="CH198" s="370"/>
      <c r="CI198" s="370"/>
      <c r="CJ198" s="370"/>
      <c r="CK198" s="370"/>
      <c r="CL198" s="370"/>
      <c r="CM198" s="370"/>
      <c r="CN198" s="370"/>
      <c r="CO198" s="370"/>
      <c r="CP198" s="370"/>
      <c r="CQ198" s="370"/>
      <c r="CR198" s="370"/>
      <c r="CS198" s="370"/>
      <c r="CT198" s="370"/>
      <c r="CU198" s="370"/>
      <c r="CV198" s="370"/>
      <c r="CW198" s="370"/>
      <c r="CX198" s="370"/>
      <c r="CY198" s="370"/>
      <c r="CZ198" s="370"/>
      <c r="DA198" s="370"/>
      <c r="DB198" s="370"/>
      <c r="DC198" s="370"/>
      <c r="DD198" s="370"/>
      <c r="DE198" s="370"/>
    </row>
    <row r="199" spans="56:109">
      <c r="BD199" s="370"/>
      <c r="BE199" s="370"/>
      <c r="BF199" s="370"/>
      <c r="BG199" s="370"/>
      <c r="BH199" s="370"/>
      <c r="BI199" s="370"/>
      <c r="BJ199" s="370"/>
      <c r="BK199" s="370"/>
      <c r="BL199" s="370"/>
      <c r="BM199" s="370"/>
      <c r="BN199" s="370"/>
      <c r="BO199" s="370"/>
      <c r="BP199" s="370"/>
      <c r="BQ199" s="370"/>
      <c r="BR199" s="370"/>
      <c r="BS199" s="370"/>
      <c r="BT199" s="370"/>
      <c r="BU199" s="370"/>
      <c r="BV199" s="370"/>
      <c r="BW199" s="370"/>
      <c r="BX199" s="370"/>
      <c r="BY199" s="370"/>
      <c r="BZ199" s="370"/>
      <c r="CA199" s="370"/>
      <c r="CB199" s="370"/>
      <c r="CC199" s="370"/>
      <c r="CD199" s="370"/>
      <c r="CE199" s="370"/>
      <c r="CF199" s="370"/>
      <c r="CG199" s="370"/>
      <c r="CH199" s="370"/>
      <c r="CI199" s="370"/>
      <c r="CJ199" s="370"/>
      <c r="CK199" s="370"/>
      <c r="CL199" s="370"/>
      <c r="CM199" s="370"/>
      <c r="CN199" s="370"/>
      <c r="CO199" s="370"/>
      <c r="CP199" s="370"/>
      <c r="CQ199" s="370"/>
      <c r="CR199" s="370"/>
      <c r="CS199" s="370"/>
      <c r="CT199" s="370"/>
      <c r="CU199" s="370"/>
      <c r="CV199" s="370"/>
      <c r="CW199" s="370"/>
      <c r="CX199" s="370"/>
      <c r="CY199" s="370"/>
      <c r="CZ199" s="370"/>
      <c r="DA199" s="370"/>
      <c r="DB199" s="370"/>
      <c r="DC199" s="370"/>
      <c r="DD199" s="370"/>
      <c r="DE199" s="370"/>
    </row>
    <row r="200" spans="56:109">
      <c r="BD200" s="370"/>
      <c r="BE200" s="370"/>
      <c r="BF200" s="370"/>
      <c r="BG200" s="370"/>
      <c r="BH200" s="370"/>
      <c r="BI200" s="370"/>
      <c r="BJ200" s="370"/>
      <c r="BK200" s="370"/>
      <c r="BL200" s="370"/>
      <c r="BM200" s="370"/>
      <c r="BN200" s="370"/>
      <c r="BO200" s="370"/>
      <c r="BP200" s="370"/>
      <c r="BQ200" s="370"/>
      <c r="BR200" s="370"/>
      <c r="BS200" s="370"/>
      <c r="BT200" s="370"/>
      <c r="BU200" s="370"/>
      <c r="BV200" s="370"/>
      <c r="BW200" s="370"/>
      <c r="BX200" s="370"/>
      <c r="BY200" s="370"/>
      <c r="BZ200" s="370"/>
      <c r="CA200" s="370"/>
      <c r="CB200" s="370"/>
      <c r="CC200" s="370"/>
      <c r="CD200" s="370"/>
      <c r="CE200" s="370"/>
      <c r="CF200" s="370"/>
      <c r="CG200" s="370"/>
      <c r="CH200" s="370"/>
      <c r="CI200" s="370"/>
      <c r="CJ200" s="370"/>
      <c r="CK200" s="370"/>
      <c r="CL200" s="370"/>
      <c r="CM200" s="370"/>
      <c r="CN200" s="370"/>
      <c r="CO200" s="370"/>
      <c r="CP200" s="370"/>
      <c r="CQ200" s="370"/>
      <c r="CR200" s="370"/>
      <c r="CS200" s="370"/>
      <c r="CT200" s="370"/>
      <c r="CU200" s="370"/>
      <c r="CV200" s="370"/>
      <c r="CW200" s="370"/>
      <c r="CX200" s="370"/>
      <c r="CY200" s="370"/>
      <c r="CZ200" s="370"/>
      <c r="DA200" s="370"/>
      <c r="DB200" s="370"/>
      <c r="DC200" s="370"/>
      <c r="DD200" s="370"/>
      <c r="DE200" s="370"/>
    </row>
    <row r="201" spans="56:109">
      <c r="BD201" s="370"/>
      <c r="BE201" s="370"/>
      <c r="BF201" s="370"/>
      <c r="BG201" s="370"/>
      <c r="BH201" s="370"/>
      <c r="BI201" s="370"/>
      <c r="BJ201" s="370"/>
      <c r="BK201" s="370"/>
      <c r="BL201" s="370"/>
      <c r="BM201" s="370"/>
      <c r="BN201" s="370"/>
      <c r="BO201" s="370"/>
      <c r="BP201" s="370"/>
      <c r="BQ201" s="370"/>
      <c r="BR201" s="370"/>
      <c r="BS201" s="370"/>
      <c r="BT201" s="370"/>
      <c r="BU201" s="370"/>
      <c r="BV201" s="370"/>
      <c r="BW201" s="370"/>
      <c r="BX201" s="370"/>
      <c r="BY201" s="370"/>
      <c r="BZ201" s="370"/>
      <c r="CA201" s="370"/>
      <c r="CB201" s="370"/>
      <c r="CC201" s="370"/>
      <c r="CD201" s="370"/>
      <c r="CE201" s="370"/>
      <c r="CF201" s="370"/>
      <c r="CG201" s="370"/>
      <c r="CH201" s="370"/>
      <c r="CI201" s="370"/>
      <c r="CJ201" s="370"/>
      <c r="CK201" s="370"/>
      <c r="CL201" s="370"/>
      <c r="CM201" s="370"/>
      <c r="CN201" s="370"/>
      <c r="CO201" s="370"/>
      <c r="CP201" s="370"/>
      <c r="CQ201" s="370"/>
      <c r="CR201" s="370"/>
      <c r="CS201" s="370"/>
      <c r="CT201" s="370"/>
      <c r="CU201" s="370"/>
      <c r="CV201" s="370"/>
      <c r="CW201" s="370"/>
      <c r="CX201" s="370"/>
      <c r="CY201" s="370"/>
      <c r="CZ201" s="370"/>
      <c r="DA201" s="370"/>
      <c r="DB201" s="370"/>
      <c r="DC201" s="370"/>
      <c r="DD201" s="370"/>
      <c r="DE201" s="370"/>
    </row>
    <row r="202" spans="56:109">
      <c r="BD202" s="370"/>
      <c r="BE202" s="370"/>
      <c r="BF202" s="370"/>
      <c r="BG202" s="370"/>
      <c r="BH202" s="370"/>
      <c r="BI202" s="370"/>
      <c r="BJ202" s="370"/>
      <c r="BK202" s="370"/>
      <c r="BL202" s="370"/>
      <c r="BM202" s="370"/>
      <c r="BN202" s="370"/>
      <c r="BO202" s="370"/>
      <c r="BP202" s="370"/>
      <c r="BQ202" s="370"/>
      <c r="BR202" s="370"/>
      <c r="BS202" s="370"/>
      <c r="BT202" s="370"/>
      <c r="BU202" s="370"/>
      <c r="BV202" s="370"/>
      <c r="BW202" s="370"/>
      <c r="BX202" s="370"/>
      <c r="BY202" s="370"/>
      <c r="BZ202" s="370"/>
      <c r="CA202" s="370"/>
      <c r="CB202" s="370"/>
      <c r="CC202" s="370"/>
      <c r="CD202" s="370"/>
      <c r="CE202" s="370"/>
      <c r="CF202" s="370"/>
      <c r="CG202" s="370"/>
      <c r="CH202" s="370"/>
      <c r="CI202" s="370"/>
      <c r="CJ202" s="370"/>
      <c r="CK202" s="370"/>
      <c r="CL202" s="370"/>
      <c r="CM202" s="370"/>
      <c r="CN202" s="370"/>
      <c r="CO202" s="370"/>
      <c r="CP202" s="370"/>
      <c r="CQ202" s="370"/>
      <c r="CR202" s="370"/>
      <c r="CS202" s="370"/>
      <c r="CT202" s="370"/>
      <c r="CU202" s="370"/>
      <c r="CV202" s="370"/>
      <c r="CW202" s="370"/>
      <c r="CX202" s="370"/>
      <c r="CY202" s="370"/>
      <c r="CZ202" s="370"/>
      <c r="DA202" s="370"/>
      <c r="DB202" s="370"/>
      <c r="DC202" s="370"/>
      <c r="DD202" s="370"/>
      <c r="DE202" s="370"/>
    </row>
    <row r="203" spans="56:109">
      <c r="BD203" s="370"/>
      <c r="BE203" s="370"/>
      <c r="BF203" s="370"/>
      <c r="BG203" s="370"/>
      <c r="BH203" s="370"/>
      <c r="BI203" s="370"/>
      <c r="BJ203" s="370"/>
      <c r="BK203" s="370"/>
      <c r="BL203" s="370"/>
      <c r="BM203" s="370"/>
      <c r="BN203" s="370"/>
      <c r="BO203" s="370"/>
      <c r="BP203" s="370"/>
      <c r="BQ203" s="370"/>
      <c r="BR203" s="370"/>
      <c r="BS203" s="370"/>
      <c r="BT203" s="370"/>
      <c r="BU203" s="370"/>
      <c r="BV203" s="370"/>
      <c r="BW203" s="370"/>
      <c r="BX203" s="370"/>
      <c r="BY203" s="370"/>
      <c r="BZ203" s="370"/>
      <c r="CA203" s="370"/>
      <c r="CB203" s="370"/>
      <c r="CC203" s="370"/>
      <c r="CD203" s="370"/>
      <c r="CE203" s="370"/>
      <c r="CF203" s="370"/>
      <c r="CG203" s="370"/>
      <c r="CH203" s="370"/>
      <c r="CI203" s="370"/>
      <c r="CJ203" s="370"/>
      <c r="CK203" s="370"/>
      <c r="CL203" s="370"/>
      <c r="CM203" s="370"/>
      <c r="CN203" s="370"/>
      <c r="CO203" s="370"/>
      <c r="CP203" s="370"/>
      <c r="CQ203" s="370"/>
      <c r="CR203" s="370"/>
      <c r="CS203" s="370"/>
      <c r="CT203" s="370"/>
      <c r="CU203" s="370"/>
      <c r="CV203" s="370"/>
      <c r="CW203" s="370"/>
      <c r="CX203" s="370"/>
      <c r="CY203" s="370"/>
      <c r="CZ203" s="370"/>
      <c r="DA203" s="370"/>
      <c r="DB203" s="370"/>
      <c r="DC203" s="370"/>
      <c r="DD203" s="370"/>
      <c r="DE203" s="370"/>
    </row>
    <row r="204" spans="56:109">
      <c r="BD204" s="370"/>
      <c r="BE204" s="370"/>
      <c r="BF204" s="370"/>
      <c r="BG204" s="370"/>
      <c r="BH204" s="370"/>
      <c r="BI204" s="370"/>
      <c r="BJ204" s="370"/>
      <c r="BK204" s="370"/>
      <c r="BL204" s="370"/>
      <c r="BM204" s="370"/>
      <c r="BN204" s="370"/>
      <c r="BO204" s="370"/>
      <c r="BP204" s="370"/>
      <c r="BQ204" s="370"/>
      <c r="BR204" s="370"/>
      <c r="BS204" s="370"/>
      <c r="BT204" s="370"/>
      <c r="BU204" s="370"/>
      <c r="BV204" s="370"/>
      <c r="BW204" s="370"/>
      <c r="BX204" s="370"/>
      <c r="BY204" s="370"/>
      <c r="BZ204" s="370"/>
      <c r="CA204" s="370"/>
      <c r="CB204" s="370"/>
      <c r="CC204" s="370"/>
      <c r="CD204" s="370"/>
      <c r="CE204" s="370"/>
      <c r="CF204" s="370"/>
      <c r="CG204" s="370"/>
      <c r="CH204" s="370"/>
      <c r="CI204" s="370"/>
      <c r="CJ204" s="370"/>
      <c r="CK204" s="370"/>
      <c r="CL204" s="370"/>
      <c r="CM204" s="370"/>
      <c r="CN204" s="370"/>
      <c r="CO204" s="370"/>
      <c r="CP204" s="370"/>
      <c r="CQ204" s="370"/>
      <c r="CR204" s="370"/>
      <c r="CS204" s="370"/>
      <c r="CT204" s="370"/>
      <c r="CU204" s="370"/>
      <c r="CV204" s="370"/>
      <c r="CW204" s="370"/>
      <c r="CX204" s="370"/>
      <c r="CY204" s="370"/>
      <c r="CZ204" s="370"/>
      <c r="DA204" s="370"/>
      <c r="DB204" s="370"/>
      <c r="DC204" s="370"/>
      <c r="DD204" s="370"/>
      <c r="DE204" s="370"/>
    </row>
    <row r="205" spans="56:109">
      <c r="BD205" s="370"/>
      <c r="BE205" s="370"/>
      <c r="BF205" s="370"/>
      <c r="BG205" s="370"/>
      <c r="BH205" s="370"/>
      <c r="BI205" s="370"/>
      <c r="BJ205" s="370"/>
      <c r="BK205" s="370"/>
      <c r="BL205" s="370"/>
      <c r="BM205" s="370"/>
      <c r="BN205" s="370"/>
      <c r="BO205" s="370"/>
      <c r="BP205" s="370"/>
      <c r="BQ205" s="370"/>
      <c r="BR205" s="370"/>
      <c r="BS205" s="370"/>
      <c r="BT205" s="370"/>
      <c r="BU205" s="370"/>
      <c r="BV205" s="370"/>
      <c r="BW205" s="370"/>
      <c r="BX205" s="370"/>
      <c r="BY205" s="370"/>
      <c r="BZ205" s="370"/>
      <c r="CA205" s="370"/>
      <c r="CB205" s="370"/>
      <c r="CC205" s="370"/>
      <c r="CD205" s="370"/>
      <c r="CE205" s="370"/>
      <c r="CF205" s="370"/>
      <c r="CG205" s="370"/>
      <c r="CH205" s="370"/>
      <c r="CI205" s="370"/>
      <c r="CJ205" s="370"/>
      <c r="CK205" s="370"/>
      <c r="CL205" s="370"/>
      <c r="CM205" s="370"/>
      <c r="CN205" s="370"/>
      <c r="CO205" s="370"/>
      <c r="CP205" s="370"/>
      <c r="CQ205" s="370"/>
      <c r="CR205" s="370"/>
      <c r="CS205" s="370"/>
      <c r="CT205" s="370"/>
      <c r="CU205" s="370"/>
      <c r="CV205" s="370"/>
      <c r="CW205" s="370"/>
      <c r="CX205" s="370"/>
      <c r="CY205" s="370"/>
      <c r="CZ205" s="370"/>
      <c r="DA205" s="370"/>
      <c r="DB205" s="370"/>
      <c r="DC205" s="370"/>
      <c r="DD205" s="370"/>
      <c r="DE205" s="370"/>
    </row>
    <row r="206" spans="56:109">
      <c r="BD206" s="370"/>
      <c r="BE206" s="370"/>
      <c r="BF206" s="370"/>
      <c r="BG206" s="370"/>
      <c r="BH206" s="370"/>
      <c r="BI206" s="370"/>
      <c r="BJ206" s="370"/>
      <c r="BK206" s="370"/>
      <c r="BL206" s="370"/>
      <c r="BM206" s="370"/>
      <c r="BN206" s="370"/>
      <c r="BO206" s="370"/>
      <c r="BP206" s="370"/>
      <c r="BQ206" s="370"/>
      <c r="BR206" s="370"/>
      <c r="BS206" s="370"/>
      <c r="BT206" s="370"/>
      <c r="BU206" s="370"/>
      <c r="BV206" s="370"/>
      <c r="BW206" s="370"/>
      <c r="BX206" s="370"/>
      <c r="BY206" s="370"/>
      <c r="BZ206" s="370"/>
      <c r="CA206" s="370"/>
      <c r="CB206" s="370"/>
      <c r="CC206" s="370"/>
      <c r="CD206" s="370"/>
      <c r="CE206" s="370"/>
      <c r="CF206" s="370"/>
      <c r="CG206" s="370"/>
      <c r="CH206" s="370"/>
      <c r="CI206" s="370"/>
      <c r="CJ206" s="370"/>
      <c r="CK206" s="370"/>
      <c r="CL206" s="370"/>
      <c r="CM206" s="370"/>
      <c r="CN206" s="370"/>
      <c r="CO206" s="370"/>
      <c r="CP206" s="370"/>
      <c r="CQ206" s="370"/>
      <c r="CR206" s="370"/>
      <c r="CS206" s="370"/>
      <c r="CT206" s="370"/>
      <c r="CU206" s="370"/>
      <c r="CV206" s="370"/>
      <c r="CW206" s="370"/>
      <c r="CX206" s="370"/>
      <c r="CY206" s="370"/>
      <c r="CZ206" s="370"/>
      <c r="DA206" s="370"/>
      <c r="DB206" s="370"/>
      <c r="DC206" s="370"/>
      <c r="DD206" s="370"/>
      <c r="DE206" s="370"/>
    </row>
    <row r="207" spans="56:109">
      <c r="BD207" s="370"/>
      <c r="BE207" s="370"/>
      <c r="BF207" s="370"/>
      <c r="BG207" s="370"/>
      <c r="BH207" s="370"/>
      <c r="BI207" s="370"/>
      <c r="BJ207" s="370"/>
      <c r="BK207" s="370"/>
      <c r="BL207" s="370"/>
      <c r="BM207" s="370"/>
      <c r="BN207" s="370"/>
      <c r="BO207" s="370"/>
      <c r="BP207" s="370"/>
      <c r="BQ207" s="370"/>
      <c r="BR207" s="370"/>
      <c r="BS207" s="370"/>
      <c r="BT207" s="370"/>
      <c r="BU207" s="370"/>
      <c r="BV207" s="370"/>
      <c r="BW207" s="370"/>
      <c r="BX207" s="370"/>
      <c r="BY207" s="370"/>
      <c r="BZ207" s="370"/>
      <c r="CA207" s="370"/>
      <c r="CB207" s="370"/>
      <c r="CC207" s="370"/>
      <c r="CD207" s="370"/>
      <c r="CE207" s="370"/>
      <c r="CF207" s="370"/>
      <c r="CG207" s="370"/>
      <c r="CH207" s="370"/>
      <c r="CI207" s="370"/>
      <c r="CJ207" s="370"/>
      <c r="CK207" s="370"/>
      <c r="CL207" s="370"/>
      <c r="CM207" s="370"/>
      <c r="CN207" s="370"/>
      <c r="CO207" s="370"/>
      <c r="CP207" s="370"/>
      <c r="CQ207" s="370"/>
      <c r="CR207" s="370"/>
      <c r="CS207" s="370"/>
      <c r="CT207" s="370"/>
      <c r="CU207" s="370"/>
      <c r="CV207" s="370"/>
      <c r="CW207" s="370"/>
      <c r="CX207" s="370"/>
      <c r="CY207" s="370"/>
      <c r="CZ207" s="370"/>
      <c r="DA207" s="370"/>
      <c r="DB207" s="370"/>
      <c r="DC207" s="370"/>
      <c r="DD207" s="370"/>
      <c r="DE207" s="370"/>
    </row>
    <row r="208" spans="56:109">
      <c r="BD208" s="370"/>
      <c r="BE208" s="370"/>
      <c r="BF208" s="370"/>
      <c r="BG208" s="370"/>
      <c r="BH208" s="370"/>
      <c r="BI208" s="370"/>
      <c r="BJ208" s="370"/>
      <c r="BK208" s="370"/>
      <c r="BL208" s="370"/>
      <c r="BM208" s="370"/>
      <c r="BN208" s="370"/>
      <c r="BO208" s="370"/>
      <c r="BP208" s="370"/>
      <c r="BQ208" s="370"/>
      <c r="BR208" s="370"/>
      <c r="BS208" s="370"/>
      <c r="BT208" s="370"/>
      <c r="BU208" s="370"/>
      <c r="BV208" s="370"/>
      <c r="BW208" s="370"/>
      <c r="BX208" s="370"/>
      <c r="BY208" s="370"/>
      <c r="BZ208" s="370"/>
      <c r="CA208" s="370"/>
      <c r="CB208" s="370"/>
      <c r="CC208" s="370"/>
      <c r="CD208" s="370"/>
      <c r="CE208" s="370"/>
      <c r="CF208" s="370"/>
      <c r="CG208" s="370"/>
      <c r="CH208" s="370"/>
      <c r="CI208" s="370"/>
      <c r="CJ208" s="370"/>
      <c r="CK208" s="370"/>
      <c r="CL208" s="370"/>
      <c r="CM208" s="370"/>
      <c r="CN208" s="370"/>
      <c r="CO208" s="370"/>
      <c r="CP208" s="370"/>
      <c r="CQ208" s="370"/>
      <c r="CR208" s="370"/>
      <c r="CS208" s="370"/>
      <c r="CT208" s="370"/>
      <c r="CU208" s="370"/>
      <c r="CV208" s="370"/>
      <c r="CW208" s="370"/>
      <c r="CX208" s="370"/>
      <c r="CY208" s="370"/>
      <c r="CZ208" s="370"/>
      <c r="DA208" s="370"/>
      <c r="DB208" s="370"/>
      <c r="DC208" s="370"/>
      <c r="DD208" s="370"/>
      <c r="DE208" s="370"/>
    </row>
    <row r="209" spans="56:109">
      <c r="BD209" s="370"/>
      <c r="BE209" s="370"/>
      <c r="BF209" s="370"/>
      <c r="BG209" s="370"/>
      <c r="BH209" s="370"/>
      <c r="BI209" s="370"/>
      <c r="BJ209" s="370"/>
      <c r="BK209" s="370"/>
      <c r="BL209" s="370"/>
      <c r="BM209" s="370"/>
      <c r="BN209" s="370"/>
      <c r="BO209" s="370"/>
      <c r="BP209" s="370"/>
      <c r="BQ209" s="370"/>
      <c r="BR209" s="370"/>
      <c r="BS209" s="370"/>
      <c r="BT209" s="370"/>
      <c r="BU209" s="370"/>
      <c r="BV209" s="370"/>
      <c r="BW209" s="370"/>
      <c r="BX209" s="370"/>
      <c r="BY209" s="370"/>
      <c r="BZ209" s="370"/>
      <c r="CA209" s="370"/>
      <c r="CB209" s="370"/>
      <c r="CC209" s="370"/>
      <c r="CD209" s="370"/>
      <c r="CE209" s="370"/>
      <c r="CF209" s="370"/>
      <c r="CG209" s="370"/>
      <c r="CH209" s="370"/>
      <c r="CI209" s="370"/>
      <c r="CJ209" s="370"/>
      <c r="CK209" s="370"/>
      <c r="CL209" s="370"/>
      <c r="CM209" s="370"/>
      <c r="CN209" s="370"/>
      <c r="CO209" s="370"/>
      <c r="CP209" s="370"/>
      <c r="CQ209" s="370"/>
      <c r="CR209" s="370"/>
      <c r="CS209" s="370"/>
      <c r="CT209" s="370"/>
      <c r="CU209" s="370"/>
      <c r="CV209" s="370"/>
      <c r="CW209" s="370"/>
      <c r="CX209" s="370"/>
      <c r="CY209" s="370"/>
      <c r="CZ209" s="370"/>
      <c r="DA209" s="370"/>
      <c r="DB209" s="370"/>
      <c r="DC209" s="370"/>
      <c r="DD209" s="370"/>
      <c r="DE209" s="370"/>
    </row>
    <row r="210" spans="56:109">
      <c r="BD210" s="370"/>
      <c r="BE210" s="370"/>
      <c r="BF210" s="370"/>
      <c r="BG210" s="370"/>
      <c r="BH210" s="370"/>
      <c r="BI210" s="370"/>
      <c r="BJ210" s="370"/>
      <c r="BK210" s="370"/>
      <c r="BL210" s="370"/>
      <c r="BM210" s="370"/>
      <c r="BN210" s="370"/>
      <c r="BO210" s="370"/>
      <c r="BP210" s="370"/>
      <c r="BQ210" s="370"/>
      <c r="BR210" s="370"/>
      <c r="BS210" s="370"/>
      <c r="BT210" s="370"/>
      <c r="BU210" s="370"/>
      <c r="BV210" s="370"/>
      <c r="BW210" s="370"/>
      <c r="BX210" s="370"/>
      <c r="BY210" s="370"/>
      <c r="BZ210" s="370"/>
      <c r="CA210" s="370"/>
      <c r="CB210" s="370"/>
      <c r="CC210" s="370"/>
      <c r="CD210" s="370"/>
      <c r="CE210" s="370"/>
      <c r="CF210" s="370"/>
      <c r="CG210" s="370"/>
      <c r="CH210" s="370"/>
      <c r="CI210" s="370"/>
      <c r="CJ210" s="370"/>
      <c r="CK210" s="370"/>
      <c r="CL210" s="370"/>
      <c r="CM210" s="370"/>
      <c r="CN210" s="370"/>
      <c r="CO210" s="370"/>
      <c r="CP210" s="370"/>
      <c r="CQ210" s="370"/>
      <c r="CR210" s="370"/>
      <c r="CS210" s="370"/>
      <c r="CT210" s="370"/>
      <c r="CU210" s="370"/>
      <c r="CV210" s="370"/>
      <c r="CW210" s="370"/>
      <c r="CX210" s="370"/>
      <c r="CY210" s="370"/>
      <c r="CZ210" s="370"/>
      <c r="DA210" s="370"/>
      <c r="DB210" s="370"/>
      <c r="DC210" s="370"/>
      <c r="DD210" s="370"/>
      <c r="DE210" s="370"/>
    </row>
    <row r="211" spans="56:109">
      <c r="BD211" s="370"/>
      <c r="BE211" s="370"/>
      <c r="BF211" s="370"/>
      <c r="BG211" s="370"/>
      <c r="BH211" s="370"/>
      <c r="BI211" s="370"/>
      <c r="BJ211" s="370"/>
      <c r="BK211" s="370"/>
      <c r="BL211" s="370"/>
      <c r="BM211" s="370"/>
      <c r="BN211" s="370"/>
      <c r="BO211" s="370"/>
      <c r="BP211" s="370"/>
      <c r="BQ211" s="370"/>
      <c r="BR211" s="370"/>
      <c r="BS211" s="370"/>
      <c r="BT211" s="370"/>
      <c r="BU211" s="370"/>
      <c r="BV211" s="370"/>
      <c r="BW211" s="370"/>
      <c r="BX211" s="370"/>
      <c r="BY211" s="370"/>
      <c r="BZ211" s="370"/>
      <c r="CA211" s="370"/>
      <c r="CB211" s="370"/>
      <c r="CC211" s="370"/>
      <c r="CD211" s="370"/>
      <c r="CE211" s="370"/>
      <c r="CF211" s="370"/>
      <c r="CG211" s="370"/>
      <c r="CH211" s="370"/>
      <c r="CI211" s="370"/>
      <c r="CJ211" s="370"/>
      <c r="CK211" s="370"/>
      <c r="CL211" s="370"/>
      <c r="CM211" s="370"/>
      <c r="CN211" s="370"/>
      <c r="CO211" s="370"/>
      <c r="CP211" s="370"/>
      <c r="CQ211" s="370"/>
      <c r="CR211" s="370"/>
      <c r="CS211" s="370"/>
      <c r="CT211" s="370"/>
      <c r="CU211" s="370"/>
      <c r="CV211" s="370"/>
      <c r="CW211" s="370"/>
      <c r="CX211" s="370"/>
      <c r="CY211" s="370"/>
      <c r="CZ211" s="370"/>
      <c r="DA211" s="370"/>
      <c r="DB211" s="370"/>
      <c r="DC211" s="370"/>
      <c r="DD211" s="370"/>
      <c r="DE211" s="370"/>
    </row>
    <row r="212" spans="56:109">
      <c r="BD212" s="370"/>
      <c r="BE212" s="370"/>
      <c r="BF212" s="370"/>
      <c r="BG212" s="370"/>
      <c r="BH212" s="370"/>
      <c r="BI212" s="370"/>
      <c r="BJ212" s="370"/>
      <c r="BK212" s="370"/>
      <c r="BL212" s="370"/>
      <c r="BM212" s="370"/>
      <c r="BN212" s="370"/>
      <c r="BO212" s="370"/>
      <c r="BP212" s="370"/>
      <c r="BQ212" s="370"/>
      <c r="BR212" s="370"/>
      <c r="BS212" s="370"/>
      <c r="BT212" s="370"/>
      <c r="BU212" s="370"/>
      <c r="BV212" s="370"/>
      <c r="BW212" s="370"/>
      <c r="BX212" s="370"/>
      <c r="BY212" s="370"/>
      <c r="BZ212" s="370"/>
      <c r="CA212" s="370"/>
      <c r="CB212" s="370"/>
      <c r="CC212" s="370"/>
      <c r="CD212" s="370"/>
      <c r="CE212" s="370"/>
      <c r="CF212" s="370"/>
      <c r="CG212" s="370"/>
      <c r="CH212" s="370"/>
      <c r="CI212" s="370"/>
      <c r="CJ212" s="370"/>
      <c r="CK212" s="370"/>
      <c r="CL212" s="370"/>
      <c r="CM212" s="370"/>
      <c r="CN212" s="370"/>
      <c r="CO212" s="370"/>
      <c r="CP212" s="370"/>
      <c r="CQ212" s="370"/>
      <c r="CR212" s="370"/>
      <c r="CS212" s="370"/>
      <c r="CT212" s="370"/>
      <c r="CU212" s="370"/>
      <c r="CV212" s="370"/>
      <c r="CW212" s="370"/>
      <c r="CX212" s="370"/>
      <c r="CY212" s="370"/>
      <c r="CZ212" s="370"/>
      <c r="DA212" s="370"/>
      <c r="DB212" s="370"/>
      <c r="DC212" s="370"/>
      <c r="DD212" s="370"/>
      <c r="DE212" s="370"/>
    </row>
    <row r="213" spans="56:109">
      <c r="BD213" s="370"/>
      <c r="BE213" s="370"/>
      <c r="BF213" s="370"/>
      <c r="BG213" s="370"/>
      <c r="BH213" s="370"/>
      <c r="BI213" s="370"/>
      <c r="BJ213" s="370"/>
      <c r="BK213" s="370"/>
      <c r="BL213" s="370"/>
      <c r="BM213" s="370"/>
      <c r="BN213" s="370"/>
      <c r="BO213" s="370"/>
      <c r="BP213" s="370"/>
      <c r="BQ213" s="370"/>
      <c r="BR213" s="370"/>
      <c r="BS213" s="370"/>
      <c r="BT213" s="370"/>
      <c r="BU213" s="370"/>
      <c r="BV213" s="370"/>
      <c r="BW213" s="370"/>
      <c r="BX213" s="370"/>
      <c r="BY213" s="370"/>
      <c r="BZ213" s="370"/>
      <c r="CA213" s="370"/>
      <c r="CB213" s="370"/>
      <c r="CC213" s="370"/>
      <c r="CD213" s="370"/>
      <c r="CE213" s="370"/>
      <c r="CF213" s="370"/>
      <c r="CG213" s="370"/>
      <c r="CH213" s="370"/>
      <c r="CI213" s="370"/>
      <c r="CJ213" s="370"/>
      <c r="CK213" s="370"/>
      <c r="CL213" s="370"/>
      <c r="CM213" s="370"/>
      <c r="CN213" s="370"/>
      <c r="CO213" s="370"/>
      <c r="CP213" s="370"/>
      <c r="CQ213" s="370"/>
      <c r="CR213" s="370"/>
      <c r="CS213" s="370"/>
      <c r="CT213" s="370"/>
      <c r="CU213" s="370"/>
      <c r="CV213" s="370"/>
      <c r="CW213" s="370"/>
      <c r="CX213" s="370"/>
      <c r="CY213" s="370"/>
      <c r="CZ213" s="370"/>
      <c r="DA213" s="370"/>
      <c r="DB213" s="370"/>
      <c r="DC213" s="370"/>
      <c r="DD213" s="370"/>
      <c r="DE213" s="370"/>
    </row>
    <row r="214" spans="56:109">
      <c r="BD214" s="370"/>
      <c r="BE214" s="370"/>
      <c r="BF214" s="370"/>
      <c r="BG214" s="370"/>
      <c r="BH214" s="370"/>
      <c r="BI214" s="370"/>
      <c r="BJ214" s="370"/>
      <c r="BK214" s="370"/>
      <c r="BL214" s="370"/>
      <c r="BM214" s="370"/>
      <c r="BN214" s="370"/>
      <c r="BO214" s="370"/>
      <c r="BP214" s="370"/>
      <c r="BQ214" s="370"/>
      <c r="BR214" s="370"/>
      <c r="BS214" s="370"/>
      <c r="BT214" s="370"/>
      <c r="BU214" s="370"/>
      <c r="BV214" s="370"/>
      <c r="BW214" s="370"/>
      <c r="BX214" s="370"/>
      <c r="BY214" s="370"/>
      <c r="BZ214" s="370"/>
      <c r="CA214" s="370"/>
      <c r="CB214" s="370"/>
      <c r="CC214" s="370"/>
      <c r="CD214" s="370"/>
      <c r="CE214" s="370"/>
      <c r="CF214" s="370"/>
      <c r="CG214" s="370"/>
      <c r="CH214" s="370"/>
      <c r="CI214" s="370"/>
      <c r="CJ214" s="370"/>
      <c r="CK214" s="370"/>
      <c r="CL214" s="370"/>
      <c r="CM214" s="370"/>
      <c r="CN214" s="370"/>
      <c r="CO214" s="370"/>
      <c r="CP214" s="370"/>
      <c r="CQ214" s="370"/>
      <c r="CR214" s="370"/>
      <c r="CS214" s="370"/>
      <c r="CT214" s="370"/>
      <c r="CU214" s="370"/>
      <c r="CV214" s="370"/>
      <c r="CW214" s="370"/>
      <c r="CX214" s="370"/>
      <c r="CY214" s="370"/>
      <c r="CZ214" s="370"/>
      <c r="DA214" s="370"/>
      <c r="DB214" s="370"/>
      <c r="DC214" s="370"/>
      <c r="DD214" s="370"/>
      <c r="DE214" s="370"/>
    </row>
    <row r="215" spans="56:109">
      <c r="BD215" s="370"/>
      <c r="BE215" s="370"/>
      <c r="BF215" s="370"/>
      <c r="BG215" s="370"/>
      <c r="BH215" s="370"/>
      <c r="BI215" s="370"/>
      <c r="BJ215" s="370"/>
      <c r="BK215" s="370"/>
      <c r="BL215" s="370"/>
      <c r="BM215" s="370"/>
      <c r="BN215" s="370"/>
      <c r="BO215" s="370"/>
      <c r="BP215" s="370"/>
      <c r="BQ215" s="370"/>
      <c r="BR215" s="370"/>
      <c r="BS215" s="370"/>
      <c r="BT215" s="370"/>
      <c r="BU215" s="370"/>
      <c r="BV215" s="370"/>
      <c r="BW215" s="370"/>
      <c r="BX215" s="370"/>
      <c r="BY215" s="370"/>
      <c r="BZ215" s="370"/>
      <c r="CA215" s="370"/>
      <c r="CB215" s="370"/>
      <c r="CC215" s="370"/>
      <c r="CD215" s="370"/>
      <c r="CE215" s="370"/>
      <c r="CF215" s="370"/>
      <c r="CG215" s="370"/>
      <c r="CH215" s="370"/>
      <c r="CI215" s="370"/>
      <c r="CJ215" s="370"/>
      <c r="CK215" s="370"/>
      <c r="CL215" s="370"/>
      <c r="CM215" s="370"/>
      <c r="CN215" s="370"/>
      <c r="CO215" s="370"/>
      <c r="CP215" s="370"/>
      <c r="CQ215" s="370"/>
      <c r="CR215" s="370"/>
      <c r="CS215" s="370"/>
      <c r="CT215" s="370"/>
      <c r="CU215" s="370"/>
      <c r="CV215" s="370"/>
      <c r="CW215" s="370"/>
      <c r="CX215" s="370"/>
      <c r="CY215" s="370"/>
      <c r="CZ215" s="370"/>
      <c r="DA215" s="370"/>
      <c r="DB215" s="370"/>
      <c r="DC215" s="370"/>
      <c r="DD215" s="370"/>
      <c r="DE215" s="370"/>
    </row>
    <row r="216" spans="56:109">
      <c r="BD216" s="370"/>
      <c r="BE216" s="370"/>
      <c r="BF216" s="370"/>
      <c r="BG216" s="370"/>
      <c r="BH216" s="370"/>
      <c r="BI216" s="370"/>
      <c r="BJ216" s="370"/>
      <c r="BK216" s="370"/>
      <c r="BL216" s="370"/>
      <c r="BM216" s="370"/>
      <c r="BN216" s="370"/>
      <c r="BO216" s="370"/>
      <c r="BP216" s="370"/>
      <c r="BQ216" s="370"/>
      <c r="BR216" s="370"/>
      <c r="BS216" s="370"/>
      <c r="BT216" s="370"/>
      <c r="BU216" s="370"/>
      <c r="BV216" s="370"/>
      <c r="BW216" s="370"/>
      <c r="BX216" s="370"/>
      <c r="BY216" s="370"/>
      <c r="BZ216" s="370"/>
      <c r="CA216" s="370"/>
      <c r="CB216" s="370"/>
      <c r="CC216" s="370"/>
      <c r="CD216" s="370"/>
      <c r="CE216" s="370"/>
      <c r="CF216" s="370"/>
      <c r="CG216" s="370"/>
      <c r="CH216" s="370"/>
      <c r="CI216" s="370"/>
      <c r="CJ216" s="370"/>
      <c r="CK216" s="370"/>
      <c r="CL216" s="370"/>
      <c r="CM216" s="370"/>
      <c r="CN216" s="370"/>
      <c r="CO216" s="370"/>
      <c r="CP216" s="370"/>
      <c r="CQ216" s="370"/>
      <c r="CR216" s="370"/>
      <c r="CS216" s="370"/>
      <c r="CT216" s="370"/>
      <c r="CU216" s="370"/>
      <c r="CV216" s="370"/>
      <c r="CW216" s="370"/>
      <c r="CX216" s="370"/>
      <c r="CY216" s="370"/>
      <c r="CZ216" s="370"/>
      <c r="DA216" s="370"/>
      <c r="DB216" s="370"/>
      <c r="DC216" s="370"/>
      <c r="DD216" s="370"/>
      <c r="DE216" s="370"/>
    </row>
    <row r="217" spans="56:109">
      <c r="BD217" s="370"/>
      <c r="BE217" s="370"/>
      <c r="BF217" s="370"/>
      <c r="BG217" s="370"/>
      <c r="BH217" s="370"/>
      <c r="BI217" s="370"/>
      <c r="BJ217" s="370"/>
      <c r="BK217" s="370"/>
      <c r="BL217" s="370"/>
      <c r="BM217" s="370"/>
      <c r="BN217" s="370"/>
      <c r="BO217" s="370"/>
      <c r="BP217" s="370"/>
      <c r="BQ217" s="370"/>
      <c r="BR217" s="370"/>
      <c r="BS217" s="370"/>
      <c r="BT217" s="370"/>
      <c r="BU217" s="370"/>
      <c r="BV217" s="370"/>
      <c r="BW217" s="370"/>
      <c r="BX217" s="370"/>
      <c r="BY217" s="370"/>
      <c r="BZ217" s="370"/>
      <c r="CA217" s="370"/>
      <c r="CB217" s="370"/>
      <c r="CC217" s="370"/>
      <c r="CD217" s="370"/>
      <c r="CE217" s="370"/>
      <c r="CF217" s="370"/>
      <c r="CG217" s="370"/>
      <c r="CH217" s="370"/>
      <c r="CI217" s="370"/>
      <c r="CJ217" s="370"/>
      <c r="CK217" s="370"/>
      <c r="CL217" s="370"/>
      <c r="CM217" s="370"/>
      <c r="CN217" s="370"/>
      <c r="CO217" s="370"/>
      <c r="CP217" s="370"/>
      <c r="CQ217" s="370"/>
      <c r="CR217" s="370"/>
      <c r="CS217" s="370"/>
      <c r="CT217" s="370"/>
      <c r="CU217" s="370"/>
      <c r="CV217" s="370"/>
      <c r="CW217" s="370"/>
      <c r="CX217" s="370"/>
      <c r="CY217" s="370"/>
      <c r="CZ217" s="370"/>
      <c r="DA217" s="370"/>
      <c r="DB217" s="370"/>
      <c r="DC217" s="370"/>
      <c r="DD217" s="370"/>
      <c r="DE217" s="370"/>
    </row>
    <row r="218" spans="56:109">
      <c r="BD218" s="370"/>
      <c r="BE218" s="370"/>
      <c r="BF218" s="370"/>
      <c r="BG218" s="370"/>
      <c r="BH218" s="370"/>
      <c r="BI218" s="370"/>
      <c r="BJ218" s="370"/>
      <c r="BK218" s="370"/>
      <c r="BL218" s="370"/>
      <c r="BM218" s="370"/>
      <c r="BN218" s="370"/>
      <c r="BO218" s="370"/>
      <c r="BP218" s="370"/>
      <c r="BQ218" s="370"/>
      <c r="BR218" s="370"/>
      <c r="BS218" s="370"/>
      <c r="BT218" s="370"/>
      <c r="BU218" s="370"/>
      <c r="BV218" s="370"/>
      <c r="BW218" s="370"/>
      <c r="BX218" s="370"/>
      <c r="BY218" s="370"/>
      <c r="BZ218" s="370"/>
      <c r="CA218" s="370"/>
      <c r="CB218" s="370"/>
      <c r="CC218" s="370"/>
      <c r="CD218" s="370"/>
      <c r="CE218" s="370"/>
      <c r="CF218" s="370"/>
      <c r="CG218" s="370"/>
      <c r="CH218" s="370"/>
      <c r="CI218" s="370"/>
      <c r="CJ218" s="370"/>
      <c r="CK218" s="370"/>
      <c r="CL218" s="370"/>
      <c r="CM218" s="370"/>
      <c r="CN218" s="370"/>
      <c r="CO218" s="370"/>
      <c r="CP218" s="370"/>
      <c r="CQ218" s="370"/>
      <c r="CR218" s="370"/>
      <c r="CS218" s="370"/>
      <c r="CT218" s="370"/>
      <c r="CU218" s="370"/>
      <c r="CV218" s="370"/>
      <c r="CW218" s="370"/>
      <c r="CX218" s="370"/>
      <c r="CY218" s="370"/>
      <c r="CZ218" s="370"/>
      <c r="DA218" s="370"/>
      <c r="DB218" s="370"/>
      <c r="DC218" s="370"/>
      <c r="DD218" s="370"/>
      <c r="DE218" s="370"/>
    </row>
    <row r="219" spans="56:109">
      <c r="BD219" s="370"/>
      <c r="BE219" s="370"/>
      <c r="BF219" s="370"/>
      <c r="BG219" s="370"/>
      <c r="BH219" s="370"/>
      <c r="BI219" s="370"/>
      <c r="BJ219" s="370"/>
      <c r="BK219" s="370"/>
      <c r="BL219" s="370"/>
      <c r="BM219" s="370"/>
      <c r="BN219" s="370"/>
      <c r="BO219" s="370"/>
      <c r="BP219" s="370"/>
      <c r="BQ219" s="370"/>
      <c r="BR219" s="370"/>
      <c r="BS219" s="370"/>
      <c r="BT219" s="370"/>
      <c r="BU219" s="370"/>
      <c r="BV219" s="370"/>
      <c r="BW219" s="370"/>
      <c r="BX219" s="370"/>
      <c r="BY219" s="370"/>
      <c r="BZ219" s="370"/>
      <c r="CA219" s="370"/>
      <c r="CB219" s="370"/>
      <c r="CC219" s="370"/>
      <c r="CD219" s="370"/>
      <c r="CE219" s="370"/>
      <c r="CF219" s="370"/>
      <c r="CG219" s="370"/>
      <c r="CH219" s="370"/>
      <c r="CI219" s="370"/>
      <c r="CJ219" s="370"/>
      <c r="CK219" s="370"/>
      <c r="CL219" s="370"/>
      <c r="CM219" s="370"/>
      <c r="CN219" s="370"/>
      <c r="CO219" s="370"/>
      <c r="CP219" s="370"/>
      <c r="CQ219" s="370"/>
      <c r="CR219" s="370"/>
      <c r="CS219" s="370"/>
      <c r="CT219" s="370"/>
      <c r="CU219" s="370"/>
      <c r="CV219" s="370"/>
      <c r="CW219" s="370"/>
      <c r="CX219" s="370"/>
      <c r="CY219" s="370"/>
      <c r="CZ219" s="370"/>
      <c r="DA219" s="370"/>
      <c r="DB219" s="370"/>
      <c r="DC219" s="370"/>
      <c r="DD219" s="370"/>
      <c r="DE219" s="370"/>
    </row>
    <row r="220" spans="56:109">
      <c r="BD220" s="370"/>
      <c r="BE220" s="370"/>
      <c r="BF220" s="370"/>
      <c r="BG220" s="370"/>
      <c r="BH220" s="370"/>
      <c r="BI220" s="370"/>
      <c r="BJ220" s="370"/>
      <c r="BK220" s="370"/>
      <c r="BL220" s="370"/>
      <c r="BM220" s="370"/>
      <c r="BN220" s="370"/>
      <c r="BO220" s="370"/>
      <c r="BP220" s="370"/>
      <c r="BQ220" s="370"/>
      <c r="BR220" s="370"/>
      <c r="BS220" s="370"/>
      <c r="BT220" s="370"/>
      <c r="BU220" s="370"/>
      <c r="BV220" s="370"/>
      <c r="BW220" s="370"/>
      <c r="BX220" s="370"/>
      <c r="BY220" s="370"/>
      <c r="BZ220" s="370"/>
      <c r="CA220" s="370"/>
      <c r="CB220" s="370"/>
      <c r="CC220" s="370"/>
      <c r="CD220" s="370"/>
      <c r="CE220" s="370"/>
      <c r="CF220" s="370"/>
      <c r="CG220" s="370"/>
      <c r="CH220" s="370"/>
      <c r="CI220" s="370"/>
      <c r="CJ220" s="370"/>
      <c r="CK220" s="370"/>
      <c r="CL220" s="370"/>
      <c r="CM220" s="370"/>
      <c r="CN220" s="370"/>
      <c r="CO220" s="370"/>
      <c r="CP220" s="370"/>
      <c r="CQ220" s="370"/>
      <c r="CR220" s="370"/>
      <c r="CS220" s="370"/>
      <c r="CT220" s="370"/>
      <c r="CU220" s="370"/>
      <c r="CV220" s="370"/>
      <c r="CW220" s="370"/>
      <c r="CX220" s="370"/>
      <c r="CY220" s="370"/>
      <c r="CZ220" s="370"/>
      <c r="DA220" s="370"/>
      <c r="DB220" s="370"/>
      <c r="DC220" s="370"/>
      <c r="DD220" s="370"/>
      <c r="DE220" s="370"/>
    </row>
    <row r="221" spans="56:109">
      <c r="BD221" s="370"/>
      <c r="BE221" s="370"/>
      <c r="BF221" s="370"/>
      <c r="BG221" s="370"/>
      <c r="BH221" s="370"/>
      <c r="BI221" s="370"/>
      <c r="BJ221" s="370"/>
      <c r="BK221" s="370"/>
      <c r="BL221" s="370"/>
      <c r="BM221" s="370"/>
      <c r="BN221" s="370"/>
      <c r="BO221" s="370"/>
      <c r="BP221" s="370"/>
      <c r="BQ221" s="370"/>
      <c r="BR221" s="370"/>
      <c r="BS221" s="370"/>
      <c r="BT221" s="370"/>
      <c r="BU221" s="370"/>
      <c r="BV221" s="370"/>
      <c r="BW221" s="370"/>
      <c r="BX221" s="370"/>
      <c r="BY221" s="370"/>
      <c r="BZ221" s="370"/>
      <c r="CA221" s="370"/>
      <c r="CB221" s="370"/>
      <c r="CC221" s="370"/>
      <c r="CD221" s="370"/>
      <c r="CE221" s="370"/>
      <c r="CF221" s="370"/>
      <c r="CG221" s="370"/>
      <c r="CH221" s="370"/>
      <c r="CI221" s="370"/>
      <c r="CJ221" s="370"/>
      <c r="CK221" s="370"/>
      <c r="CL221" s="370"/>
      <c r="CM221" s="370"/>
      <c r="CN221" s="370"/>
      <c r="CO221" s="370"/>
      <c r="CP221" s="370"/>
      <c r="CQ221" s="370"/>
      <c r="CR221" s="370"/>
      <c r="CS221" s="370"/>
      <c r="CT221" s="370"/>
      <c r="CU221" s="370"/>
      <c r="CV221" s="370"/>
      <c r="CW221" s="370"/>
      <c r="CX221" s="370"/>
      <c r="CY221" s="370"/>
      <c r="CZ221" s="370"/>
      <c r="DA221" s="370"/>
      <c r="DB221" s="370"/>
      <c r="DC221" s="370"/>
      <c r="DD221" s="370"/>
      <c r="DE221" s="370"/>
    </row>
    <row r="222" spans="56:109">
      <c r="BD222" s="370"/>
      <c r="BE222" s="370"/>
      <c r="BF222" s="370"/>
      <c r="BG222" s="370"/>
      <c r="BH222" s="370"/>
      <c r="BI222" s="370"/>
      <c r="BJ222" s="370"/>
      <c r="BK222" s="370"/>
      <c r="BL222" s="370"/>
      <c r="BM222" s="370"/>
      <c r="BN222" s="370"/>
      <c r="BO222" s="370"/>
      <c r="BP222" s="370"/>
      <c r="BQ222" s="370"/>
      <c r="BR222" s="370"/>
      <c r="BS222" s="370"/>
      <c r="BT222" s="370"/>
      <c r="BU222" s="370"/>
      <c r="BV222" s="370"/>
      <c r="BW222" s="370"/>
      <c r="BX222" s="370"/>
      <c r="BY222" s="370"/>
      <c r="BZ222" s="370"/>
      <c r="CA222" s="370"/>
      <c r="CB222" s="370"/>
      <c r="CC222" s="370"/>
      <c r="CD222" s="370"/>
      <c r="CE222" s="370"/>
      <c r="CF222" s="370"/>
      <c r="CG222" s="370"/>
      <c r="CH222" s="370"/>
      <c r="CI222" s="370"/>
      <c r="CJ222" s="370"/>
      <c r="CK222" s="370"/>
      <c r="CL222" s="370"/>
      <c r="CM222" s="370"/>
      <c r="CN222" s="370"/>
      <c r="CO222" s="370"/>
      <c r="CP222" s="370"/>
      <c r="CQ222" s="370"/>
      <c r="CR222" s="370"/>
      <c r="CS222" s="370"/>
      <c r="CT222" s="370"/>
      <c r="CU222" s="370"/>
      <c r="CV222" s="370"/>
      <c r="CW222" s="370"/>
      <c r="CX222" s="370"/>
      <c r="CY222" s="370"/>
      <c r="CZ222" s="370"/>
      <c r="DA222" s="370"/>
      <c r="DB222" s="370"/>
      <c r="DC222" s="370"/>
      <c r="DD222" s="370"/>
      <c r="DE222" s="370"/>
    </row>
    <row r="223" spans="56:109">
      <c r="BD223" s="370"/>
      <c r="BE223" s="370"/>
      <c r="BF223" s="370"/>
      <c r="BG223" s="370"/>
      <c r="BH223" s="370"/>
      <c r="BI223" s="370"/>
      <c r="BJ223" s="370"/>
      <c r="BK223" s="370"/>
      <c r="BL223" s="370"/>
      <c r="BM223" s="370"/>
      <c r="BN223" s="370"/>
      <c r="BO223" s="370"/>
      <c r="BP223" s="370"/>
      <c r="BQ223" s="370"/>
      <c r="BR223" s="370"/>
      <c r="BS223" s="370"/>
      <c r="BT223" s="370"/>
      <c r="BU223" s="370"/>
      <c r="BV223" s="370"/>
      <c r="BW223" s="370"/>
      <c r="BX223" s="370"/>
      <c r="BY223" s="370"/>
      <c r="BZ223" s="370"/>
      <c r="CA223" s="370"/>
      <c r="CB223" s="370"/>
      <c r="CC223" s="370"/>
      <c r="CD223" s="370"/>
      <c r="CE223" s="370"/>
      <c r="CF223" s="370"/>
      <c r="CG223" s="370"/>
      <c r="CH223" s="370"/>
      <c r="CI223" s="370"/>
      <c r="CJ223" s="370"/>
      <c r="CK223" s="370"/>
      <c r="CL223" s="370"/>
      <c r="CM223" s="370"/>
      <c r="CN223" s="370"/>
      <c r="CO223" s="370"/>
      <c r="CP223" s="370"/>
      <c r="CQ223" s="370"/>
      <c r="CR223" s="370"/>
      <c r="CS223" s="370"/>
      <c r="CT223" s="370"/>
      <c r="CU223" s="370"/>
      <c r="CV223" s="370"/>
      <c r="CW223" s="370"/>
      <c r="CX223" s="370"/>
      <c r="CY223" s="370"/>
      <c r="CZ223" s="370"/>
      <c r="DA223" s="370"/>
      <c r="DB223" s="370"/>
      <c r="DC223" s="370"/>
      <c r="DD223" s="370"/>
      <c r="DE223" s="370"/>
    </row>
    <row r="224" spans="56:109">
      <c r="BD224" s="370"/>
      <c r="BE224" s="370"/>
      <c r="BF224" s="370"/>
      <c r="BG224" s="370"/>
      <c r="BH224" s="370"/>
      <c r="BI224" s="370"/>
      <c r="BJ224" s="370"/>
      <c r="BK224" s="370"/>
      <c r="BL224" s="370"/>
      <c r="BM224" s="370"/>
      <c r="BN224" s="370"/>
      <c r="BO224" s="370"/>
      <c r="BP224" s="370"/>
      <c r="BQ224" s="370"/>
      <c r="BR224" s="370"/>
      <c r="BS224" s="370"/>
      <c r="BT224" s="370"/>
      <c r="BU224" s="370"/>
      <c r="BV224" s="370"/>
      <c r="BW224" s="370"/>
      <c r="BX224" s="370"/>
      <c r="BY224" s="370"/>
      <c r="BZ224" s="370"/>
      <c r="CA224" s="370"/>
      <c r="CB224" s="370"/>
      <c r="CC224" s="370"/>
      <c r="CD224" s="370"/>
      <c r="CE224" s="370"/>
      <c r="CF224" s="370"/>
      <c r="CG224" s="370"/>
      <c r="CH224" s="370"/>
      <c r="CI224" s="370"/>
      <c r="CJ224" s="370"/>
      <c r="CK224" s="370"/>
      <c r="CL224" s="370"/>
      <c r="CM224" s="370"/>
      <c r="CN224" s="370"/>
      <c r="CO224" s="370"/>
      <c r="CP224" s="370"/>
      <c r="CQ224" s="370"/>
      <c r="CR224" s="370"/>
      <c r="CS224" s="370"/>
      <c r="CT224" s="370"/>
      <c r="CU224" s="370"/>
      <c r="CV224" s="370"/>
      <c r="CW224" s="370"/>
      <c r="CX224" s="370"/>
      <c r="CY224" s="370"/>
      <c r="CZ224" s="370"/>
      <c r="DA224" s="370"/>
      <c r="DB224" s="370"/>
      <c r="DC224" s="370"/>
      <c r="DD224" s="370"/>
      <c r="DE224" s="370"/>
    </row>
    <row r="225" spans="56:109">
      <c r="BD225" s="370"/>
      <c r="BE225" s="370"/>
      <c r="BF225" s="370"/>
      <c r="BG225" s="370"/>
      <c r="BH225" s="370"/>
      <c r="BI225" s="370"/>
      <c r="BJ225" s="370"/>
      <c r="BK225" s="370"/>
      <c r="BL225" s="370"/>
      <c r="BM225" s="370"/>
      <c r="BN225" s="370"/>
      <c r="BO225" s="370"/>
      <c r="BP225" s="370"/>
      <c r="BQ225" s="370"/>
      <c r="BR225" s="370"/>
      <c r="BS225" s="370"/>
      <c r="BT225" s="370"/>
      <c r="BU225" s="370"/>
      <c r="BV225" s="370"/>
      <c r="BW225" s="370"/>
      <c r="BX225" s="370"/>
      <c r="BY225" s="370"/>
      <c r="BZ225" s="370"/>
      <c r="CA225" s="370"/>
      <c r="CB225" s="370"/>
      <c r="CC225" s="370"/>
      <c r="CD225" s="370"/>
      <c r="CE225" s="370"/>
      <c r="CF225" s="370"/>
      <c r="CG225" s="370"/>
      <c r="CH225" s="370"/>
      <c r="CI225" s="370"/>
      <c r="CJ225" s="370"/>
      <c r="CK225" s="370"/>
      <c r="CL225" s="370"/>
      <c r="CM225" s="370"/>
      <c r="CN225" s="370"/>
      <c r="CO225" s="370"/>
      <c r="CP225" s="370"/>
      <c r="CQ225" s="370"/>
      <c r="CR225" s="370"/>
      <c r="CS225" s="370"/>
      <c r="CT225" s="370"/>
      <c r="CU225" s="370"/>
      <c r="CV225" s="370"/>
      <c r="CW225" s="370"/>
      <c r="CX225" s="370"/>
      <c r="CY225" s="370"/>
      <c r="CZ225" s="370"/>
      <c r="DA225" s="370"/>
      <c r="DB225" s="370"/>
      <c r="DC225" s="370"/>
      <c r="DD225" s="370"/>
      <c r="DE225" s="370"/>
    </row>
    <row r="226" spans="56:109">
      <c r="BD226" s="370"/>
      <c r="BE226" s="370"/>
      <c r="BF226" s="370"/>
      <c r="BG226" s="370"/>
      <c r="BH226" s="370"/>
      <c r="BI226" s="370"/>
      <c r="BJ226" s="370"/>
      <c r="BK226" s="370"/>
      <c r="BL226" s="370"/>
      <c r="BM226" s="370"/>
      <c r="BN226" s="370"/>
      <c r="BO226" s="370"/>
      <c r="BP226" s="370"/>
      <c r="BQ226" s="370"/>
      <c r="BR226" s="370"/>
      <c r="BS226" s="370"/>
      <c r="BT226" s="370"/>
      <c r="BU226" s="370"/>
      <c r="BV226" s="370"/>
      <c r="BW226" s="370"/>
      <c r="BX226" s="370"/>
      <c r="BY226" s="370"/>
      <c r="BZ226" s="370"/>
      <c r="CA226" s="370"/>
      <c r="CB226" s="370"/>
      <c r="CC226" s="370"/>
      <c r="CD226" s="370"/>
      <c r="CE226" s="370"/>
      <c r="CF226" s="370"/>
      <c r="CG226" s="370"/>
      <c r="CH226" s="370"/>
      <c r="CI226" s="370"/>
      <c r="CJ226" s="370"/>
      <c r="CK226" s="370"/>
      <c r="CL226" s="370"/>
      <c r="CM226" s="370"/>
      <c r="CN226" s="370"/>
      <c r="CO226" s="370"/>
      <c r="CP226" s="370"/>
      <c r="CQ226" s="370"/>
      <c r="CR226" s="370"/>
      <c r="CS226" s="370"/>
      <c r="CT226" s="370"/>
      <c r="CU226" s="370"/>
      <c r="CV226" s="370"/>
      <c r="CW226" s="370"/>
      <c r="CX226" s="370"/>
      <c r="CY226" s="370"/>
      <c r="CZ226" s="370"/>
      <c r="DA226" s="370"/>
      <c r="DB226" s="370"/>
      <c r="DC226" s="370"/>
      <c r="DD226" s="370"/>
      <c r="DE226" s="370"/>
    </row>
    <row r="227" spans="56:109">
      <c r="BD227" s="370"/>
      <c r="BE227" s="370"/>
      <c r="BF227" s="370"/>
      <c r="BG227" s="370"/>
      <c r="BH227" s="370"/>
      <c r="BI227" s="370"/>
      <c r="BJ227" s="370"/>
      <c r="BK227" s="370"/>
      <c r="BL227" s="370"/>
      <c r="BM227" s="370"/>
      <c r="BN227" s="370"/>
      <c r="BO227" s="370"/>
      <c r="BP227" s="370"/>
      <c r="BQ227" s="370"/>
      <c r="BR227" s="370"/>
      <c r="BS227" s="370"/>
      <c r="BT227" s="370"/>
      <c r="BU227" s="370"/>
      <c r="BV227" s="370"/>
      <c r="BW227" s="370"/>
      <c r="BX227" s="370"/>
      <c r="BY227" s="370"/>
      <c r="BZ227" s="370"/>
      <c r="CA227" s="370"/>
      <c r="CB227" s="370"/>
      <c r="CC227" s="370"/>
      <c r="CD227" s="370"/>
      <c r="CE227" s="370"/>
      <c r="CF227" s="370"/>
      <c r="CG227" s="370"/>
      <c r="CH227" s="370"/>
      <c r="CI227" s="370"/>
      <c r="CJ227" s="370"/>
      <c r="CK227" s="370"/>
      <c r="CL227" s="370"/>
      <c r="CM227" s="370"/>
      <c r="CN227" s="370"/>
      <c r="CO227" s="370"/>
      <c r="CP227" s="370"/>
      <c r="CQ227" s="370"/>
      <c r="CR227" s="370"/>
      <c r="CS227" s="370"/>
      <c r="CT227" s="370"/>
      <c r="CU227" s="370"/>
      <c r="CV227" s="370"/>
      <c r="CW227" s="370"/>
      <c r="CX227" s="370"/>
      <c r="CY227" s="370"/>
      <c r="CZ227" s="370"/>
      <c r="DA227" s="370"/>
      <c r="DB227" s="370"/>
      <c r="DC227" s="370"/>
      <c r="DD227" s="370"/>
      <c r="DE227" s="370"/>
    </row>
    <row r="228" spans="56:109">
      <c r="BD228" s="370"/>
      <c r="BE228" s="370"/>
      <c r="BF228" s="370"/>
      <c r="BG228" s="370"/>
      <c r="BH228" s="370"/>
      <c r="BI228" s="370"/>
      <c r="BJ228" s="370"/>
      <c r="BK228" s="370"/>
      <c r="BL228" s="370"/>
      <c r="BM228" s="370"/>
      <c r="BN228" s="370"/>
      <c r="BO228" s="370"/>
      <c r="BP228" s="370"/>
      <c r="BQ228" s="370"/>
      <c r="BR228" s="370"/>
      <c r="BS228" s="370"/>
      <c r="BT228" s="370"/>
      <c r="BU228" s="370"/>
      <c r="BV228" s="370"/>
      <c r="BW228" s="370"/>
      <c r="BX228" s="370"/>
      <c r="BY228" s="370"/>
      <c r="BZ228" s="370"/>
      <c r="CA228" s="370"/>
      <c r="CB228" s="370"/>
      <c r="CC228" s="370"/>
      <c r="CD228" s="370"/>
      <c r="CE228" s="370"/>
      <c r="CF228" s="370"/>
      <c r="CG228" s="370"/>
      <c r="CH228" s="370"/>
      <c r="CI228" s="370"/>
      <c r="CJ228" s="370"/>
      <c r="CK228" s="370"/>
      <c r="CL228" s="370"/>
      <c r="CM228" s="370"/>
      <c r="CN228" s="370"/>
      <c r="CO228" s="370"/>
      <c r="CP228" s="370"/>
      <c r="CQ228" s="370"/>
      <c r="CR228" s="370"/>
      <c r="CS228" s="370"/>
      <c r="CT228" s="370"/>
      <c r="CU228" s="370"/>
      <c r="CV228" s="370"/>
      <c r="CW228" s="370"/>
      <c r="CX228" s="370"/>
      <c r="CY228" s="370"/>
      <c r="CZ228" s="370"/>
      <c r="DA228" s="370"/>
      <c r="DB228" s="370"/>
      <c r="DC228" s="370"/>
      <c r="DD228" s="370"/>
      <c r="DE228" s="370"/>
    </row>
    <row r="229" spans="56:109">
      <c r="BD229" s="370"/>
      <c r="BE229" s="370"/>
      <c r="BF229" s="370"/>
      <c r="BG229" s="370"/>
      <c r="BH229" s="370"/>
      <c r="BI229" s="370"/>
      <c r="BJ229" s="370"/>
      <c r="BK229" s="370"/>
      <c r="BL229" s="370"/>
      <c r="BM229" s="370"/>
      <c r="BN229" s="370"/>
      <c r="BO229" s="370"/>
      <c r="BP229" s="370"/>
      <c r="BQ229" s="370"/>
      <c r="BR229" s="370"/>
      <c r="BS229" s="370"/>
      <c r="BT229" s="370"/>
      <c r="BU229" s="370"/>
      <c r="BV229" s="370"/>
      <c r="BW229" s="370"/>
      <c r="BX229" s="370"/>
      <c r="BY229" s="370"/>
      <c r="BZ229" s="370"/>
      <c r="CA229" s="370"/>
      <c r="CB229" s="370"/>
      <c r="CC229" s="370"/>
      <c r="CD229" s="370"/>
      <c r="CE229" s="370"/>
      <c r="CF229" s="370"/>
      <c r="CG229" s="370"/>
      <c r="CH229" s="370"/>
      <c r="CI229" s="370"/>
      <c r="CJ229" s="370"/>
      <c r="CK229" s="370"/>
      <c r="CL229" s="370"/>
      <c r="CM229" s="370"/>
      <c r="CN229" s="370"/>
      <c r="CO229" s="370"/>
      <c r="CP229" s="370"/>
      <c r="CQ229" s="370"/>
      <c r="CR229" s="370"/>
      <c r="CS229" s="370"/>
      <c r="CT229" s="370"/>
      <c r="CU229" s="370"/>
      <c r="CV229" s="370"/>
      <c r="CW229" s="370"/>
      <c r="CX229" s="370"/>
      <c r="CY229" s="370"/>
      <c r="CZ229" s="370"/>
      <c r="DA229" s="370"/>
      <c r="DB229" s="370"/>
      <c r="DC229" s="370"/>
      <c r="DD229" s="370"/>
      <c r="DE229" s="370"/>
    </row>
    <row r="230" spans="56:109">
      <c r="BD230" s="370"/>
      <c r="BE230" s="370"/>
      <c r="BF230" s="370"/>
      <c r="BG230" s="370"/>
      <c r="BH230" s="370"/>
      <c r="BI230" s="370"/>
      <c r="BJ230" s="370"/>
      <c r="BK230" s="370"/>
      <c r="BL230" s="370"/>
      <c r="BM230" s="370"/>
      <c r="BN230" s="370"/>
      <c r="BO230" s="370"/>
      <c r="BP230" s="370"/>
      <c r="BQ230" s="370"/>
      <c r="BR230" s="370"/>
      <c r="BS230" s="370"/>
      <c r="BT230" s="370"/>
      <c r="BU230" s="370"/>
      <c r="BV230" s="370"/>
      <c r="BW230" s="370"/>
      <c r="BX230" s="370"/>
      <c r="BY230" s="370"/>
      <c r="BZ230" s="370"/>
      <c r="CA230" s="370"/>
      <c r="CB230" s="370"/>
      <c r="CC230" s="370"/>
      <c r="CD230" s="370"/>
      <c r="CE230" s="370"/>
      <c r="CF230" s="370"/>
      <c r="CG230" s="370"/>
      <c r="CH230" s="370"/>
      <c r="CI230" s="370"/>
      <c r="CJ230" s="370"/>
      <c r="CK230" s="370"/>
      <c r="CL230" s="370"/>
      <c r="CM230" s="370"/>
      <c r="CN230" s="370"/>
      <c r="CO230" s="370"/>
      <c r="CP230" s="370"/>
      <c r="CQ230" s="370"/>
      <c r="CR230" s="370"/>
      <c r="CS230" s="370"/>
      <c r="CT230" s="370"/>
      <c r="CU230" s="370"/>
      <c r="CV230" s="370"/>
      <c r="CW230" s="370"/>
      <c r="CX230" s="370"/>
      <c r="CY230" s="370"/>
      <c r="CZ230" s="370"/>
      <c r="DA230" s="370"/>
      <c r="DB230" s="370"/>
      <c r="DC230" s="370"/>
      <c r="DD230" s="370"/>
      <c r="DE230" s="370"/>
    </row>
    <row r="231" spans="56:109">
      <c r="BD231" s="370"/>
      <c r="BE231" s="370"/>
      <c r="BF231" s="370"/>
      <c r="BG231" s="370"/>
      <c r="BH231" s="370"/>
      <c r="BI231" s="370"/>
      <c r="BJ231" s="370"/>
      <c r="BK231" s="370"/>
      <c r="BL231" s="370"/>
      <c r="BM231" s="370"/>
      <c r="BN231" s="370"/>
      <c r="BO231" s="370"/>
      <c r="BP231" s="370"/>
      <c r="BQ231" s="370"/>
      <c r="BR231" s="370"/>
      <c r="BS231" s="370"/>
      <c r="BT231" s="370"/>
      <c r="BU231" s="370"/>
      <c r="BV231" s="370"/>
      <c r="BW231" s="370"/>
      <c r="BX231" s="370"/>
      <c r="BY231" s="370"/>
      <c r="BZ231" s="370"/>
      <c r="CA231" s="370"/>
      <c r="CB231" s="370"/>
      <c r="CC231" s="370"/>
      <c r="CD231" s="370"/>
      <c r="CE231" s="370"/>
      <c r="CF231" s="370"/>
      <c r="CG231" s="370"/>
      <c r="CH231" s="370"/>
      <c r="CI231" s="370"/>
      <c r="CJ231" s="370"/>
      <c r="CK231" s="370"/>
      <c r="CL231" s="370"/>
      <c r="CM231" s="370"/>
      <c r="CN231" s="370"/>
      <c r="CO231" s="370"/>
      <c r="CP231" s="370"/>
      <c r="CQ231" s="370"/>
      <c r="CR231" s="370"/>
      <c r="CS231" s="370"/>
      <c r="CT231" s="370"/>
      <c r="CU231" s="370"/>
      <c r="CV231" s="370"/>
      <c r="CW231" s="370"/>
      <c r="CX231" s="370"/>
      <c r="CY231" s="370"/>
      <c r="CZ231" s="370"/>
      <c r="DA231" s="370"/>
      <c r="DB231" s="370"/>
      <c r="DC231" s="370"/>
      <c r="DD231" s="370"/>
      <c r="DE231" s="370"/>
    </row>
    <row r="232" spans="56:109">
      <c r="BD232" s="370"/>
      <c r="BE232" s="370"/>
      <c r="BF232" s="370"/>
      <c r="BG232" s="370"/>
      <c r="BH232" s="370"/>
      <c r="BI232" s="370"/>
      <c r="BJ232" s="370"/>
      <c r="BK232" s="370"/>
      <c r="BL232" s="370"/>
      <c r="BM232" s="370"/>
      <c r="BN232" s="370"/>
      <c r="BO232" s="370"/>
      <c r="BP232" s="370"/>
      <c r="BQ232" s="370"/>
      <c r="BR232" s="370"/>
      <c r="BS232" s="370"/>
      <c r="BT232" s="370"/>
      <c r="BU232" s="370"/>
      <c r="BV232" s="370"/>
      <c r="BW232" s="370"/>
      <c r="BX232" s="370"/>
      <c r="BY232" s="370"/>
      <c r="BZ232" s="370"/>
      <c r="CA232" s="370"/>
      <c r="CB232" s="370"/>
      <c r="CC232" s="370"/>
      <c r="CD232" s="370"/>
      <c r="CE232" s="370"/>
      <c r="CF232" s="370"/>
      <c r="CG232" s="370"/>
      <c r="CH232" s="370"/>
      <c r="CI232" s="370"/>
      <c r="CJ232" s="370"/>
      <c r="CK232" s="370"/>
      <c r="CL232" s="370"/>
      <c r="CM232" s="370"/>
      <c r="CN232" s="370"/>
      <c r="CO232" s="370"/>
      <c r="CP232" s="370"/>
      <c r="CQ232" s="370"/>
      <c r="CR232" s="370"/>
      <c r="CS232" s="370"/>
      <c r="CT232" s="370"/>
      <c r="CU232" s="370"/>
      <c r="CV232" s="370"/>
      <c r="CW232" s="370"/>
      <c r="CX232" s="370"/>
      <c r="CY232" s="370"/>
      <c r="CZ232" s="370"/>
      <c r="DA232" s="370"/>
      <c r="DB232" s="370"/>
      <c r="DC232" s="370"/>
      <c r="DD232" s="370"/>
      <c r="DE232" s="370"/>
    </row>
    <row r="233" spans="56:109">
      <c r="BD233" s="370"/>
      <c r="BE233" s="370"/>
      <c r="BF233" s="370"/>
      <c r="BG233" s="370"/>
      <c r="BH233" s="370"/>
      <c r="BI233" s="370"/>
      <c r="BJ233" s="370"/>
      <c r="BK233" s="370"/>
      <c r="BL233" s="370"/>
      <c r="BM233" s="370"/>
      <c r="BN233" s="370"/>
      <c r="BO233" s="370"/>
      <c r="BP233" s="370"/>
      <c r="BQ233" s="370"/>
      <c r="BR233" s="370"/>
      <c r="BS233" s="370"/>
      <c r="BT233" s="370"/>
      <c r="BU233" s="370"/>
      <c r="BV233" s="370"/>
      <c r="BW233" s="370"/>
      <c r="BX233" s="370"/>
      <c r="BY233" s="370"/>
      <c r="BZ233" s="370"/>
      <c r="CA233" s="370"/>
      <c r="CB233" s="370"/>
      <c r="CC233" s="370"/>
      <c r="CD233" s="370"/>
      <c r="CE233" s="370"/>
      <c r="CF233" s="370"/>
      <c r="CG233" s="370"/>
      <c r="CH233" s="370"/>
      <c r="CI233" s="370"/>
      <c r="CJ233" s="370"/>
      <c r="CK233" s="370"/>
      <c r="CL233" s="370"/>
      <c r="CM233" s="370"/>
      <c r="CN233" s="370"/>
      <c r="CO233" s="370"/>
      <c r="CP233" s="370"/>
      <c r="CQ233" s="370"/>
      <c r="CR233" s="370"/>
      <c r="CS233" s="370"/>
      <c r="CT233" s="370"/>
      <c r="CU233" s="370"/>
      <c r="CV233" s="370"/>
      <c r="CW233" s="370"/>
      <c r="CX233" s="370"/>
      <c r="CY233" s="370"/>
      <c r="CZ233" s="370"/>
      <c r="DA233" s="370"/>
      <c r="DB233" s="370"/>
      <c r="DC233" s="370"/>
      <c r="DD233" s="370"/>
      <c r="DE233" s="370"/>
    </row>
    <row r="234" spans="56:109">
      <c r="BD234" s="370"/>
      <c r="BE234" s="370"/>
      <c r="BF234" s="370"/>
      <c r="BG234" s="370"/>
      <c r="BH234" s="370"/>
      <c r="BI234" s="370"/>
      <c r="BJ234" s="370"/>
      <c r="BK234" s="370"/>
      <c r="BL234" s="370"/>
      <c r="BM234" s="370"/>
      <c r="BN234" s="370"/>
      <c r="BO234" s="370"/>
      <c r="BP234" s="370"/>
      <c r="BQ234" s="370"/>
      <c r="BR234" s="370"/>
      <c r="BS234" s="370"/>
      <c r="BT234" s="370"/>
      <c r="BU234" s="370"/>
      <c r="BV234" s="370"/>
      <c r="BW234" s="370"/>
      <c r="BX234" s="370"/>
      <c r="BY234" s="370"/>
      <c r="BZ234" s="370"/>
      <c r="CA234" s="370"/>
      <c r="CB234" s="370"/>
      <c r="CC234" s="370"/>
      <c r="CD234" s="370"/>
      <c r="CE234" s="370"/>
      <c r="CF234" s="370"/>
      <c r="CG234" s="370"/>
      <c r="CH234" s="370"/>
      <c r="CI234" s="370"/>
      <c r="CJ234" s="370"/>
      <c r="CK234" s="370"/>
      <c r="CL234" s="370"/>
      <c r="CM234" s="370"/>
      <c r="CN234" s="370"/>
      <c r="CO234" s="370"/>
      <c r="CP234" s="370"/>
      <c r="CQ234" s="370"/>
      <c r="CR234" s="370"/>
      <c r="CS234" s="370"/>
      <c r="CT234" s="370"/>
      <c r="CU234" s="370"/>
      <c r="CV234" s="370"/>
      <c r="CW234" s="370"/>
      <c r="CX234" s="370"/>
      <c r="CY234" s="370"/>
      <c r="CZ234" s="370"/>
      <c r="DA234" s="370"/>
      <c r="DB234" s="370"/>
      <c r="DC234" s="370"/>
      <c r="DD234" s="370"/>
      <c r="DE234" s="370"/>
    </row>
    <row r="235" spans="56:109">
      <c r="BD235" s="370"/>
      <c r="BE235" s="370"/>
      <c r="BF235" s="370"/>
      <c r="BG235" s="370"/>
      <c r="BH235" s="370"/>
      <c r="BI235" s="370"/>
      <c r="BJ235" s="370"/>
      <c r="BK235" s="370"/>
      <c r="BL235" s="370"/>
      <c r="BM235" s="370"/>
      <c r="BN235" s="370"/>
      <c r="BO235" s="370"/>
      <c r="BP235" s="370"/>
      <c r="BQ235" s="370"/>
      <c r="BR235" s="370"/>
      <c r="BS235" s="370"/>
      <c r="BT235" s="370"/>
      <c r="BU235" s="370"/>
      <c r="BV235" s="370"/>
      <c r="BW235" s="370"/>
      <c r="BX235" s="370"/>
      <c r="BY235" s="370"/>
      <c r="BZ235" s="370"/>
      <c r="CA235" s="370"/>
      <c r="CB235" s="370"/>
      <c r="CC235" s="370"/>
      <c r="CD235" s="370"/>
      <c r="CE235" s="370"/>
      <c r="CF235" s="370"/>
      <c r="CG235" s="370"/>
      <c r="CH235" s="370"/>
      <c r="CI235" s="370"/>
      <c r="CJ235" s="370"/>
      <c r="CK235" s="370"/>
      <c r="CL235" s="370"/>
      <c r="CM235" s="370"/>
      <c r="CN235" s="370"/>
      <c r="CO235" s="370"/>
      <c r="CP235" s="370"/>
      <c r="CQ235" s="370"/>
      <c r="CR235" s="370"/>
      <c r="CS235" s="370"/>
      <c r="CT235" s="370"/>
      <c r="CU235" s="370"/>
      <c r="CV235" s="370"/>
      <c r="CW235" s="370"/>
      <c r="CX235" s="370"/>
      <c r="CY235" s="370"/>
      <c r="CZ235" s="370"/>
      <c r="DA235" s="370"/>
      <c r="DB235" s="370"/>
      <c r="DC235" s="370"/>
      <c r="DD235" s="370"/>
      <c r="DE235" s="370"/>
    </row>
    <row r="236" spans="56:109">
      <c r="BD236" s="370"/>
      <c r="BE236" s="370"/>
      <c r="BF236" s="370"/>
      <c r="BG236" s="370"/>
      <c r="BH236" s="370"/>
      <c r="BI236" s="370"/>
      <c r="BJ236" s="370"/>
      <c r="BK236" s="370"/>
      <c r="BL236" s="370"/>
      <c r="BM236" s="370"/>
      <c r="BN236" s="370"/>
      <c r="BO236" s="370"/>
      <c r="BP236" s="370"/>
      <c r="BQ236" s="370"/>
      <c r="BR236" s="370"/>
      <c r="BS236" s="370"/>
      <c r="BT236" s="370"/>
      <c r="BU236" s="370"/>
      <c r="BV236" s="370"/>
      <c r="BW236" s="370"/>
      <c r="BX236" s="370"/>
      <c r="BY236" s="370"/>
      <c r="BZ236" s="370"/>
      <c r="CA236" s="370"/>
      <c r="CB236" s="370"/>
      <c r="CC236" s="370"/>
      <c r="CD236" s="370"/>
      <c r="CE236" s="370"/>
      <c r="CF236" s="370"/>
      <c r="CG236" s="370"/>
      <c r="CH236" s="370"/>
      <c r="CI236" s="370"/>
      <c r="CJ236" s="370"/>
      <c r="CK236" s="370"/>
      <c r="CL236" s="370"/>
      <c r="CM236" s="370"/>
      <c r="CN236" s="370"/>
      <c r="CO236" s="370"/>
      <c r="CP236" s="370"/>
      <c r="CQ236" s="370"/>
      <c r="CR236" s="370"/>
      <c r="CS236" s="370"/>
      <c r="CT236" s="370"/>
      <c r="CU236" s="370"/>
      <c r="CV236" s="370"/>
      <c r="CW236" s="370"/>
      <c r="CX236" s="370"/>
      <c r="CY236" s="370"/>
      <c r="CZ236" s="370"/>
      <c r="DA236" s="370"/>
      <c r="DB236" s="370"/>
      <c r="DC236" s="370"/>
      <c r="DD236" s="370"/>
      <c r="DE236" s="370"/>
    </row>
    <row r="237" spans="56:109">
      <c r="BD237" s="370"/>
      <c r="BE237" s="370"/>
      <c r="BF237" s="370"/>
      <c r="BG237" s="370"/>
      <c r="BH237" s="370"/>
      <c r="BI237" s="370"/>
      <c r="BJ237" s="370"/>
      <c r="BK237" s="370"/>
      <c r="BL237" s="370"/>
      <c r="BM237" s="370"/>
      <c r="BN237" s="370"/>
      <c r="BO237" s="370"/>
      <c r="BP237" s="370"/>
      <c r="BQ237" s="370"/>
      <c r="BR237" s="370"/>
      <c r="BS237" s="370"/>
      <c r="BT237" s="370"/>
      <c r="BU237" s="370"/>
      <c r="BV237" s="370"/>
      <c r="BW237" s="370"/>
      <c r="BX237" s="370"/>
      <c r="BY237" s="370"/>
      <c r="BZ237" s="370"/>
      <c r="CA237" s="370"/>
      <c r="CB237" s="370"/>
      <c r="CC237" s="370"/>
      <c r="CD237" s="370"/>
      <c r="CE237" s="370"/>
      <c r="CF237" s="370"/>
      <c r="CG237" s="370"/>
      <c r="CH237" s="370"/>
      <c r="CI237" s="370"/>
      <c r="CJ237" s="370"/>
      <c r="CK237" s="370"/>
      <c r="CL237" s="370"/>
      <c r="CM237" s="370"/>
      <c r="CN237" s="370"/>
      <c r="CO237" s="370"/>
      <c r="CP237" s="370"/>
      <c r="CQ237" s="370"/>
      <c r="CR237" s="370"/>
      <c r="CS237" s="370"/>
      <c r="CT237" s="370"/>
      <c r="CU237" s="370"/>
      <c r="CV237" s="370"/>
      <c r="CW237" s="370"/>
      <c r="CX237" s="370"/>
      <c r="CY237" s="370"/>
      <c r="CZ237" s="370"/>
      <c r="DA237" s="370"/>
      <c r="DB237" s="370"/>
      <c r="DC237" s="370"/>
      <c r="DD237" s="370"/>
      <c r="DE237" s="370"/>
    </row>
    <row r="238" spans="56:109">
      <c r="BD238" s="370"/>
      <c r="BE238" s="370"/>
      <c r="BF238" s="370"/>
      <c r="BG238" s="370"/>
      <c r="BH238" s="370"/>
      <c r="BI238" s="370"/>
      <c r="BJ238" s="370"/>
      <c r="BK238" s="370"/>
      <c r="BL238" s="370"/>
      <c r="BM238" s="370"/>
      <c r="BN238" s="370"/>
      <c r="BO238" s="370"/>
      <c r="BP238" s="370"/>
      <c r="BQ238" s="370"/>
      <c r="BR238" s="370"/>
      <c r="BS238" s="370"/>
      <c r="BT238" s="370"/>
      <c r="BU238" s="370"/>
      <c r="BV238" s="370"/>
      <c r="BW238" s="370"/>
      <c r="BX238" s="370"/>
      <c r="BY238" s="370"/>
      <c r="BZ238" s="370"/>
      <c r="CA238" s="370"/>
      <c r="CB238" s="370"/>
      <c r="CC238" s="370"/>
      <c r="CD238" s="370"/>
      <c r="CE238" s="370"/>
      <c r="CF238" s="370"/>
      <c r="CG238" s="370"/>
      <c r="CH238" s="370"/>
      <c r="CI238" s="370"/>
      <c r="CJ238" s="370"/>
      <c r="CK238" s="370"/>
      <c r="CL238" s="370"/>
      <c r="CM238" s="370"/>
      <c r="CN238" s="370"/>
      <c r="CO238" s="370"/>
      <c r="CP238" s="370"/>
      <c r="CQ238" s="370"/>
      <c r="CR238" s="370"/>
      <c r="CS238" s="370"/>
      <c r="CT238" s="370"/>
      <c r="CU238" s="370"/>
      <c r="CV238" s="370"/>
      <c r="CW238" s="370"/>
      <c r="CX238" s="370"/>
      <c r="CY238" s="370"/>
      <c r="CZ238" s="370"/>
      <c r="DA238" s="370"/>
      <c r="DB238" s="370"/>
      <c r="DC238" s="370"/>
      <c r="DD238" s="370"/>
      <c r="DE238" s="370"/>
    </row>
    <row r="239" spans="56:109">
      <c r="BD239" s="370"/>
      <c r="BE239" s="370"/>
      <c r="BF239" s="370"/>
      <c r="BG239" s="370"/>
      <c r="BH239" s="370"/>
      <c r="BI239" s="370"/>
      <c r="BJ239" s="370"/>
      <c r="BK239" s="370"/>
      <c r="BL239" s="370"/>
      <c r="BM239" s="370"/>
      <c r="BN239" s="370"/>
      <c r="BO239" s="370"/>
      <c r="BP239" s="370"/>
      <c r="BQ239" s="370"/>
      <c r="BR239" s="370"/>
      <c r="BS239" s="370"/>
      <c r="BT239" s="370"/>
      <c r="BU239" s="370"/>
      <c r="BV239" s="370"/>
      <c r="BW239" s="370"/>
      <c r="BX239" s="370"/>
      <c r="BY239" s="370"/>
      <c r="BZ239" s="370"/>
      <c r="CA239" s="370"/>
      <c r="CB239" s="370"/>
      <c r="CC239" s="370"/>
      <c r="CD239" s="370"/>
      <c r="CE239" s="370"/>
      <c r="CF239" s="370"/>
      <c r="CG239" s="370"/>
      <c r="CH239" s="370"/>
      <c r="CI239" s="370"/>
      <c r="CJ239" s="370"/>
      <c r="CK239" s="370"/>
      <c r="CL239" s="370"/>
      <c r="CM239" s="370"/>
      <c r="CN239" s="370"/>
      <c r="CO239" s="370"/>
      <c r="CP239" s="370"/>
      <c r="CQ239" s="370"/>
      <c r="CR239" s="370"/>
      <c r="CS239" s="370"/>
      <c r="CT239" s="370"/>
      <c r="CU239" s="370"/>
      <c r="CV239" s="370"/>
      <c r="CW239" s="370"/>
      <c r="CX239" s="370"/>
      <c r="CY239" s="370"/>
      <c r="CZ239" s="370"/>
      <c r="DA239" s="370"/>
      <c r="DB239" s="370"/>
      <c r="DC239" s="370"/>
      <c r="DD239" s="370"/>
      <c r="DE239" s="370"/>
    </row>
    <row r="240" spans="56:109">
      <c r="BD240" s="370"/>
      <c r="BE240" s="370"/>
      <c r="BF240" s="370"/>
      <c r="BG240" s="370"/>
      <c r="BH240" s="370"/>
      <c r="BI240" s="370"/>
      <c r="BJ240" s="370"/>
      <c r="BK240" s="370"/>
      <c r="BL240" s="370"/>
      <c r="BM240" s="370"/>
      <c r="BN240" s="370"/>
      <c r="BO240" s="370"/>
      <c r="BP240" s="370"/>
      <c r="BQ240" s="370"/>
      <c r="BR240" s="370"/>
      <c r="BS240" s="370"/>
      <c r="BT240" s="370"/>
      <c r="BU240" s="370"/>
      <c r="BV240" s="370"/>
      <c r="BW240" s="370"/>
      <c r="BX240" s="370"/>
      <c r="BY240" s="370"/>
      <c r="BZ240" s="370"/>
      <c r="CA240" s="370"/>
      <c r="CB240" s="370"/>
      <c r="CC240" s="370"/>
      <c r="CD240" s="370"/>
      <c r="CE240" s="370"/>
      <c r="CF240" s="370"/>
      <c r="CG240" s="370"/>
      <c r="CH240" s="370"/>
      <c r="CI240" s="370"/>
      <c r="CJ240" s="370"/>
      <c r="CK240" s="370"/>
      <c r="CL240" s="370"/>
      <c r="CM240" s="370"/>
      <c r="CN240" s="370"/>
      <c r="CO240" s="370"/>
      <c r="CP240" s="370"/>
      <c r="CQ240" s="370"/>
      <c r="CR240" s="370"/>
      <c r="CS240" s="370"/>
      <c r="CT240" s="370"/>
      <c r="CU240" s="370"/>
      <c r="CV240" s="370"/>
      <c r="CW240" s="370"/>
      <c r="CX240" s="370"/>
      <c r="CY240" s="370"/>
      <c r="CZ240" s="370"/>
      <c r="DA240" s="370"/>
      <c r="DB240" s="370"/>
      <c r="DC240" s="370"/>
      <c r="DD240" s="370"/>
      <c r="DE240" s="370"/>
    </row>
    <row r="241" spans="56:109">
      <c r="BD241" s="370"/>
      <c r="BE241" s="370"/>
      <c r="BF241" s="370"/>
      <c r="BG241" s="370"/>
      <c r="BH241" s="370"/>
      <c r="BI241" s="370"/>
      <c r="BJ241" s="370"/>
      <c r="BK241" s="370"/>
      <c r="BL241" s="370"/>
      <c r="BM241" s="370"/>
      <c r="BN241" s="370"/>
      <c r="BO241" s="370"/>
      <c r="BP241" s="370"/>
      <c r="BQ241" s="370"/>
      <c r="BR241" s="370"/>
      <c r="BS241" s="370"/>
      <c r="BT241" s="370"/>
      <c r="BU241" s="370"/>
      <c r="BV241" s="370"/>
      <c r="BW241" s="370"/>
      <c r="BX241" s="370"/>
      <c r="BY241" s="370"/>
      <c r="BZ241" s="370"/>
      <c r="CA241" s="370"/>
      <c r="CB241" s="370"/>
      <c r="CC241" s="370"/>
      <c r="CD241" s="370"/>
      <c r="CE241" s="370"/>
      <c r="CF241" s="370"/>
      <c r="CG241" s="370"/>
      <c r="CH241" s="370"/>
      <c r="CI241" s="370"/>
      <c r="CJ241" s="370"/>
      <c r="CK241" s="370"/>
      <c r="CL241" s="370"/>
      <c r="CM241" s="370"/>
      <c r="CN241" s="370"/>
      <c r="CO241" s="370"/>
      <c r="CP241" s="370"/>
      <c r="CQ241" s="370"/>
      <c r="CR241" s="370"/>
      <c r="CS241" s="370"/>
      <c r="CT241" s="370"/>
      <c r="CU241" s="370"/>
      <c r="CV241" s="370"/>
      <c r="CW241" s="370"/>
      <c r="CX241" s="370"/>
      <c r="CY241" s="370"/>
      <c r="CZ241" s="370"/>
      <c r="DA241" s="370"/>
      <c r="DB241" s="370"/>
      <c r="DC241" s="370"/>
      <c r="DD241" s="370"/>
      <c r="DE241" s="370"/>
    </row>
    <row r="242" spans="56:109">
      <c r="BD242" s="370"/>
      <c r="BE242" s="370"/>
      <c r="BF242" s="370"/>
      <c r="BG242" s="370"/>
      <c r="BH242" s="370"/>
      <c r="BI242" s="370"/>
      <c r="BJ242" s="370"/>
      <c r="BK242" s="370"/>
      <c r="BL242" s="370"/>
      <c r="BM242" s="370"/>
      <c r="BN242" s="370"/>
      <c r="BO242" s="370"/>
      <c r="BP242" s="370"/>
      <c r="BQ242" s="370"/>
      <c r="BR242" s="370"/>
      <c r="BS242" s="370"/>
      <c r="BT242" s="370"/>
      <c r="BU242" s="370"/>
      <c r="BV242" s="370"/>
      <c r="BW242" s="370"/>
      <c r="BX242" s="370"/>
      <c r="BY242" s="370"/>
      <c r="BZ242" s="370"/>
      <c r="CA242" s="370"/>
      <c r="CB242" s="370"/>
      <c r="CC242" s="370"/>
      <c r="CD242" s="370"/>
      <c r="CE242" s="370"/>
      <c r="CF242" s="370"/>
      <c r="CG242" s="370"/>
      <c r="CH242" s="370"/>
      <c r="CI242" s="370"/>
      <c r="CJ242" s="370"/>
      <c r="CK242" s="370"/>
      <c r="CL242" s="370"/>
      <c r="CM242" s="370"/>
      <c r="CN242" s="370"/>
      <c r="CO242" s="370"/>
      <c r="CP242" s="370"/>
      <c r="CQ242" s="370"/>
      <c r="CR242" s="370"/>
      <c r="CS242" s="370"/>
      <c r="CT242" s="370"/>
      <c r="CU242" s="370"/>
      <c r="CV242" s="370"/>
      <c r="CW242" s="370"/>
      <c r="CX242" s="370"/>
      <c r="CY242" s="370"/>
      <c r="CZ242" s="370"/>
      <c r="DA242" s="370"/>
      <c r="DB242" s="370"/>
      <c r="DC242" s="370"/>
      <c r="DD242" s="370"/>
      <c r="DE242" s="370"/>
    </row>
    <row r="243" spans="56:109">
      <c r="BD243" s="370"/>
      <c r="BE243" s="370"/>
      <c r="BF243" s="370"/>
      <c r="BG243" s="370"/>
      <c r="BH243" s="370"/>
      <c r="BI243" s="370"/>
      <c r="BJ243" s="370"/>
      <c r="BK243" s="370"/>
      <c r="BL243" s="370"/>
      <c r="BM243" s="370"/>
      <c r="BN243" s="370"/>
      <c r="BO243" s="370"/>
      <c r="BP243" s="370"/>
      <c r="BQ243" s="370"/>
      <c r="BR243" s="370"/>
      <c r="BS243" s="370"/>
      <c r="BT243" s="370"/>
      <c r="BU243" s="370"/>
      <c r="BV243" s="370"/>
      <c r="BW243" s="370"/>
      <c r="BX243" s="370"/>
      <c r="BY243" s="370"/>
      <c r="BZ243" s="370"/>
      <c r="CA243" s="370"/>
      <c r="CB243" s="370"/>
      <c r="CC243" s="370"/>
      <c r="CD243" s="370"/>
      <c r="CE243" s="370"/>
      <c r="CF243" s="370"/>
      <c r="CG243" s="370"/>
      <c r="CH243" s="370"/>
      <c r="CI243" s="370"/>
      <c r="CJ243" s="370"/>
      <c r="CK243" s="370"/>
      <c r="CL243" s="370"/>
      <c r="CM243" s="370"/>
      <c r="CN243" s="370"/>
      <c r="CO243" s="370"/>
      <c r="CP243" s="370"/>
      <c r="CQ243" s="370"/>
      <c r="CR243" s="370"/>
      <c r="CS243" s="370"/>
      <c r="CT243" s="370"/>
      <c r="CU243" s="370"/>
      <c r="CV243" s="370"/>
      <c r="CW243" s="370"/>
      <c r="CX243" s="370"/>
      <c r="CY243" s="370"/>
      <c r="CZ243" s="370"/>
      <c r="DA243" s="370"/>
      <c r="DB243" s="370"/>
      <c r="DC243" s="370"/>
      <c r="DD243" s="370"/>
      <c r="DE243" s="370"/>
    </row>
    <row r="244" spans="56:109">
      <c r="BD244" s="370"/>
      <c r="BE244" s="370"/>
      <c r="BF244" s="370"/>
      <c r="BG244" s="370"/>
      <c r="BH244" s="370"/>
      <c r="BI244" s="370"/>
      <c r="BJ244" s="370"/>
      <c r="BK244" s="370"/>
      <c r="BL244" s="370"/>
      <c r="BM244" s="370"/>
      <c r="BN244" s="370"/>
      <c r="BO244" s="370"/>
      <c r="BP244" s="370"/>
      <c r="BQ244" s="370"/>
      <c r="BR244" s="370"/>
      <c r="BS244" s="370"/>
      <c r="BT244" s="370"/>
      <c r="BU244" s="370"/>
      <c r="BV244" s="370"/>
      <c r="BW244" s="370"/>
      <c r="BX244" s="370"/>
      <c r="BY244" s="370"/>
      <c r="BZ244" s="370"/>
      <c r="CA244" s="370"/>
      <c r="CB244" s="370"/>
      <c r="CC244" s="370"/>
      <c r="CD244" s="370"/>
      <c r="CE244" s="370"/>
      <c r="CF244" s="370"/>
      <c r="CG244" s="370"/>
      <c r="CH244" s="370"/>
      <c r="CI244" s="370"/>
      <c r="CJ244" s="370"/>
      <c r="CK244" s="370"/>
      <c r="CL244" s="370"/>
      <c r="CM244" s="370"/>
      <c r="CN244" s="370"/>
      <c r="CO244" s="370"/>
      <c r="CP244" s="370"/>
      <c r="CQ244" s="370"/>
      <c r="CR244" s="370"/>
      <c r="CS244" s="370"/>
      <c r="CT244" s="370"/>
      <c r="CU244" s="370"/>
      <c r="CV244" s="370"/>
      <c r="CW244" s="370"/>
      <c r="CX244" s="370"/>
      <c r="CY244" s="370"/>
      <c r="CZ244" s="370"/>
      <c r="DA244" s="370"/>
      <c r="DB244" s="370"/>
      <c r="DC244" s="370"/>
      <c r="DD244" s="370"/>
      <c r="DE244" s="370"/>
    </row>
    <row r="245" spans="56:109">
      <c r="BD245" s="370"/>
      <c r="BE245" s="370"/>
      <c r="BF245" s="370"/>
      <c r="BG245" s="370"/>
      <c r="BH245" s="370"/>
      <c r="BI245" s="370"/>
      <c r="BJ245" s="370"/>
      <c r="BK245" s="370"/>
      <c r="BL245" s="370"/>
      <c r="BM245" s="370"/>
      <c r="BN245" s="370"/>
      <c r="BO245" s="370"/>
      <c r="BP245" s="370"/>
      <c r="BQ245" s="370"/>
      <c r="BR245" s="370"/>
      <c r="BS245" s="370"/>
      <c r="BT245" s="370"/>
      <c r="BU245" s="370"/>
      <c r="BV245" s="370"/>
      <c r="BW245" s="370"/>
      <c r="BX245" s="370"/>
      <c r="BY245" s="370"/>
      <c r="BZ245" s="370"/>
      <c r="CA245" s="370"/>
      <c r="CB245" s="370"/>
      <c r="CC245" s="370"/>
      <c r="CD245" s="370"/>
      <c r="CE245" s="370"/>
      <c r="CF245" s="370"/>
      <c r="CG245" s="370"/>
      <c r="CH245" s="370"/>
      <c r="CI245" s="370"/>
      <c r="CJ245" s="370"/>
      <c r="CK245" s="370"/>
      <c r="CL245" s="370"/>
      <c r="CM245" s="370"/>
      <c r="CN245" s="370"/>
      <c r="CO245" s="370"/>
      <c r="CP245" s="370"/>
      <c r="CQ245" s="370"/>
      <c r="CR245" s="370"/>
      <c r="CS245" s="370"/>
      <c r="CT245" s="370"/>
      <c r="CU245" s="370"/>
      <c r="CV245" s="370"/>
      <c r="CW245" s="370"/>
      <c r="CX245" s="370"/>
      <c r="CY245" s="370"/>
      <c r="CZ245" s="370"/>
      <c r="DA245" s="370"/>
      <c r="DB245" s="370"/>
      <c r="DC245" s="370"/>
      <c r="DD245" s="370"/>
      <c r="DE245" s="370"/>
    </row>
    <row r="246" spans="56:109">
      <c r="BD246" s="370"/>
      <c r="BE246" s="370"/>
      <c r="BF246" s="370"/>
      <c r="BG246" s="370"/>
      <c r="BH246" s="370"/>
      <c r="BI246" s="370"/>
      <c r="BJ246" s="370"/>
      <c r="BK246" s="370"/>
      <c r="BL246" s="370"/>
      <c r="BM246" s="370"/>
      <c r="BN246" s="370"/>
      <c r="BO246" s="370"/>
      <c r="BP246" s="370"/>
      <c r="BQ246" s="370"/>
      <c r="BR246" s="370"/>
      <c r="BS246" s="370"/>
      <c r="BT246" s="370"/>
      <c r="BU246" s="370"/>
      <c r="BV246" s="370"/>
      <c r="BW246" s="370"/>
      <c r="BX246" s="370"/>
      <c r="BY246" s="370"/>
      <c r="BZ246" s="370"/>
      <c r="CA246" s="370"/>
      <c r="CB246" s="370"/>
      <c r="CC246" s="370"/>
      <c r="CD246" s="370"/>
      <c r="CE246" s="370"/>
      <c r="CF246" s="370"/>
      <c r="CG246" s="370"/>
      <c r="CH246" s="370"/>
      <c r="CI246" s="370"/>
      <c r="CJ246" s="370"/>
      <c r="CK246" s="370"/>
      <c r="CL246" s="370"/>
      <c r="CM246" s="370"/>
      <c r="CN246" s="370"/>
      <c r="CO246" s="370"/>
      <c r="CP246" s="370"/>
      <c r="CQ246" s="370"/>
      <c r="CR246" s="370"/>
      <c r="CS246" s="370"/>
      <c r="CT246" s="370"/>
      <c r="CU246" s="370"/>
      <c r="CV246" s="370"/>
      <c r="CW246" s="370"/>
      <c r="CX246" s="370"/>
      <c r="CY246" s="370"/>
      <c r="CZ246" s="370"/>
      <c r="DA246" s="370"/>
      <c r="DB246" s="370"/>
      <c r="DC246" s="370"/>
      <c r="DD246" s="370"/>
      <c r="DE246" s="370"/>
    </row>
    <row r="247" spans="56:109">
      <c r="BD247" s="370"/>
      <c r="BE247" s="370"/>
      <c r="BF247" s="370"/>
      <c r="BG247" s="370"/>
      <c r="BH247" s="370"/>
      <c r="BI247" s="370"/>
      <c r="BJ247" s="370"/>
      <c r="BK247" s="370"/>
      <c r="BL247" s="370"/>
      <c r="BM247" s="370"/>
      <c r="BN247" s="370"/>
      <c r="BO247" s="370"/>
      <c r="BP247" s="370"/>
      <c r="BQ247" s="370"/>
      <c r="BR247" s="370"/>
      <c r="BS247" s="370"/>
      <c r="BT247" s="370"/>
      <c r="BU247" s="370"/>
      <c r="BV247" s="370"/>
      <c r="BW247" s="370"/>
      <c r="BX247" s="370"/>
      <c r="BY247" s="370"/>
      <c r="BZ247" s="370"/>
      <c r="CA247" s="370"/>
      <c r="CB247" s="370"/>
      <c r="CC247" s="370"/>
      <c r="CD247" s="370"/>
      <c r="CE247" s="370"/>
      <c r="CF247" s="370"/>
      <c r="CG247" s="370"/>
      <c r="CH247" s="370"/>
      <c r="CI247" s="370"/>
      <c r="CJ247" s="370"/>
      <c r="CK247" s="370"/>
      <c r="CL247" s="370"/>
      <c r="CM247" s="370"/>
      <c r="CN247" s="370"/>
      <c r="CO247" s="370"/>
      <c r="CP247" s="370"/>
      <c r="CQ247" s="370"/>
      <c r="CR247" s="370"/>
      <c r="CS247" s="370"/>
      <c r="CT247" s="370"/>
      <c r="CU247" s="370"/>
      <c r="CV247" s="370"/>
      <c r="CW247" s="370"/>
      <c r="CX247" s="370"/>
      <c r="CY247" s="370"/>
      <c r="CZ247" s="370"/>
      <c r="DA247" s="370"/>
      <c r="DB247" s="370"/>
      <c r="DC247" s="370"/>
      <c r="DD247" s="370"/>
      <c r="DE247" s="370"/>
    </row>
    <row r="248" spans="56:109">
      <c r="BD248" s="370"/>
      <c r="BE248" s="370"/>
      <c r="BF248" s="370"/>
      <c r="BG248" s="370"/>
      <c r="BH248" s="370"/>
      <c r="BI248" s="370"/>
      <c r="BJ248" s="370"/>
      <c r="BK248" s="370"/>
      <c r="BL248" s="370"/>
      <c r="BM248" s="370"/>
      <c r="BN248" s="370"/>
      <c r="BO248" s="370"/>
      <c r="BP248" s="370"/>
      <c r="BQ248" s="370"/>
      <c r="BR248" s="370"/>
      <c r="BS248" s="370"/>
      <c r="BT248" s="370"/>
      <c r="BU248" s="370"/>
      <c r="BV248" s="370"/>
      <c r="BW248" s="370"/>
      <c r="BX248" s="370"/>
      <c r="BY248" s="370"/>
      <c r="BZ248" s="370"/>
      <c r="CA248" s="370"/>
      <c r="CB248" s="370"/>
      <c r="CC248" s="370"/>
      <c r="CD248" s="370"/>
      <c r="CE248" s="370"/>
      <c r="CF248" s="370"/>
      <c r="CG248" s="370"/>
      <c r="CH248" s="370"/>
      <c r="CI248" s="370"/>
      <c r="CJ248" s="370"/>
      <c r="CK248" s="370"/>
      <c r="CL248" s="370"/>
      <c r="CM248" s="370"/>
      <c r="CN248" s="370"/>
      <c r="CO248" s="370"/>
      <c r="CP248" s="370"/>
      <c r="CQ248" s="370"/>
      <c r="CR248" s="370"/>
      <c r="CS248" s="370"/>
      <c r="CT248" s="370"/>
      <c r="CU248" s="370"/>
      <c r="CV248" s="370"/>
      <c r="CW248" s="370"/>
      <c r="CX248" s="370"/>
      <c r="CY248" s="370"/>
      <c r="CZ248" s="370"/>
      <c r="DA248" s="370"/>
      <c r="DB248" s="370"/>
      <c r="DC248" s="370"/>
      <c r="DD248" s="370"/>
      <c r="DE248" s="370"/>
    </row>
    <row r="249" spans="56:109">
      <c r="BD249" s="370"/>
      <c r="BE249" s="370"/>
      <c r="BF249" s="370"/>
      <c r="BG249" s="370"/>
      <c r="BH249" s="370"/>
      <c r="BI249" s="370"/>
      <c r="BJ249" s="370"/>
      <c r="BK249" s="370"/>
      <c r="BL249" s="370"/>
      <c r="BM249" s="370"/>
      <c r="BN249" s="370"/>
      <c r="BO249" s="370"/>
      <c r="BP249" s="370"/>
      <c r="BQ249" s="370"/>
      <c r="BR249" s="370"/>
      <c r="BS249" s="370"/>
      <c r="BT249" s="370"/>
      <c r="BU249" s="370"/>
      <c r="BV249" s="370"/>
      <c r="BW249" s="370"/>
      <c r="BX249" s="370"/>
      <c r="BY249" s="370"/>
      <c r="BZ249" s="370"/>
      <c r="CA249" s="370"/>
      <c r="CB249" s="370"/>
      <c r="CC249" s="370"/>
      <c r="CD249" s="370"/>
      <c r="CE249" s="370"/>
      <c r="CF249" s="370"/>
      <c r="CG249" s="370"/>
      <c r="CH249" s="370"/>
      <c r="CI249" s="370"/>
      <c r="CJ249" s="370"/>
      <c r="CK249" s="370"/>
      <c r="CL249" s="370"/>
      <c r="CM249" s="370"/>
      <c r="CN249" s="370"/>
      <c r="CO249" s="370"/>
      <c r="CP249" s="370"/>
      <c r="CQ249" s="370"/>
      <c r="CR249" s="370"/>
      <c r="CS249" s="370"/>
      <c r="CT249" s="370"/>
      <c r="CU249" s="370"/>
      <c r="CV249" s="370"/>
      <c r="CW249" s="370"/>
      <c r="CX249" s="370"/>
      <c r="CY249" s="370"/>
      <c r="CZ249" s="370"/>
      <c r="DA249" s="370"/>
      <c r="DB249" s="370"/>
      <c r="DC249" s="370"/>
      <c r="DD249" s="370"/>
      <c r="DE249" s="370"/>
    </row>
    <row r="250" spans="56:109">
      <c r="BD250" s="370"/>
      <c r="BE250" s="370"/>
      <c r="BF250" s="370"/>
      <c r="BG250" s="370"/>
      <c r="BH250" s="370"/>
      <c r="BI250" s="370"/>
      <c r="BJ250" s="370"/>
      <c r="BK250" s="370"/>
      <c r="BL250" s="370"/>
      <c r="BM250" s="370"/>
      <c r="BN250" s="370"/>
      <c r="BO250" s="370"/>
      <c r="BP250" s="370"/>
      <c r="BQ250" s="370"/>
      <c r="BR250" s="370"/>
      <c r="BS250" s="370"/>
      <c r="BT250" s="370"/>
      <c r="BU250" s="370"/>
      <c r="BV250" s="370"/>
      <c r="BW250" s="370"/>
      <c r="BX250" s="370"/>
      <c r="BY250" s="370"/>
      <c r="BZ250" s="370"/>
      <c r="CA250" s="370"/>
      <c r="CB250" s="370"/>
      <c r="CC250" s="370"/>
      <c r="CD250" s="370"/>
      <c r="CE250" s="370"/>
      <c r="CF250" s="370"/>
      <c r="CG250" s="370"/>
      <c r="CH250" s="370"/>
      <c r="CI250" s="370"/>
      <c r="CJ250" s="370"/>
      <c r="CK250" s="370"/>
      <c r="CL250" s="370"/>
      <c r="CM250" s="370"/>
      <c r="CN250" s="370"/>
      <c r="CO250" s="370"/>
      <c r="CP250" s="370"/>
      <c r="CQ250" s="370"/>
      <c r="CR250" s="370"/>
      <c r="CS250" s="370"/>
      <c r="CT250" s="370"/>
      <c r="CU250" s="370"/>
      <c r="CV250" s="370"/>
      <c r="CW250" s="370"/>
      <c r="CX250" s="370"/>
      <c r="CY250" s="370"/>
      <c r="CZ250" s="370"/>
      <c r="DA250" s="370"/>
      <c r="DB250" s="370"/>
      <c r="DC250" s="370"/>
      <c r="DD250" s="370"/>
      <c r="DE250" s="370"/>
    </row>
    <row r="251" spans="56:109">
      <c r="BD251" s="370"/>
      <c r="BE251" s="370"/>
      <c r="BF251" s="370"/>
      <c r="BG251" s="370"/>
      <c r="BH251" s="370"/>
      <c r="BI251" s="370"/>
      <c r="BJ251" s="370"/>
      <c r="BK251" s="370"/>
      <c r="BL251" s="370"/>
      <c r="BM251" s="370"/>
      <c r="BN251" s="370"/>
      <c r="BO251" s="370"/>
      <c r="BP251" s="370"/>
      <c r="BQ251" s="370"/>
      <c r="BR251" s="370"/>
      <c r="BS251" s="370"/>
      <c r="BT251" s="370"/>
      <c r="BU251" s="370"/>
      <c r="BV251" s="370"/>
      <c r="BW251" s="370"/>
      <c r="BX251" s="370"/>
      <c r="BY251" s="370"/>
      <c r="BZ251" s="370"/>
      <c r="CA251" s="370"/>
      <c r="CB251" s="370"/>
      <c r="CC251" s="370"/>
      <c r="CD251" s="370"/>
      <c r="CE251" s="370"/>
      <c r="CF251" s="370"/>
      <c r="CG251" s="370"/>
      <c r="CH251" s="370"/>
      <c r="CI251" s="370"/>
      <c r="CJ251" s="370"/>
      <c r="CK251" s="370"/>
      <c r="CL251" s="370"/>
      <c r="CM251" s="370"/>
      <c r="CN251" s="370"/>
      <c r="CO251" s="370"/>
      <c r="CP251" s="370"/>
      <c r="CQ251" s="370"/>
      <c r="CR251" s="370"/>
      <c r="CS251" s="370"/>
      <c r="CT251" s="370"/>
      <c r="CU251" s="370"/>
      <c r="CV251" s="370"/>
      <c r="CW251" s="370"/>
      <c r="CX251" s="370"/>
      <c r="CY251" s="370"/>
      <c r="CZ251" s="370"/>
      <c r="DA251" s="370"/>
      <c r="DB251" s="370"/>
      <c r="DC251" s="370"/>
      <c r="DD251" s="370"/>
      <c r="DE251" s="370"/>
    </row>
    <row r="252" spans="56:109">
      <c r="BD252" s="370"/>
      <c r="BE252" s="370"/>
      <c r="BF252" s="370"/>
      <c r="BG252" s="370"/>
      <c r="BH252" s="370"/>
      <c r="BI252" s="370"/>
      <c r="BJ252" s="370"/>
      <c r="BK252" s="370"/>
      <c r="BL252" s="370"/>
      <c r="BM252" s="370"/>
      <c r="BN252" s="370"/>
      <c r="BO252" s="370"/>
      <c r="BP252" s="370"/>
      <c r="BQ252" s="370"/>
      <c r="BR252" s="370"/>
      <c r="BS252" s="370"/>
      <c r="BT252" s="370"/>
      <c r="BU252" s="370"/>
      <c r="BV252" s="370"/>
      <c r="BW252" s="370"/>
      <c r="BX252" s="370"/>
      <c r="BY252" s="370"/>
      <c r="BZ252" s="370"/>
      <c r="CA252" s="370"/>
      <c r="CB252" s="370"/>
      <c r="CC252" s="370"/>
      <c r="CD252" s="370"/>
      <c r="CE252" s="370"/>
      <c r="CF252" s="370"/>
      <c r="CG252" s="370"/>
      <c r="CH252" s="370"/>
      <c r="CI252" s="370"/>
      <c r="CJ252" s="370"/>
      <c r="CK252" s="370"/>
      <c r="CL252" s="370"/>
      <c r="CM252" s="370"/>
      <c r="CN252" s="370"/>
      <c r="CO252" s="370"/>
      <c r="CP252" s="370"/>
      <c r="CQ252" s="370"/>
      <c r="CR252" s="370"/>
      <c r="CS252" s="370"/>
      <c r="CT252" s="370"/>
      <c r="CU252" s="370"/>
      <c r="CV252" s="370"/>
      <c r="CW252" s="370"/>
      <c r="CX252" s="370"/>
      <c r="CY252" s="370"/>
      <c r="CZ252" s="370"/>
      <c r="DA252" s="370"/>
      <c r="DB252" s="370"/>
      <c r="DC252" s="370"/>
      <c r="DD252" s="370"/>
      <c r="DE252" s="370"/>
    </row>
    <row r="253" spans="56:109">
      <c r="BD253" s="370"/>
      <c r="BE253" s="370"/>
      <c r="BF253" s="370"/>
      <c r="BG253" s="370"/>
      <c r="BH253" s="370"/>
      <c r="BI253" s="370"/>
      <c r="BJ253" s="370"/>
      <c r="BK253" s="370"/>
      <c r="BL253" s="370"/>
      <c r="BM253" s="370"/>
      <c r="BN253" s="370"/>
      <c r="BO253" s="370"/>
      <c r="BP253" s="370"/>
      <c r="BQ253" s="370"/>
      <c r="BR253" s="370"/>
      <c r="BS253" s="370"/>
      <c r="BT253" s="370"/>
      <c r="BU253" s="370"/>
      <c r="BV253" s="370"/>
      <c r="BW253" s="370"/>
      <c r="BX253" s="370"/>
      <c r="BY253" s="370"/>
      <c r="BZ253" s="370"/>
      <c r="CA253" s="370"/>
      <c r="CB253" s="370"/>
      <c r="CC253" s="370"/>
      <c r="CD253" s="370"/>
      <c r="CE253" s="370"/>
      <c r="CF253" s="370"/>
      <c r="CG253" s="370"/>
      <c r="CH253" s="370"/>
      <c r="CI253" s="370"/>
      <c r="CJ253" s="370"/>
      <c r="CK253" s="370"/>
      <c r="CL253" s="370"/>
      <c r="CM253" s="370"/>
      <c r="CN253" s="370"/>
      <c r="CO253" s="370"/>
      <c r="CP253" s="370"/>
      <c r="CQ253" s="370"/>
      <c r="CR253" s="370"/>
      <c r="CS253" s="370"/>
      <c r="CT253" s="370"/>
      <c r="CU253" s="370"/>
      <c r="CV253" s="370"/>
      <c r="CW253" s="370"/>
      <c r="CX253" s="370"/>
      <c r="CY253" s="370"/>
      <c r="CZ253" s="370"/>
      <c r="DA253" s="370"/>
      <c r="DB253" s="370"/>
      <c r="DC253" s="370"/>
      <c r="DD253" s="370"/>
      <c r="DE253" s="370"/>
    </row>
    <row r="254" spans="56:109">
      <c r="BD254" s="370"/>
      <c r="BE254" s="370"/>
      <c r="BF254" s="370"/>
      <c r="BG254" s="370"/>
      <c r="BH254" s="370"/>
      <c r="BI254" s="370"/>
      <c r="BJ254" s="370"/>
      <c r="BK254" s="370"/>
      <c r="BL254" s="370"/>
      <c r="BM254" s="370"/>
      <c r="BN254" s="370"/>
      <c r="BO254" s="370"/>
      <c r="BP254" s="370"/>
      <c r="BQ254" s="370"/>
      <c r="BR254" s="370"/>
      <c r="BS254" s="370"/>
      <c r="BT254" s="370"/>
      <c r="BU254" s="370"/>
      <c r="BV254" s="370"/>
      <c r="BW254" s="370"/>
      <c r="BX254" s="370"/>
      <c r="BY254" s="370"/>
      <c r="BZ254" s="370"/>
      <c r="CA254" s="370"/>
      <c r="CB254" s="370"/>
      <c r="CC254" s="370"/>
      <c r="CD254" s="370"/>
      <c r="CE254" s="370"/>
      <c r="CF254" s="370"/>
      <c r="CG254" s="370"/>
      <c r="CH254" s="370"/>
      <c r="CI254" s="370"/>
      <c r="CJ254" s="370"/>
      <c r="CK254" s="370"/>
      <c r="CL254" s="370"/>
      <c r="CM254" s="370"/>
      <c r="CN254" s="370"/>
      <c r="CO254" s="370"/>
      <c r="CP254" s="370"/>
      <c r="CQ254" s="370"/>
      <c r="CR254" s="370"/>
      <c r="CS254" s="370"/>
      <c r="CT254" s="370"/>
      <c r="CU254" s="370"/>
      <c r="CV254" s="370"/>
      <c r="CW254" s="370"/>
      <c r="CX254" s="370"/>
      <c r="CY254" s="370"/>
      <c r="CZ254" s="370"/>
      <c r="DA254" s="370"/>
      <c r="DB254" s="370"/>
      <c r="DC254" s="370"/>
      <c r="DD254" s="370"/>
      <c r="DE254" s="370"/>
    </row>
    <row r="255" spans="56:109">
      <c r="BD255" s="370"/>
      <c r="BE255" s="370"/>
      <c r="BF255" s="370"/>
      <c r="BG255" s="370"/>
      <c r="BH255" s="370"/>
      <c r="BI255" s="370"/>
      <c r="BJ255" s="370"/>
      <c r="BK255" s="370"/>
      <c r="BL255" s="370"/>
      <c r="BM255" s="370"/>
      <c r="BN255" s="370"/>
      <c r="BO255" s="370"/>
      <c r="BP255" s="370"/>
      <c r="BQ255" s="370"/>
      <c r="BR255" s="370"/>
      <c r="BS255" s="370"/>
      <c r="BT255" s="370"/>
      <c r="BU255" s="370"/>
      <c r="BV255" s="370"/>
      <c r="BW255" s="370"/>
      <c r="BX255" s="370"/>
      <c r="BY255" s="370"/>
      <c r="BZ255" s="370"/>
      <c r="CA255" s="370"/>
      <c r="CB255" s="370"/>
      <c r="CC255" s="370"/>
      <c r="CD255" s="370"/>
      <c r="CE255" s="370"/>
      <c r="CF255" s="370"/>
      <c r="CG255" s="370"/>
      <c r="CH255" s="370"/>
      <c r="CI255" s="370"/>
      <c r="CJ255" s="370"/>
      <c r="CK255" s="370"/>
      <c r="CL255" s="370"/>
      <c r="CM255" s="370"/>
      <c r="CN255" s="370"/>
      <c r="CO255" s="370"/>
      <c r="CP255" s="370"/>
      <c r="CQ255" s="370"/>
      <c r="CR255" s="370"/>
      <c r="CS255" s="370"/>
      <c r="CT255" s="370"/>
      <c r="CU255" s="370"/>
      <c r="CV255" s="370"/>
      <c r="CW255" s="370"/>
      <c r="CX255" s="370"/>
      <c r="CY255" s="370"/>
      <c r="CZ255" s="370"/>
      <c r="DA255" s="370"/>
      <c r="DB255" s="370"/>
      <c r="DC255" s="370"/>
      <c r="DD255" s="370"/>
      <c r="DE255" s="370"/>
    </row>
    <row r="256" spans="56:109">
      <c r="BD256" s="370"/>
      <c r="BE256" s="370"/>
      <c r="BF256" s="370"/>
      <c r="BG256" s="370"/>
      <c r="BH256" s="370"/>
      <c r="BI256" s="370"/>
      <c r="BJ256" s="370"/>
      <c r="BK256" s="370"/>
      <c r="BL256" s="370"/>
      <c r="BM256" s="370"/>
      <c r="BN256" s="370"/>
      <c r="BO256" s="370"/>
      <c r="BP256" s="370"/>
      <c r="BQ256" s="370"/>
      <c r="BR256" s="370"/>
      <c r="BS256" s="370"/>
      <c r="BT256" s="370"/>
      <c r="BU256" s="370"/>
      <c r="BV256" s="370"/>
      <c r="BW256" s="370"/>
      <c r="BX256" s="370"/>
      <c r="BY256" s="370"/>
      <c r="BZ256" s="370"/>
      <c r="CA256" s="370"/>
      <c r="CB256" s="370"/>
      <c r="CC256" s="370"/>
      <c r="CD256" s="370"/>
      <c r="CE256" s="370"/>
      <c r="CF256" s="370"/>
      <c r="CG256" s="370"/>
      <c r="CH256" s="370"/>
      <c r="CI256" s="370"/>
      <c r="CJ256" s="370"/>
      <c r="CK256" s="370"/>
      <c r="CL256" s="370"/>
      <c r="CM256" s="370"/>
      <c r="CN256" s="370"/>
      <c r="CO256" s="370"/>
      <c r="CP256" s="370"/>
      <c r="CQ256" s="370"/>
      <c r="CR256" s="370"/>
      <c r="CS256" s="370"/>
      <c r="CT256" s="370"/>
      <c r="CU256" s="370"/>
      <c r="CV256" s="370"/>
      <c r="CW256" s="370"/>
      <c r="CX256" s="370"/>
      <c r="CY256" s="370"/>
      <c r="CZ256" s="370"/>
      <c r="DA256" s="370"/>
      <c r="DB256" s="370"/>
      <c r="DC256" s="370"/>
      <c r="DD256" s="370"/>
      <c r="DE256" s="370"/>
    </row>
    <row r="257" spans="56:109">
      <c r="BD257" s="370"/>
      <c r="BE257" s="370"/>
      <c r="BF257" s="370"/>
      <c r="BG257" s="370"/>
      <c r="BH257" s="370"/>
      <c r="BI257" s="370"/>
      <c r="BJ257" s="370"/>
      <c r="BK257" s="370"/>
      <c r="BL257" s="370"/>
      <c r="BM257" s="370"/>
      <c r="BN257" s="370"/>
      <c r="BO257" s="370"/>
      <c r="BP257" s="370"/>
      <c r="BQ257" s="370"/>
      <c r="BR257" s="370"/>
      <c r="BS257" s="370"/>
      <c r="BT257" s="370"/>
      <c r="BU257" s="370"/>
      <c r="BV257" s="370"/>
      <c r="BW257" s="370"/>
      <c r="BX257" s="370"/>
      <c r="BY257" s="370"/>
      <c r="BZ257" s="370"/>
      <c r="CA257" s="370"/>
      <c r="CB257" s="370"/>
      <c r="CC257" s="370"/>
      <c r="CD257" s="370"/>
      <c r="CE257" s="370"/>
      <c r="CF257" s="370"/>
      <c r="CG257" s="370"/>
      <c r="CH257" s="370"/>
      <c r="CI257" s="370"/>
      <c r="CJ257" s="370"/>
      <c r="CK257" s="370"/>
      <c r="CL257" s="370"/>
      <c r="CM257" s="370"/>
      <c r="CN257" s="370"/>
      <c r="CO257" s="370"/>
      <c r="CP257" s="370"/>
      <c r="CQ257" s="370"/>
      <c r="CR257" s="370"/>
      <c r="CS257" s="370"/>
      <c r="CT257" s="370"/>
      <c r="CU257" s="370"/>
      <c r="CV257" s="370"/>
      <c r="CW257" s="370"/>
      <c r="CX257" s="370"/>
      <c r="CY257" s="370"/>
      <c r="CZ257" s="370"/>
      <c r="DA257" s="370"/>
      <c r="DB257" s="370"/>
      <c r="DC257" s="370"/>
      <c r="DD257" s="370"/>
      <c r="DE257" s="370"/>
    </row>
    <row r="258" spans="56:109">
      <c r="BD258" s="370"/>
      <c r="BE258" s="370"/>
      <c r="BF258" s="370"/>
      <c r="BG258" s="370"/>
      <c r="BH258" s="370"/>
      <c r="BI258" s="370"/>
      <c r="BJ258" s="370"/>
      <c r="BK258" s="370"/>
      <c r="BL258" s="370"/>
      <c r="BM258" s="370"/>
      <c r="BN258" s="370"/>
      <c r="BO258" s="370"/>
      <c r="BP258" s="370"/>
      <c r="BQ258" s="370"/>
      <c r="BR258" s="370"/>
      <c r="BS258" s="370"/>
      <c r="BT258" s="370"/>
      <c r="BU258" s="370"/>
      <c r="BV258" s="370"/>
      <c r="BW258" s="370"/>
      <c r="BX258" s="370"/>
      <c r="BY258" s="370"/>
      <c r="BZ258" s="370"/>
      <c r="CA258" s="370"/>
      <c r="CB258" s="370"/>
      <c r="CC258" s="370"/>
      <c r="CD258" s="370"/>
      <c r="CE258" s="370"/>
      <c r="CF258" s="370"/>
      <c r="CG258" s="370"/>
      <c r="CH258" s="370"/>
      <c r="CI258" s="370"/>
      <c r="CJ258" s="370"/>
      <c r="CK258" s="370"/>
      <c r="CL258" s="370"/>
      <c r="CM258" s="370"/>
      <c r="CN258" s="370"/>
      <c r="CO258" s="370"/>
      <c r="CP258" s="370"/>
      <c r="CQ258" s="370"/>
      <c r="CR258" s="370"/>
      <c r="CS258" s="370"/>
      <c r="CT258" s="370"/>
      <c r="CU258" s="370"/>
      <c r="CV258" s="370"/>
      <c r="CW258" s="370"/>
      <c r="CX258" s="370"/>
      <c r="CY258" s="370"/>
      <c r="CZ258" s="370"/>
      <c r="DA258" s="370"/>
      <c r="DB258" s="370"/>
      <c r="DC258" s="370"/>
      <c r="DD258" s="370"/>
      <c r="DE258" s="370"/>
    </row>
    <row r="259" spans="56:109">
      <c r="BD259" s="370"/>
      <c r="BE259" s="370"/>
      <c r="BF259" s="370"/>
      <c r="BG259" s="370"/>
      <c r="BH259" s="370"/>
      <c r="BI259" s="370"/>
      <c r="BJ259" s="370"/>
      <c r="BK259" s="370"/>
      <c r="BL259" s="370"/>
      <c r="BM259" s="370"/>
      <c r="BN259" s="370"/>
      <c r="BO259" s="370"/>
      <c r="BP259" s="370"/>
      <c r="BQ259" s="370"/>
      <c r="BR259" s="370"/>
      <c r="BS259" s="370"/>
      <c r="BT259" s="370"/>
      <c r="BU259" s="370"/>
      <c r="BV259" s="370"/>
      <c r="BW259" s="370"/>
      <c r="BX259" s="370"/>
      <c r="BY259" s="370"/>
      <c r="BZ259" s="370"/>
      <c r="CA259" s="370"/>
      <c r="CB259" s="370"/>
      <c r="CC259" s="370"/>
      <c r="CD259" s="370"/>
      <c r="CE259" s="370"/>
      <c r="CF259" s="370"/>
      <c r="CG259" s="370"/>
      <c r="CH259" s="370"/>
      <c r="CI259" s="370"/>
      <c r="CJ259" s="370"/>
      <c r="CK259" s="370"/>
      <c r="CL259" s="370"/>
      <c r="CM259" s="370"/>
      <c r="CN259" s="370"/>
      <c r="CO259" s="370"/>
      <c r="CP259" s="370"/>
      <c r="CQ259" s="370"/>
      <c r="CR259" s="370"/>
      <c r="CS259" s="370"/>
      <c r="CT259" s="370"/>
      <c r="CU259" s="370"/>
      <c r="CV259" s="370"/>
      <c r="CW259" s="370"/>
      <c r="CX259" s="370"/>
      <c r="CY259" s="370"/>
      <c r="CZ259" s="370"/>
      <c r="DA259" s="370"/>
      <c r="DB259" s="370"/>
      <c r="DC259" s="370"/>
      <c r="DD259" s="370"/>
      <c r="DE259" s="370"/>
    </row>
    <row r="260" spans="56:109">
      <c r="BD260" s="370"/>
      <c r="BE260" s="370"/>
      <c r="BF260" s="370"/>
      <c r="BG260" s="370"/>
      <c r="BH260" s="370"/>
      <c r="BI260" s="370"/>
      <c r="BJ260" s="370"/>
      <c r="BK260" s="370"/>
      <c r="BL260" s="370"/>
      <c r="BM260" s="370"/>
      <c r="BN260" s="370"/>
      <c r="BO260" s="370"/>
      <c r="BP260" s="370"/>
      <c r="BQ260" s="370"/>
      <c r="BR260" s="370"/>
      <c r="BS260" s="370"/>
      <c r="BT260" s="370"/>
      <c r="BU260" s="370"/>
      <c r="BV260" s="370"/>
      <c r="BW260" s="370"/>
      <c r="BX260" s="370"/>
      <c r="BY260" s="370"/>
      <c r="BZ260" s="370"/>
      <c r="CA260" s="370"/>
      <c r="CB260" s="370"/>
      <c r="CC260" s="370"/>
      <c r="CD260" s="370"/>
      <c r="CE260" s="370"/>
      <c r="CF260" s="370"/>
      <c r="CG260" s="370"/>
      <c r="CH260" s="370"/>
      <c r="CI260" s="370"/>
      <c r="CJ260" s="370"/>
      <c r="CK260" s="370"/>
      <c r="CL260" s="370"/>
      <c r="CM260" s="370"/>
      <c r="CN260" s="370"/>
      <c r="CO260" s="370"/>
      <c r="CP260" s="370"/>
      <c r="CQ260" s="370"/>
      <c r="CR260" s="370"/>
      <c r="CS260" s="370"/>
      <c r="CT260" s="370"/>
      <c r="CU260" s="370"/>
      <c r="CV260" s="370"/>
      <c r="CW260" s="370"/>
      <c r="CX260" s="370"/>
      <c r="CY260" s="370"/>
      <c r="CZ260" s="370"/>
      <c r="DA260" s="370"/>
      <c r="DB260" s="370"/>
      <c r="DC260" s="370"/>
      <c r="DD260" s="370"/>
      <c r="DE260" s="370"/>
    </row>
    <row r="261" spans="56:109">
      <c r="BD261" s="370"/>
      <c r="BE261" s="370"/>
      <c r="BF261" s="370"/>
      <c r="BG261" s="370"/>
      <c r="BH261" s="370"/>
      <c r="BI261" s="370"/>
      <c r="BJ261" s="370"/>
      <c r="BK261" s="370"/>
      <c r="BL261" s="370"/>
      <c r="BM261" s="370"/>
      <c r="BN261" s="370"/>
      <c r="BO261" s="370"/>
      <c r="BP261" s="370"/>
      <c r="BQ261" s="370"/>
      <c r="BR261" s="370"/>
      <c r="BS261" s="370"/>
      <c r="BT261" s="370"/>
      <c r="BU261" s="370"/>
      <c r="BV261" s="370"/>
      <c r="BW261" s="370"/>
      <c r="BX261" s="370"/>
      <c r="BY261" s="370"/>
      <c r="BZ261" s="370"/>
      <c r="CA261" s="370"/>
      <c r="CB261" s="370"/>
      <c r="CC261" s="370"/>
      <c r="CD261" s="370"/>
      <c r="CE261" s="370"/>
      <c r="CF261" s="370"/>
      <c r="CG261" s="370"/>
      <c r="CH261" s="370"/>
      <c r="CI261" s="370"/>
      <c r="CJ261" s="370"/>
      <c r="CK261" s="370"/>
      <c r="CL261" s="370"/>
      <c r="CM261" s="370"/>
      <c r="CN261" s="370"/>
      <c r="CO261" s="370"/>
      <c r="CP261" s="370"/>
      <c r="CQ261" s="370"/>
      <c r="CR261" s="370"/>
      <c r="CS261" s="370"/>
      <c r="CT261" s="370"/>
      <c r="CU261" s="370"/>
      <c r="CV261" s="370"/>
      <c r="CW261" s="370"/>
      <c r="CX261" s="370"/>
      <c r="CY261" s="370"/>
      <c r="CZ261" s="370"/>
      <c r="DA261" s="370"/>
      <c r="DB261" s="370"/>
      <c r="DC261" s="370"/>
      <c r="DD261" s="370"/>
      <c r="DE261" s="370"/>
    </row>
    <row r="262" spans="56:109">
      <c r="BD262" s="370"/>
      <c r="BE262" s="370"/>
      <c r="BF262" s="370"/>
      <c r="BG262" s="370"/>
      <c r="BH262" s="370"/>
      <c r="BI262" s="370"/>
      <c r="BJ262" s="370"/>
      <c r="BK262" s="370"/>
      <c r="BL262" s="370"/>
      <c r="BM262" s="370"/>
      <c r="BN262" s="370"/>
      <c r="BO262" s="370"/>
      <c r="BP262" s="370"/>
      <c r="BQ262" s="370"/>
      <c r="BR262" s="370"/>
      <c r="BS262" s="370"/>
      <c r="BT262" s="370"/>
      <c r="BU262" s="370"/>
      <c r="BV262" s="370"/>
      <c r="BW262" s="370"/>
      <c r="BX262" s="370"/>
      <c r="BY262" s="370"/>
      <c r="BZ262" s="370"/>
      <c r="CA262" s="370"/>
      <c r="CB262" s="370"/>
      <c r="CC262" s="370"/>
      <c r="CD262" s="370"/>
      <c r="CE262" s="370"/>
      <c r="CF262" s="370"/>
      <c r="CG262" s="370"/>
      <c r="CH262" s="370"/>
      <c r="CI262" s="370"/>
      <c r="CJ262" s="370"/>
      <c r="CK262" s="370"/>
      <c r="CL262" s="370"/>
      <c r="CM262" s="370"/>
      <c r="CN262" s="370"/>
      <c r="CO262" s="370"/>
      <c r="CP262" s="370"/>
      <c r="CQ262" s="370"/>
      <c r="CR262" s="370"/>
      <c r="CS262" s="370"/>
      <c r="CT262" s="370"/>
      <c r="CU262" s="370"/>
      <c r="CV262" s="370"/>
      <c r="CW262" s="370"/>
      <c r="CX262" s="370"/>
      <c r="CY262" s="370"/>
      <c r="CZ262" s="370"/>
      <c r="DA262" s="370"/>
      <c r="DB262" s="370"/>
      <c r="DC262" s="370"/>
      <c r="DD262" s="370"/>
      <c r="DE262" s="370"/>
    </row>
    <row r="263" spans="56:109">
      <c r="BD263" s="370"/>
      <c r="BE263" s="370"/>
      <c r="BF263" s="370"/>
      <c r="BG263" s="370"/>
      <c r="BH263" s="370"/>
      <c r="BI263" s="370"/>
      <c r="BJ263" s="370"/>
      <c r="BK263" s="370"/>
      <c r="BL263" s="370"/>
      <c r="BM263" s="370"/>
      <c r="BN263" s="370"/>
      <c r="BO263" s="370"/>
      <c r="BP263" s="370"/>
      <c r="BQ263" s="370"/>
      <c r="BR263" s="370"/>
      <c r="BS263" s="370"/>
      <c r="BT263" s="370"/>
      <c r="BU263" s="370"/>
      <c r="BV263" s="370"/>
      <c r="BW263" s="370"/>
      <c r="BX263" s="370"/>
      <c r="BY263" s="370"/>
      <c r="BZ263" s="370"/>
      <c r="CA263" s="370"/>
      <c r="CB263" s="370"/>
      <c r="CC263" s="370"/>
      <c r="CD263" s="370"/>
      <c r="CE263" s="370"/>
      <c r="CF263" s="370"/>
      <c r="CG263" s="370"/>
      <c r="CH263" s="370"/>
      <c r="CI263" s="370"/>
      <c r="CJ263" s="370"/>
      <c r="CK263" s="370"/>
      <c r="CL263" s="370"/>
      <c r="CM263" s="370"/>
      <c r="CN263" s="370"/>
      <c r="CO263" s="370"/>
      <c r="CP263" s="370"/>
      <c r="CQ263" s="370"/>
      <c r="CR263" s="370"/>
      <c r="CS263" s="370"/>
      <c r="CT263" s="370"/>
      <c r="CU263" s="370"/>
      <c r="CV263" s="370"/>
      <c r="CW263" s="370"/>
      <c r="CX263" s="370"/>
      <c r="CY263" s="370"/>
      <c r="CZ263" s="370"/>
      <c r="DA263" s="370"/>
      <c r="DB263" s="370"/>
      <c r="DC263" s="370"/>
      <c r="DD263" s="370"/>
      <c r="DE263" s="370"/>
    </row>
    <row r="264" spans="56:109">
      <c r="BD264" s="370"/>
      <c r="BE264" s="370"/>
      <c r="BF264" s="370"/>
      <c r="BG264" s="370"/>
      <c r="BH264" s="370"/>
      <c r="BI264" s="370"/>
      <c r="BJ264" s="370"/>
      <c r="BK264" s="370"/>
      <c r="BL264" s="370"/>
      <c r="BM264" s="370"/>
      <c r="BN264" s="370"/>
      <c r="BO264" s="370"/>
      <c r="BP264" s="370"/>
      <c r="BQ264" s="370"/>
      <c r="BR264" s="370"/>
      <c r="BS264" s="370"/>
      <c r="BT264" s="370"/>
      <c r="BU264" s="370"/>
      <c r="BV264" s="370"/>
      <c r="BW264" s="370"/>
      <c r="BX264" s="370"/>
      <c r="BY264" s="370"/>
      <c r="BZ264" s="370"/>
      <c r="CA264" s="370"/>
      <c r="CB264" s="370"/>
      <c r="CC264" s="370"/>
      <c r="CD264" s="370"/>
      <c r="CE264" s="370"/>
      <c r="CF264" s="370"/>
      <c r="CG264" s="370"/>
      <c r="CH264" s="370"/>
      <c r="CI264" s="370"/>
      <c r="CJ264" s="370"/>
      <c r="CK264" s="370"/>
      <c r="CL264" s="370"/>
      <c r="CM264" s="370"/>
      <c r="CN264" s="370"/>
      <c r="CO264" s="370"/>
      <c r="CP264" s="370"/>
      <c r="CQ264" s="370"/>
      <c r="CR264" s="370"/>
      <c r="CS264" s="370"/>
      <c r="CT264" s="370"/>
      <c r="CU264" s="370"/>
      <c r="CV264" s="370"/>
      <c r="CW264" s="370"/>
      <c r="CX264" s="370"/>
      <c r="CY264" s="370"/>
      <c r="CZ264" s="370"/>
      <c r="DA264" s="370"/>
      <c r="DB264" s="370"/>
      <c r="DC264" s="370"/>
      <c r="DD264" s="370"/>
      <c r="DE264" s="370"/>
    </row>
    <row r="265" spans="56:109">
      <c r="BD265" s="370"/>
      <c r="BE265" s="370"/>
      <c r="BF265" s="370"/>
      <c r="BG265" s="370"/>
      <c r="BH265" s="370"/>
      <c r="BI265" s="370"/>
      <c r="BJ265" s="370"/>
      <c r="BK265" s="370"/>
      <c r="BL265" s="370"/>
      <c r="BM265" s="370"/>
      <c r="BN265" s="370"/>
      <c r="BO265" s="370"/>
      <c r="BP265" s="370"/>
      <c r="BQ265" s="370"/>
      <c r="BR265" s="370"/>
      <c r="BS265" s="370"/>
      <c r="BT265" s="370"/>
      <c r="BU265" s="370"/>
      <c r="BV265" s="370"/>
      <c r="BW265" s="370"/>
      <c r="BX265" s="370"/>
      <c r="BY265" s="370"/>
      <c r="BZ265" s="370"/>
      <c r="CA265" s="370"/>
      <c r="CB265" s="370"/>
      <c r="CC265" s="370"/>
      <c r="CD265" s="370"/>
      <c r="CE265" s="370"/>
      <c r="CF265" s="370"/>
      <c r="CG265" s="370"/>
      <c r="CH265" s="370"/>
      <c r="CI265" s="370"/>
      <c r="CJ265" s="370"/>
      <c r="CK265" s="370"/>
      <c r="CL265" s="370"/>
      <c r="CM265" s="370"/>
      <c r="CN265" s="370"/>
      <c r="CO265" s="370"/>
      <c r="CP265" s="370"/>
      <c r="CQ265" s="370"/>
      <c r="CR265" s="370"/>
      <c r="CS265" s="370"/>
      <c r="CT265" s="370"/>
      <c r="CU265" s="370"/>
      <c r="CV265" s="370"/>
      <c r="CW265" s="370"/>
      <c r="CX265" s="370"/>
      <c r="CY265" s="370"/>
      <c r="CZ265" s="370"/>
      <c r="DA265" s="370"/>
      <c r="DB265" s="370"/>
      <c r="DC265" s="370"/>
      <c r="DD265" s="370"/>
      <c r="DE265" s="370"/>
    </row>
    <row r="266" spans="56:109">
      <c r="BD266" s="370"/>
      <c r="BE266" s="370"/>
      <c r="BF266" s="370"/>
      <c r="BG266" s="370"/>
      <c r="BH266" s="370"/>
      <c r="BI266" s="370"/>
      <c r="BJ266" s="370"/>
      <c r="BK266" s="370"/>
      <c r="BL266" s="370"/>
      <c r="BM266" s="370"/>
      <c r="BN266" s="370"/>
      <c r="BO266" s="370"/>
      <c r="BP266" s="370"/>
      <c r="BQ266" s="370"/>
      <c r="BR266" s="370"/>
      <c r="BS266" s="370"/>
      <c r="BT266" s="370"/>
      <c r="BU266" s="370"/>
      <c r="BV266" s="370"/>
      <c r="BW266" s="370"/>
      <c r="BX266" s="370"/>
      <c r="BY266" s="370"/>
      <c r="BZ266" s="370"/>
      <c r="CA266" s="370"/>
      <c r="CB266" s="370"/>
      <c r="CC266" s="370"/>
      <c r="CD266" s="370"/>
      <c r="CE266" s="370"/>
      <c r="CF266" s="370"/>
      <c r="CG266" s="370"/>
      <c r="CH266" s="370"/>
      <c r="CI266" s="370"/>
      <c r="CJ266" s="370"/>
      <c r="CK266" s="370"/>
      <c r="CL266" s="370"/>
      <c r="CM266" s="370"/>
      <c r="CN266" s="370"/>
      <c r="CO266" s="370"/>
      <c r="CP266" s="370"/>
      <c r="CQ266" s="370"/>
      <c r="CR266" s="370"/>
      <c r="CS266" s="370"/>
      <c r="CT266" s="370"/>
      <c r="CU266" s="370"/>
      <c r="CV266" s="370"/>
      <c r="CW266" s="370"/>
      <c r="CX266" s="370"/>
      <c r="CY266" s="370"/>
      <c r="CZ266" s="370"/>
      <c r="DA266" s="370"/>
      <c r="DB266" s="370"/>
      <c r="DC266" s="370"/>
      <c r="DD266" s="370"/>
      <c r="DE266" s="370"/>
    </row>
    <row r="267" spans="56:109">
      <c r="BD267" s="370"/>
      <c r="BE267" s="370"/>
      <c r="BF267" s="370"/>
      <c r="BG267" s="370"/>
      <c r="BH267" s="370"/>
      <c r="BI267" s="370"/>
      <c r="BJ267" s="370"/>
      <c r="BK267" s="370"/>
      <c r="BL267" s="370"/>
      <c r="BM267" s="370"/>
      <c r="BN267" s="370"/>
      <c r="BO267" s="370"/>
      <c r="BP267" s="370"/>
      <c r="BQ267" s="370"/>
      <c r="BR267" s="370"/>
      <c r="BS267" s="370"/>
      <c r="BT267" s="370"/>
      <c r="BU267" s="370"/>
      <c r="BV267" s="370"/>
      <c r="BW267" s="370"/>
      <c r="BX267" s="370"/>
      <c r="BY267" s="370"/>
      <c r="BZ267" s="370"/>
      <c r="CA267" s="370"/>
      <c r="CB267" s="370"/>
      <c r="CC267" s="370"/>
      <c r="CD267" s="370"/>
      <c r="CE267" s="370"/>
      <c r="CF267" s="370"/>
      <c r="CG267" s="370"/>
      <c r="CH267" s="370"/>
      <c r="CI267" s="370"/>
      <c r="CJ267" s="370"/>
      <c r="CK267" s="370"/>
      <c r="CL267" s="370"/>
      <c r="CM267" s="370"/>
      <c r="CN267" s="370"/>
      <c r="CO267" s="370"/>
      <c r="CP267" s="370"/>
      <c r="CQ267" s="370"/>
      <c r="CR267" s="370"/>
      <c r="CS267" s="370"/>
      <c r="CT267" s="370"/>
      <c r="CU267" s="370"/>
      <c r="CV267" s="370"/>
      <c r="CW267" s="370"/>
      <c r="CX267" s="370"/>
      <c r="CY267" s="370"/>
      <c r="CZ267" s="370"/>
      <c r="DA267" s="370"/>
      <c r="DB267" s="370"/>
      <c r="DC267" s="370"/>
      <c r="DD267" s="370"/>
      <c r="DE267" s="370"/>
    </row>
    <row r="268" spans="56:109">
      <c r="BD268" s="370"/>
      <c r="BE268" s="370"/>
      <c r="BF268" s="370"/>
      <c r="BG268" s="370"/>
      <c r="BH268" s="370"/>
      <c r="BI268" s="370"/>
      <c r="BJ268" s="370"/>
      <c r="BK268" s="370"/>
      <c r="BL268" s="370"/>
      <c r="BM268" s="370"/>
      <c r="BN268" s="370"/>
      <c r="BO268" s="370"/>
      <c r="BP268" s="370"/>
      <c r="BQ268" s="370"/>
      <c r="BR268" s="370"/>
      <c r="BS268" s="370"/>
      <c r="BT268" s="370"/>
      <c r="BU268" s="370"/>
      <c r="BV268" s="370"/>
      <c r="BW268" s="370"/>
      <c r="BX268" s="370"/>
      <c r="BY268" s="370"/>
      <c r="BZ268" s="370"/>
      <c r="CA268" s="370"/>
      <c r="CB268" s="370"/>
      <c r="CC268" s="370"/>
      <c r="CD268" s="370"/>
      <c r="CE268" s="370"/>
      <c r="CF268" s="370"/>
      <c r="CG268" s="370"/>
      <c r="CH268" s="370"/>
      <c r="CI268" s="370"/>
      <c r="CJ268" s="370"/>
      <c r="CK268" s="370"/>
      <c r="CL268" s="370"/>
      <c r="CM268" s="370"/>
      <c r="CN268" s="370"/>
      <c r="CO268" s="370"/>
      <c r="CP268" s="370"/>
      <c r="CQ268" s="370"/>
      <c r="CR268" s="370"/>
      <c r="CS268" s="370"/>
      <c r="CT268" s="370"/>
      <c r="CU268" s="370"/>
      <c r="CV268" s="370"/>
      <c r="CW268" s="370"/>
      <c r="CX268" s="370"/>
      <c r="CY268" s="370"/>
      <c r="CZ268" s="370"/>
      <c r="DA268" s="370"/>
      <c r="DB268" s="370"/>
      <c r="DC268" s="370"/>
      <c r="DD268" s="370"/>
      <c r="DE268" s="370"/>
    </row>
    <row r="269" spans="56:109">
      <c r="BD269" s="370"/>
      <c r="BE269" s="370"/>
      <c r="BF269" s="370"/>
      <c r="BG269" s="370"/>
      <c r="BH269" s="370"/>
      <c r="BI269" s="370"/>
      <c r="BJ269" s="370"/>
      <c r="BK269" s="370"/>
      <c r="BL269" s="370"/>
      <c r="BM269" s="370"/>
      <c r="BN269" s="370"/>
      <c r="BO269" s="370"/>
      <c r="BP269" s="370"/>
      <c r="BQ269" s="370"/>
      <c r="BR269" s="370"/>
      <c r="BS269" s="370"/>
      <c r="BT269" s="370"/>
      <c r="BU269" s="370"/>
      <c r="BV269" s="370"/>
      <c r="BW269" s="370"/>
      <c r="BX269" s="370"/>
      <c r="BY269" s="370"/>
      <c r="BZ269" s="370"/>
      <c r="CA269" s="370"/>
      <c r="CB269" s="370"/>
      <c r="CC269" s="370"/>
      <c r="CD269" s="370"/>
      <c r="CE269" s="370"/>
      <c r="CF269" s="370"/>
      <c r="CG269" s="370"/>
      <c r="CH269" s="370"/>
      <c r="CI269" s="370"/>
      <c r="CJ269" s="370"/>
      <c r="CK269" s="370"/>
      <c r="CL269" s="370"/>
      <c r="CM269" s="370"/>
      <c r="CN269" s="370"/>
      <c r="CO269" s="370"/>
      <c r="CP269" s="370"/>
      <c r="CQ269" s="370"/>
      <c r="CR269" s="370"/>
      <c r="CS269" s="370"/>
      <c r="CT269" s="370"/>
      <c r="CU269" s="370"/>
      <c r="CV269" s="370"/>
      <c r="CW269" s="370"/>
      <c r="CX269" s="370"/>
      <c r="CY269" s="370"/>
      <c r="CZ269" s="370"/>
      <c r="DA269" s="370"/>
      <c r="DB269" s="370"/>
      <c r="DC269" s="370"/>
      <c r="DD269" s="370"/>
      <c r="DE269" s="370"/>
    </row>
    <row r="270" spans="56:109">
      <c r="BD270" s="370"/>
      <c r="BE270" s="370"/>
      <c r="BF270" s="370"/>
      <c r="BG270" s="370"/>
      <c r="BH270" s="370"/>
      <c r="BI270" s="370"/>
      <c r="BJ270" s="370"/>
      <c r="BK270" s="370"/>
      <c r="BL270" s="370"/>
      <c r="BM270" s="370"/>
      <c r="BN270" s="370"/>
      <c r="BO270" s="370"/>
      <c r="BP270" s="370"/>
      <c r="BQ270" s="370"/>
      <c r="BR270" s="370"/>
      <c r="BS270" s="370"/>
      <c r="BT270" s="370"/>
      <c r="BU270" s="370"/>
      <c r="BV270" s="370"/>
      <c r="BW270" s="370"/>
      <c r="BX270" s="370"/>
      <c r="BY270" s="370"/>
      <c r="BZ270" s="370"/>
      <c r="CA270" s="370"/>
      <c r="CB270" s="370"/>
      <c r="CC270" s="370"/>
      <c r="CD270" s="370"/>
      <c r="CE270" s="370"/>
      <c r="CF270" s="370"/>
      <c r="CG270" s="370"/>
      <c r="CH270" s="370"/>
      <c r="CI270" s="370"/>
      <c r="CJ270" s="370"/>
      <c r="CK270" s="370"/>
      <c r="CL270" s="370"/>
      <c r="CM270" s="370"/>
      <c r="CN270" s="370"/>
      <c r="CO270" s="370"/>
      <c r="CP270" s="370"/>
      <c r="CQ270" s="370"/>
      <c r="CR270" s="370"/>
      <c r="CS270" s="370"/>
      <c r="CT270" s="370"/>
      <c r="CU270" s="370"/>
      <c r="CV270" s="370"/>
      <c r="CW270" s="370"/>
      <c r="CX270" s="370"/>
      <c r="CY270" s="370"/>
      <c r="CZ270" s="370"/>
      <c r="DA270" s="370"/>
      <c r="DB270" s="370"/>
      <c r="DC270" s="370"/>
      <c r="DD270" s="370"/>
      <c r="DE270" s="370"/>
    </row>
    <row r="271" spans="56:109">
      <c r="BD271" s="370"/>
      <c r="BE271" s="370"/>
      <c r="BF271" s="370"/>
      <c r="BG271" s="370"/>
      <c r="BH271" s="370"/>
      <c r="BI271" s="370"/>
      <c r="BJ271" s="370"/>
      <c r="BK271" s="370"/>
      <c r="BL271" s="370"/>
      <c r="BM271" s="370"/>
      <c r="BN271" s="370"/>
      <c r="BO271" s="370"/>
      <c r="BP271" s="370"/>
      <c r="BQ271" s="370"/>
      <c r="BR271" s="370"/>
      <c r="BS271" s="370"/>
      <c r="BT271" s="370"/>
      <c r="BU271" s="370"/>
      <c r="BV271" s="370"/>
      <c r="BW271" s="370"/>
      <c r="BX271" s="370"/>
      <c r="BY271" s="370"/>
      <c r="BZ271" s="370"/>
      <c r="CA271" s="370"/>
      <c r="CB271" s="370"/>
      <c r="CC271" s="370"/>
      <c r="CD271" s="370"/>
      <c r="CE271" s="370"/>
      <c r="CF271" s="370"/>
      <c r="CG271" s="370"/>
      <c r="CH271" s="370"/>
      <c r="CI271" s="370"/>
      <c r="CJ271" s="370"/>
      <c r="CK271" s="370"/>
      <c r="CL271" s="370"/>
      <c r="CM271" s="370"/>
      <c r="CN271" s="370"/>
      <c r="CO271" s="370"/>
      <c r="CP271" s="370"/>
      <c r="CQ271" s="370"/>
      <c r="CR271" s="370"/>
      <c r="CS271" s="370"/>
      <c r="CT271" s="370"/>
      <c r="CU271" s="370"/>
      <c r="CV271" s="370"/>
      <c r="CW271" s="370"/>
      <c r="CX271" s="370"/>
      <c r="CY271" s="370"/>
      <c r="CZ271" s="370"/>
      <c r="DA271" s="370"/>
      <c r="DB271" s="370"/>
      <c r="DC271" s="370"/>
      <c r="DD271" s="370"/>
      <c r="DE271" s="370"/>
    </row>
    <row r="272" spans="56:109">
      <c r="BD272" s="370"/>
      <c r="BE272" s="370"/>
      <c r="BF272" s="370"/>
      <c r="BG272" s="370"/>
      <c r="BH272" s="370"/>
      <c r="BI272" s="370"/>
      <c r="BJ272" s="370"/>
      <c r="BK272" s="370"/>
      <c r="BL272" s="370"/>
      <c r="BM272" s="370"/>
      <c r="BN272" s="370"/>
      <c r="BO272" s="370"/>
      <c r="BP272" s="370"/>
      <c r="BQ272" s="370"/>
      <c r="BR272" s="370"/>
      <c r="BS272" s="370"/>
      <c r="BT272" s="370"/>
      <c r="BU272" s="370"/>
      <c r="BV272" s="370"/>
      <c r="BW272" s="370"/>
      <c r="BX272" s="370"/>
      <c r="BY272" s="370"/>
      <c r="BZ272" s="370"/>
      <c r="CA272" s="370"/>
      <c r="CB272" s="370"/>
      <c r="CC272" s="370"/>
      <c r="CD272" s="370"/>
      <c r="CE272" s="370"/>
      <c r="CF272" s="370"/>
      <c r="CG272" s="370"/>
      <c r="CH272" s="370"/>
      <c r="CI272" s="370"/>
      <c r="CJ272" s="370"/>
      <c r="CK272" s="370"/>
      <c r="CL272" s="370"/>
      <c r="CM272" s="370"/>
      <c r="CN272" s="370"/>
      <c r="CO272" s="370"/>
      <c r="CP272" s="370"/>
      <c r="CQ272" s="370"/>
      <c r="CR272" s="370"/>
      <c r="CS272" s="370"/>
      <c r="CT272" s="370"/>
      <c r="CU272" s="370"/>
      <c r="CV272" s="370"/>
      <c r="CW272" s="370"/>
      <c r="CX272" s="370"/>
      <c r="CY272" s="370"/>
      <c r="CZ272" s="370"/>
      <c r="DA272" s="370"/>
      <c r="DB272" s="370"/>
      <c r="DC272" s="370"/>
      <c r="DD272" s="370"/>
      <c r="DE272" s="370"/>
    </row>
    <row r="273" spans="56:109">
      <c r="BD273" s="370"/>
      <c r="BE273" s="370"/>
      <c r="BF273" s="370"/>
      <c r="BG273" s="370"/>
      <c r="BH273" s="370"/>
      <c r="BI273" s="370"/>
      <c r="BJ273" s="370"/>
      <c r="BK273" s="370"/>
      <c r="BL273" s="370"/>
      <c r="BM273" s="370"/>
      <c r="BN273" s="370"/>
      <c r="BO273" s="370"/>
      <c r="BP273" s="370"/>
      <c r="BQ273" s="370"/>
      <c r="BR273" s="370"/>
      <c r="BS273" s="370"/>
      <c r="BT273" s="370"/>
      <c r="BU273" s="370"/>
      <c r="BV273" s="370"/>
      <c r="BW273" s="370"/>
      <c r="BX273" s="370"/>
      <c r="BY273" s="370"/>
      <c r="BZ273" s="370"/>
      <c r="CA273" s="370"/>
      <c r="CB273" s="370"/>
      <c r="CC273" s="370"/>
      <c r="CD273" s="370"/>
      <c r="CE273" s="370"/>
      <c r="CF273" s="370"/>
      <c r="CG273" s="370"/>
      <c r="CH273" s="370"/>
      <c r="CI273" s="370"/>
      <c r="CJ273" s="370"/>
      <c r="CK273" s="370"/>
      <c r="CL273" s="370"/>
      <c r="CM273" s="370"/>
      <c r="CN273" s="370"/>
      <c r="CO273" s="370"/>
      <c r="CP273" s="370"/>
      <c r="CQ273" s="370"/>
      <c r="CR273" s="370"/>
      <c r="CS273" s="370"/>
      <c r="CT273" s="370"/>
      <c r="CU273" s="370"/>
      <c r="CV273" s="370"/>
      <c r="CW273" s="370"/>
      <c r="CX273" s="370"/>
      <c r="CY273" s="370"/>
      <c r="CZ273" s="370"/>
      <c r="DA273" s="370"/>
      <c r="DB273" s="370"/>
      <c r="DC273" s="370"/>
      <c r="DD273" s="370"/>
      <c r="DE273" s="370"/>
    </row>
    <row r="274" spans="56:109">
      <c r="BD274" s="370"/>
      <c r="BE274" s="370"/>
      <c r="BF274" s="370"/>
      <c r="BG274" s="370"/>
      <c r="BH274" s="370"/>
      <c r="BI274" s="370"/>
      <c r="BJ274" s="370"/>
      <c r="BK274" s="370"/>
      <c r="BL274" s="370"/>
      <c r="BM274" s="370"/>
      <c r="BN274" s="370"/>
      <c r="BO274" s="370"/>
      <c r="BP274" s="370"/>
      <c r="BQ274" s="370"/>
      <c r="BR274" s="370"/>
      <c r="BS274" s="370"/>
      <c r="BT274" s="370"/>
      <c r="BU274" s="370"/>
      <c r="BV274" s="370"/>
      <c r="BW274" s="370"/>
      <c r="BX274" s="370"/>
      <c r="BY274" s="370"/>
      <c r="BZ274" s="370"/>
      <c r="CA274" s="370"/>
      <c r="CB274" s="370"/>
      <c r="CC274" s="370"/>
      <c r="CD274" s="370"/>
      <c r="CE274" s="370"/>
      <c r="CF274" s="370"/>
      <c r="CG274" s="370"/>
      <c r="CH274" s="370"/>
      <c r="CI274" s="370"/>
      <c r="CJ274" s="370"/>
      <c r="CK274" s="370"/>
      <c r="CL274" s="370"/>
      <c r="CM274" s="370"/>
      <c r="CN274" s="370"/>
      <c r="CO274" s="370"/>
      <c r="CP274" s="370"/>
      <c r="CQ274" s="370"/>
      <c r="CR274" s="370"/>
      <c r="CS274" s="370"/>
      <c r="CT274" s="370"/>
      <c r="CU274" s="370"/>
      <c r="CV274" s="370"/>
      <c r="CW274" s="370"/>
      <c r="CX274" s="370"/>
      <c r="CY274" s="370"/>
      <c r="CZ274" s="370"/>
      <c r="DA274" s="370"/>
      <c r="DB274" s="370"/>
      <c r="DC274" s="370"/>
      <c r="DD274" s="370"/>
      <c r="DE274" s="370"/>
    </row>
    <row r="275" spans="56:109">
      <c r="BD275" s="370"/>
      <c r="BE275" s="370"/>
      <c r="BF275" s="370"/>
      <c r="BG275" s="370"/>
      <c r="BH275" s="370"/>
      <c r="BI275" s="370"/>
      <c r="BJ275" s="370"/>
      <c r="BK275" s="370"/>
      <c r="BL275" s="370"/>
      <c r="BM275" s="370"/>
      <c r="BN275" s="370"/>
      <c r="BO275" s="370"/>
      <c r="BP275" s="370"/>
      <c r="BQ275" s="370"/>
      <c r="BR275" s="370"/>
      <c r="BS275" s="370"/>
      <c r="BT275" s="370"/>
      <c r="BU275" s="370"/>
      <c r="BV275" s="370"/>
      <c r="BW275" s="370"/>
      <c r="BX275" s="370"/>
      <c r="BY275" s="370"/>
      <c r="BZ275" s="370"/>
      <c r="CA275" s="370"/>
      <c r="CB275" s="370"/>
      <c r="CC275" s="370"/>
      <c r="CD275" s="370"/>
      <c r="CE275" s="370"/>
      <c r="CF275" s="370"/>
      <c r="CG275" s="370"/>
      <c r="CH275" s="370"/>
      <c r="CI275" s="370"/>
      <c r="CJ275" s="370"/>
      <c r="CK275" s="370"/>
      <c r="CL275" s="370"/>
      <c r="CM275" s="370"/>
      <c r="CN275" s="370"/>
      <c r="CO275" s="370"/>
      <c r="CP275" s="370"/>
      <c r="CQ275" s="370"/>
      <c r="CR275" s="370"/>
      <c r="CS275" s="370"/>
      <c r="CT275" s="370"/>
      <c r="CU275" s="370"/>
      <c r="CV275" s="370"/>
      <c r="CW275" s="370"/>
      <c r="CX275" s="370"/>
      <c r="CY275" s="370"/>
      <c r="CZ275" s="370"/>
      <c r="DA275" s="370"/>
      <c r="DB275" s="370"/>
      <c r="DC275" s="370"/>
      <c r="DD275" s="370"/>
      <c r="DE275" s="370"/>
    </row>
    <row r="276" spans="56:109">
      <c r="BD276" s="370"/>
      <c r="BE276" s="370"/>
      <c r="BF276" s="370"/>
      <c r="BG276" s="370"/>
      <c r="BH276" s="370"/>
      <c r="BI276" s="370"/>
      <c r="BJ276" s="370"/>
      <c r="BK276" s="370"/>
      <c r="BL276" s="370"/>
      <c r="BM276" s="370"/>
      <c r="BN276" s="370"/>
      <c r="BO276" s="370"/>
      <c r="BP276" s="370"/>
      <c r="BQ276" s="370"/>
      <c r="BR276" s="370"/>
      <c r="BS276" s="370"/>
      <c r="BT276" s="370"/>
      <c r="BU276" s="370"/>
      <c r="BV276" s="370"/>
      <c r="BW276" s="370"/>
      <c r="BX276" s="370"/>
      <c r="BY276" s="370"/>
      <c r="BZ276" s="370"/>
      <c r="CA276" s="370"/>
      <c r="CB276" s="370"/>
      <c r="CC276" s="370"/>
      <c r="CD276" s="370"/>
      <c r="CE276" s="370"/>
      <c r="CF276" s="370"/>
      <c r="CG276" s="370"/>
      <c r="CH276" s="370"/>
      <c r="CI276" s="370"/>
      <c r="CJ276" s="370"/>
      <c r="CK276" s="370"/>
      <c r="CL276" s="370"/>
      <c r="CM276" s="370"/>
      <c r="CN276" s="370"/>
      <c r="CO276" s="370"/>
      <c r="CP276" s="370"/>
      <c r="CQ276" s="370"/>
      <c r="CR276" s="370"/>
      <c r="CS276" s="370"/>
      <c r="CT276" s="370"/>
      <c r="CU276" s="370"/>
      <c r="CV276" s="370"/>
      <c r="CW276" s="370"/>
      <c r="CX276" s="370"/>
      <c r="CY276" s="370"/>
      <c r="CZ276" s="370"/>
      <c r="DA276" s="370"/>
      <c r="DB276" s="370"/>
      <c r="DC276" s="370"/>
      <c r="DD276" s="370"/>
      <c r="DE276" s="370"/>
    </row>
    <row r="277" spans="56:109">
      <c r="BD277" s="370"/>
      <c r="BE277" s="370"/>
      <c r="BF277" s="370"/>
      <c r="BG277" s="370"/>
      <c r="BH277" s="370"/>
      <c r="BI277" s="370"/>
      <c r="BJ277" s="370"/>
      <c r="BK277" s="370"/>
      <c r="BL277" s="370"/>
      <c r="BM277" s="370"/>
      <c r="BN277" s="370"/>
      <c r="BO277" s="370"/>
      <c r="BP277" s="370"/>
      <c r="BQ277" s="370"/>
      <c r="BR277" s="370"/>
      <c r="BS277" s="370"/>
      <c r="BT277" s="370"/>
      <c r="BU277" s="370"/>
      <c r="BV277" s="370"/>
      <c r="BW277" s="370"/>
      <c r="BX277" s="370"/>
      <c r="BY277" s="370"/>
      <c r="BZ277" s="370"/>
      <c r="CA277" s="370"/>
      <c r="CB277" s="370"/>
      <c r="CC277" s="370"/>
      <c r="CD277" s="370"/>
      <c r="CE277" s="370"/>
      <c r="CF277" s="370"/>
      <c r="CG277" s="370"/>
      <c r="CH277" s="370"/>
      <c r="CI277" s="370"/>
      <c r="CJ277" s="370"/>
      <c r="CK277" s="370"/>
      <c r="CL277" s="370"/>
      <c r="CM277" s="370"/>
      <c r="CN277" s="370"/>
      <c r="CO277" s="370"/>
      <c r="CP277" s="370"/>
      <c r="CQ277" s="370"/>
      <c r="CR277" s="370"/>
      <c r="CS277" s="370"/>
      <c r="CT277" s="370"/>
      <c r="CU277" s="370"/>
      <c r="CV277" s="370"/>
      <c r="CW277" s="370"/>
      <c r="CX277" s="370"/>
      <c r="CY277" s="370"/>
      <c r="CZ277" s="370"/>
      <c r="DA277" s="370"/>
      <c r="DB277" s="370"/>
      <c r="DC277" s="370"/>
      <c r="DD277" s="370"/>
      <c r="DE277" s="370"/>
    </row>
    <row r="278" spans="56:109">
      <c r="BD278" s="370"/>
      <c r="BE278" s="370"/>
      <c r="BF278" s="370"/>
      <c r="BG278" s="370"/>
      <c r="BH278" s="370"/>
      <c r="BI278" s="370"/>
      <c r="BJ278" s="370"/>
      <c r="BK278" s="370"/>
      <c r="BL278" s="370"/>
      <c r="BM278" s="370"/>
      <c r="BN278" s="370"/>
      <c r="BO278" s="370"/>
      <c r="BP278" s="370"/>
      <c r="BQ278" s="370"/>
      <c r="BR278" s="370"/>
      <c r="BS278" s="370"/>
      <c r="BT278" s="370"/>
      <c r="BU278" s="370"/>
      <c r="BV278" s="370"/>
      <c r="BW278" s="370"/>
      <c r="BX278" s="370"/>
      <c r="BY278" s="370"/>
      <c r="BZ278" s="370"/>
      <c r="CA278" s="370"/>
      <c r="CB278" s="370"/>
      <c r="CC278" s="370"/>
      <c r="CD278" s="370"/>
      <c r="CE278" s="370"/>
      <c r="CF278" s="370"/>
      <c r="CG278" s="370"/>
      <c r="CH278" s="370"/>
      <c r="CI278" s="370"/>
      <c r="CJ278" s="370"/>
      <c r="CK278" s="370"/>
      <c r="CL278" s="370"/>
      <c r="CM278" s="370"/>
      <c r="CN278" s="370"/>
      <c r="CO278" s="370"/>
      <c r="CP278" s="370"/>
      <c r="CQ278" s="370"/>
      <c r="CR278" s="370"/>
      <c r="CS278" s="370"/>
      <c r="CT278" s="370"/>
      <c r="CU278" s="370"/>
      <c r="CV278" s="370"/>
      <c r="CW278" s="370"/>
      <c r="CX278" s="370"/>
      <c r="CY278" s="370"/>
      <c r="CZ278" s="370"/>
      <c r="DA278" s="370"/>
      <c r="DB278" s="370"/>
      <c r="DC278" s="370"/>
      <c r="DD278" s="370"/>
      <c r="DE278" s="370"/>
    </row>
    <row r="279" spans="56:109">
      <c r="BD279" s="370"/>
      <c r="BE279" s="370"/>
      <c r="BF279" s="370"/>
      <c r="BG279" s="370"/>
      <c r="BH279" s="370"/>
      <c r="BI279" s="370"/>
      <c r="BJ279" s="370"/>
      <c r="BK279" s="370"/>
      <c r="BL279" s="370"/>
      <c r="BM279" s="370"/>
      <c r="BN279" s="370"/>
      <c r="BO279" s="370"/>
      <c r="BP279" s="370"/>
      <c r="BQ279" s="370"/>
      <c r="BR279" s="370"/>
      <c r="BS279" s="370"/>
      <c r="BT279" s="370"/>
      <c r="BU279" s="370"/>
      <c r="BV279" s="370"/>
      <c r="BW279" s="370"/>
      <c r="BX279" s="370"/>
      <c r="BY279" s="370"/>
      <c r="BZ279" s="370"/>
      <c r="CA279" s="370"/>
      <c r="CB279" s="370"/>
      <c r="CC279" s="370"/>
      <c r="CD279" s="370"/>
      <c r="CE279" s="370"/>
      <c r="CF279" s="370"/>
      <c r="CG279" s="370"/>
      <c r="CH279" s="370"/>
      <c r="CI279" s="370"/>
      <c r="CJ279" s="370"/>
      <c r="CK279" s="370"/>
      <c r="CL279" s="370"/>
      <c r="CM279" s="370"/>
      <c r="CN279" s="370"/>
      <c r="CO279" s="370"/>
      <c r="CP279" s="370"/>
      <c r="CQ279" s="370"/>
      <c r="CR279" s="370"/>
      <c r="CS279" s="370"/>
      <c r="CT279" s="370"/>
      <c r="CU279" s="370"/>
      <c r="CV279" s="370"/>
      <c r="CW279" s="370"/>
      <c r="CX279" s="370"/>
      <c r="CY279" s="370"/>
      <c r="CZ279" s="370"/>
      <c r="DA279" s="370"/>
      <c r="DB279" s="370"/>
      <c r="DC279" s="370"/>
      <c r="DD279" s="370"/>
      <c r="DE279" s="370"/>
    </row>
    <row r="280" spans="56:109">
      <c r="BD280" s="370"/>
      <c r="BE280" s="370"/>
      <c r="BF280" s="370"/>
      <c r="BG280" s="370"/>
      <c r="BH280" s="370"/>
      <c r="BI280" s="370"/>
      <c r="BJ280" s="370"/>
      <c r="BK280" s="370"/>
      <c r="BL280" s="370"/>
      <c r="BM280" s="370"/>
      <c r="BN280" s="370"/>
      <c r="BO280" s="370"/>
      <c r="BP280" s="370"/>
      <c r="BQ280" s="370"/>
      <c r="BR280" s="370"/>
      <c r="BS280" s="370"/>
      <c r="BT280" s="370"/>
      <c r="BU280" s="370"/>
      <c r="BV280" s="370"/>
      <c r="BW280" s="370"/>
      <c r="BX280" s="370"/>
      <c r="BY280" s="370"/>
      <c r="BZ280" s="370"/>
      <c r="CA280" s="370"/>
      <c r="CB280" s="370"/>
      <c r="CC280" s="370"/>
      <c r="CD280" s="370"/>
      <c r="CE280" s="370"/>
      <c r="CF280" s="370"/>
      <c r="CG280" s="370"/>
      <c r="CH280" s="370"/>
      <c r="CI280" s="370"/>
      <c r="CJ280" s="370"/>
      <c r="CK280" s="370"/>
      <c r="CL280" s="370"/>
      <c r="CM280" s="370"/>
      <c r="CN280" s="370"/>
      <c r="CO280" s="370"/>
      <c r="CP280" s="370"/>
      <c r="CQ280" s="370"/>
      <c r="CR280" s="370"/>
      <c r="CS280" s="370"/>
      <c r="CT280" s="370"/>
      <c r="CU280" s="370"/>
      <c r="CV280" s="370"/>
      <c r="CW280" s="370"/>
      <c r="CX280" s="370"/>
      <c r="CY280" s="370"/>
      <c r="CZ280" s="370"/>
      <c r="DA280" s="370"/>
      <c r="DB280" s="370"/>
      <c r="DC280" s="370"/>
      <c r="DD280" s="370"/>
      <c r="DE280" s="370"/>
    </row>
    <row r="281" spans="56:109">
      <c r="BD281" s="370"/>
      <c r="BE281" s="370"/>
      <c r="BF281" s="370"/>
      <c r="BG281" s="370"/>
      <c r="BH281" s="370"/>
      <c r="BI281" s="370"/>
      <c r="BJ281" s="370"/>
      <c r="BK281" s="370"/>
      <c r="BL281" s="370"/>
      <c r="BM281" s="370"/>
      <c r="BN281" s="370"/>
      <c r="BO281" s="370"/>
      <c r="BP281" s="370"/>
      <c r="BQ281" s="370"/>
      <c r="BR281" s="370"/>
      <c r="BS281" s="370"/>
      <c r="BT281" s="370"/>
      <c r="BU281" s="370"/>
      <c r="BV281" s="370"/>
      <c r="BW281" s="370"/>
      <c r="BX281" s="370"/>
      <c r="BY281" s="370"/>
      <c r="BZ281" s="370"/>
      <c r="CA281" s="370"/>
      <c r="CB281" s="370"/>
      <c r="CC281" s="370"/>
      <c r="CD281" s="370"/>
      <c r="CE281" s="370"/>
      <c r="CF281" s="370"/>
      <c r="CG281" s="370"/>
      <c r="CH281" s="370"/>
      <c r="CI281" s="370"/>
      <c r="CJ281" s="370"/>
      <c r="CK281" s="370"/>
      <c r="CL281" s="370"/>
      <c r="CM281" s="370"/>
      <c r="CN281" s="370"/>
      <c r="CO281" s="370"/>
      <c r="CP281" s="370"/>
      <c r="CQ281" s="370"/>
      <c r="CR281" s="370"/>
      <c r="CS281" s="370"/>
      <c r="CT281" s="370"/>
      <c r="CU281" s="370"/>
      <c r="CV281" s="370"/>
      <c r="CW281" s="370"/>
      <c r="CX281" s="370"/>
      <c r="CY281" s="370"/>
      <c r="CZ281" s="370"/>
      <c r="DA281" s="370"/>
      <c r="DB281" s="370"/>
      <c r="DC281" s="370"/>
      <c r="DD281" s="370"/>
      <c r="DE281" s="370"/>
    </row>
    <row r="282" spans="56:109">
      <c r="BD282" s="370"/>
      <c r="BE282" s="370"/>
      <c r="BF282" s="370"/>
      <c r="BG282" s="370"/>
      <c r="BH282" s="370"/>
      <c r="BI282" s="370"/>
      <c r="BJ282" s="370"/>
      <c r="BK282" s="370"/>
      <c r="BL282" s="370"/>
      <c r="BM282" s="370"/>
      <c r="BN282" s="370"/>
      <c r="BO282" s="370"/>
      <c r="BP282" s="370"/>
      <c r="BQ282" s="370"/>
      <c r="BR282" s="370"/>
      <c r="BS282" s="370"/>
      <c r="BT282" s="370"/>
      <c r="BU282" s="370"/>
      <c r="BV282" s="370"/>
      <c r="BW282" s="370"/>
      <c r="BX282" s="370"/>
      <c r="BY282" s="370"/>
      <c r="BZ282" s="370"/>
      <c r="CA282" s="370"/>
      <c r="CB282" s="370"/>
      <c r="CC282" s="370"/>
      <c r="CD282" s="370"/>
      <c r="CE282" s="370"/>
      <c r="CF282" s="370"/>
      <c r="CG282" s="370"/>
      <c r="CH282" s="370"/>
      <c r="CI282" s="370"/>
      <c r="CJ282" s="370"/>
      <c r="CK282" s="370"/>
      <c r="CL282" s="370"/>
      <c r="CM282" s="370"/>
      <c r="CN282" s="370"/>
      <c r="CO282" s="370"/>
      <c r="CP282" s="370"/>
      <c r="CQ282" s="370"/>
      <c r="CR282" s="370"/>
      <c r="CS282" s="370"/>
      <c r="CT282" s="370"/>
      <c r="CU282" s="370"/>
      <c r="CV282" s="370"/>
      <c r="CW282" s="370"/>
      <c r="CX282" s="370"/>
      <c r="CY282" s="370"/>
      <c r="CZ282" s="370"/>
      <c r="DA282" s="370"/>
      <c r="DB282" s="370"/>
      <c r="DC282" s="370"/>
      <c r="DD282" s="370"/>
      <c r="DE282" s="370"/>
    </row>
    <row r="283" spans="56:109">
      <c r="BD283" s="370"/>
      <c r="BE283" s="370"/>
      <c r="BF283" s="370"/>
      <c r="BG283" s="370"/>
      <c r="BH283" s="370"/>
      <c r="BI283" s="370"/>
      <c r="BJ283" s="370"/>
      <c r="BK283" s="370"/>
      <c r="BL283" s="370"/>
      <c r="BM283" s="370"/>
      <c r="BN283" s="370"/>
      <c r="BO283" s="370"/>
      <c r="BP283" s="370"/>
      <c r="BQ283" s="370"/>
      <c r="BR283" s="370"/>
      <c r="BS283" s="370"/>
      <c r="BT283" s="370"/>
      <c r="BU283" s="370"/>
      <c r="BV283" s="370"/>
      <c r="BW283" s="370"/>
      <c r="BX283" s="370"/>
      <c r="BY283" s="370"/>
      <c r="BZ283" s="370"/>
      <c r="CA283" s="370"/>
      <c r="CB283" s="370"/>
      <c r="CC283" s="370"/>
      <c r="CD283" s="370"/>
      <c r="CE283" s="370"/>
      <c r="CF283" s="370"/>
      <c r="CG283" s="370"/>
      <c r="CH283" s="370"/>
      <c r="CI283" s="370"/>
      <c r="CJ283" s="370"/>
      <c r="CK283" s="370"/>
      <c r="CL283" s="370"/>
      <c r="CM283" s="370"/>
      <c r="CN283" s="370"/>
      <c r="CO283" s="370"/>
      <c r="CP283" s="370"/>
      <c r="CQ283" s="370"/>
      <c r="CR283" s="370"/>
      <c r="CS283" s="370"/>
      <c r="CT283" s="370"/>
      <c r="CU283" s="370"/>
      <c r="CV283" s="370"/>
      <c r="CW283" s="370"/>
      <c r="CX283" s="370"/>
      <c r="CY283" s="370"/>
      <c r="CZ283" s="370"/>
      <c r="DA283" s="370"/>
      <c r="DB283" s="370"/>
      <c r="DC283" s="370"/>
      <c r="DD283" s="370"/>
      <c r="DE283" s="370"/>
    </row>
    <row r="284" spans="56:109">
      <c r="BD284" s="370"/>
      <c r="BE284" s="370"/>
      <c r="BF284" s="370"/>
      <c r="BG284" s="370"/>
      <c r="BH284" s="370"/>
      <c r="BI284" s="370"/>
      <c r="BJ284" s="370"/>
      <c r="BK284" s="370"/>
      <c r="BL284" s="370"/>
      <c r="BM284" s="370"/>
      <c r="BN284" s="370"/>
      <c r="BO284" s="370"/>
      <c r="BP284" s="370"/>
      <c r="BQ284" s="370"/>
      <c r="BR284" s="370"/>
      <c r="BS284" s="370"/>
      <c r="BT284" s="370"/>
      <c r="BU284" s="370"/>
      <c r="BV284" s="370"/>
      <c r="BW284" s="370"/>
      <c r="BX284" s="370"/>
      <c r="BY284" s="370"/>
      <c r="BZ284" s="370"/>
      <c r="CA284" s="370"/>
      <c r="CB284" s="370"/>
      <c r="CC284" s="370"/>
      <c r="CD284" s="370"/>
      <c r="CE284" s="370"/>
      <c r="CF284" s="370"/>
      <c r="CG284" s="370"/>
      <c r="CH284" s="370"/>
      <c r="CI284" s="370"/>
      <c r="CJ284" s="370"/>
      <c r="CK284" s="370"/>
      <c r="CL284" s="370"/>
      <c r="CM284" s="370"/>
      <c r="CN284" s="370"/>
      <c r="CO284" s="370"/>
      <c r="CP284" s="370"/>
      <c r="CQ284" s="370"/>
      <c r="CR284" s="370"/>
      <c r="CS284" s="370"/>
      <c r="CT284" s="370"/>
      <c r="CU284" s="370"/>
      <c r="CV284" s="370"/>
      <c r="CW284" s="370"/>
      <c r="CX284" s="370"/>
      <c r="CY284" s="370"/>
      <c r="CZ284" s="370"/>
      <c r="DA284" s="370"/>
      <c r="DB284" s="370"/>
      <c r="DC284" s="370"/>
      <c r="DD284" s="370"/>
      <c r="DE284" s="370"/>
    </row>
    <row r="285" spans="56:109">
      <c r="BD285" s="370"/>
      <c r="BE285" s="370"/>
      <c r="BF285" s="370"/>
      <c r="BG285" s="370"/>
      <c r="BH285" s="370"/>
      <c r="BI285" s="370"/>
      <c r="BJ285" s="370"/>
      <c r="BK285" s="370"/>
      <c r="BL285" s="370"/>
      <c r="BM285" s="370"/>
      <c r="BN285" s="370"/>
      <c r="BO285" s="370"/>
      <c r="BP285" s="370"/>
      <c r="BQ285" s="370"/>
      <c r="BR285" s="370"/>
      <c r="BS285" s="370"/>
      <c r="BT285" s="370"/>
      <c r="BU285" s="370"/>
      <c r="BV285" s="370"/>
      <c r="BW285" s="370"/>
      <c r="BX285" s="370"/>
      <c r="BY285" s="370"/>
      <c r="BZ285" s="370"/>
      <c r="CA285" s="370"/>
      <c r="CB285" s="370"/>
      <c r="CC285" s="370"/>
      <c r="CD285" s="370"/>
      <c r="CE285" s="370"/>
      <c r="CF285" s="370"/>
      <c r="CG285" s="370"/>
      <c r="CH285" s="370"/>
      <c r="CI285" s="370"/>
      <c r="CJ285" s="370"/>
      <c r="CK285" s="370"/>
      <c r="CL285" s="370"/>
      <c r="CM285" s="370"/>
      <c r="CN285" s="370"/>
      <c r="CO285" s="370"/>
      <c r="CP285" s="370"/>
      <c r="CQ285" s="370"/>
      <c r="CR285" s="370"/>
      <c r="CS285" s="370"/>
      <c r="CT285" s="370"/>
      <c r="CU285" s="370"/>
      <c r="CV285" s="370"/>
      <c r="CW285" s="370"/>
      <c r="CX285" s="370"/>
      <c r="CY285" s="370"/>
      <c r="CZ285" s="370"/>
      <c r="DA285" s="370"/>
      <c r="DB285" s="370"/>
      <c r="DC285" s="370"/>
      <c r="DD285" s="370"/>
      <c r="DE285" s="370"/>
    </row>
    <row r="286" spans="56:109">
      <c r="BD286" s="370"/>
      <c r="BE286" s="370"/>
      <c r="BF286" s="370"/>
      <c r="BG286" s="370"/>
      <c r="BH286" s="370"/>
      <c r="BI286" s="370"/>
      <c r="BJ286" s="370"/>
      <c r="BK286" s="370"/>
      <c r="BL286" s="370"/>
      <c r="BM286" s="370"/>
      <c r="BN286" s="370"/>
      <c r="BO286" s="370"/>
      <c r="BP286" s="370"/>
      <c r="BQ286" s="370"/>
      <c r="BR286" s="370"/>
      <c r="BS286" s="370"/>
      <c r="BT286" s="370"/>
      <c r="BU286" s="370"/>
      <c r="BV286" s="370"/>
      <c r="BW286" s="370"/>
      <c r="BX286" s="370"/>
      <c r="BY286" s="370"/>
      <c r="BZ286" s="370"/>
      <c r="CA286" s="370"/>
      <c r="CB286" s="370"/>
      <c r="CC286" s="370"/>
      <c r="CD286" s="370"/>
      <c r="CE286" s="370"/>
      <c r="CF286" s="370"/>
      <c r="CG286" s="370"/>
      <c r="CH286" s="370"/>
      <c r="CI286" s="370"/>
      <c r="CJ286" s="370"/>
      <c r="CK286" s="370"/>
      <c r="CL286" s="370"/>
      <c r="CM286" s="370"/>
      <c r="CN286" s="370"/>
      <c r="CO286" s="370"/>
      <c r="CP286" s="370"/>
      <c r="CQ286" s="370"/>
      <c r="CR286" s="370"/>
      <c r="CS286" s="370"/>
      <c r="CT286" s="370"/>
      <c r="CU286" s="370"/>
      <c r="CV286" s="370"/>
      <c r="CW286" s="370"/>
      <c r="CX286" s="370"/>
      <c r="CY286" s="370"/>
      <c r="CZ286" s="370"/>
      <c r="DA286" s="370"/>
      <c r="DB286" s="370"/>
      <c r="DC286" s="370"/>
      <c r="DD286" s="370"/>
      <c r="DE286" s="370"/>
    </row>
    <row r="287" spans="56:109">
      <c r="BD287" s="370"/>
      <c r="BE287" s="370"/>
      <c r="BF287" s="370"/>
      <c r="BG287" s="370"/>
      <c r="BH287" s="370"/>
      <c r="BI287" s="370"/>
      <c r="BJ287" s="370"/>
      <c r="BK287" s="370"/>
      <c r="BL287" s="370"/>
      <c r="BM287" s="370"/>
      <c r="BN287" s="370"/>
      <c r="BO287" s="370"/>
      <c r="BP287" s="370"/>
      <c r="BQ287" s="370"/>
      <c r="BR287" s="370"/>
      <c r="BS287" s="370"/>
      <c r="BT287" s="370"/>
      <c r="BU287" s="370"/>
      <c r="BV287" s="370"/>
      <c r="BW287" s="370"/>
      <c r="BX287" s="370"/>
      <c r="BY287" s="370"/>
      <c r="BZ287" s="370"/>
      <c r="CA287" s="370"/>
      <c r="CB287" s="370"/>
      <c r="CC287" s="370"/>
      <c r="CD287" s="370"/>
      <c r="CE287" s="370"/>
      <c r="CF287" s="370"/>
      <c r="CG287" s="370"/>
      <c r="CH287" s="370"/>
      <c r="CI287" s="370"/>
      <c r="CJ287" s="370"/>
      <c r="CK287" s="370"/>
      <c r="CL287" s="370"/>
      <c r="CM287" s="370"/>
      <c r="CN287" s="370"/>
      <c r="CO287" s="370"/>
      <c r="CP287" s="370"/>
      <c r="CQ287" s="370"/>
      <c r="CR287" s="370"/>
      <c r="CS287" s="370"/>
      <c r="CT287" s="370"/>
      <c r="CU287" s="370"/>
      <c r="CV287" s="370"/>
      <c r="CW287" s="370"/>
      <c r="CX287" s="370"/>
      <c r="CY287" s="370"/>
      <c r="CZ287" s="370"/>
      <c r="DA287" s="370"/>
      <c r="DB287" s="370"/>
      <c r="DC287" s="370"/>
      <c r="DD287" s="370"/>
      <c r="DE287" s="370"/>
    </row>
    <row r="288" spans="56:109">
      <c r="BD288" s="370"/>
      <c r="BE288" s="370"/>
      <c r="BF288" s="370"/>
      <c r="BG288" s="370"/>
      <c r="BH288" s="370"/>
      <c r="BI288" s="370"/>
      <c r="BJ288" s="370"/>
      <c r="BK288" s="370"/>
      <c r="BL288" s="370"/>
      <c r="BM288" s="370"/>
      <c r="BN288" s="370"/>
      <c r="BO288" s="370"/>
      <c r="BP288" s="370"/>
      <c r="BQ288" s="370"/>
      <c r="BR288" s="370"/>
      <c r="BS288" s="370"/>
      <c r="BT288" s="370"/>
      <c r="BU288" s="370"/>
      <c r="BV288" s="370"/>
      <c r="BW288" s="370"/>
      <c r="BX288" s="370"/>
      <c r="BY288" s="370"/>
      <c r="BZ288" s="370"/>
      <c r="CA288" s="370"/>
      <c r="CB288" s="370"/>
      <c r="CC288" s="370"/>
      <c r="CD288" s="370"/>
      <c r="CE288" s="370"/>
      <c r="CF288" s="370"/>
      <c r="CG288" s="370"/>
      <c r="CH288" s="370"/>
      <c r="CI288" s="370"/>
      <c r="CJ288" s="370"/>
      <c r="CK288" s="370"/>
      <c r="CL288" s="370"/>
      <c r="CM288" s="370"/>
      <c r="CN288" s="370"/>
      <c r="CO288" s="370"/>
      <c r="CP288" s="370"/>
      <c r="CQ288" s="370"/>
      <c r="CR288" s="370"/>
      <c r="CS288" s="370"/>
      <c r="CT288" s="370"/>
      <c r="CU288" s="370"/>
      <c r="CV288" s="370"/>
      <c r="CW288" s="370"/>
      <c r="CX288" s="370"/>
      <c r="CY288" s="370"/>
      <c r="CZ288" s="370"/>
      <c r="DA288" s="370"/>
      <c r="DB288" s="370"/>
      <c r="DC288" s="370"/>
      <c r="DD288" s="370"/>
      <c r="DE288" s="370"/>
    </row>
    <row r="289" spans="56:109">
      <c r="BD289" s="370"/>
      <c r="BE289" s="370"/>
      <c r="BF289" s="370"/>
      <c r="BG289" s="370"/>
      <c r="BH289" s="370"/>
      <c r="BI289" s="370"/>
      <c r="BJ289" s="370"/>
      <c r="BK289" s="370"/>
      <c r="BL289" s="370"/>
      <c r="BM289" s="370"/>
      <c r="BN289" s="370"/>
      <c r="BO289" s="370"/>
      <c r="BP289" s="370"/>
      <c r="BQ289" s="370"/>
      <c r="BR289" s="370"/>
      <c r="BS289" s="370"/>
      <c r="BT289" s="370"/>
      <c r="BU289" s="370"/>
      <c r="BV289" s="370"/>
      <c r="BW289" s="370"/>
      <c r="BX289" s="370"/>
      <c r="BY289" s="370"/>
      <c r="BZ289" s="370"/>
      <c r="CA289" s="370"/>
      <c r="CB289" s="370"/>
      <c r="CC289" s="370"/>
      <c r="CD289" s="370"/>
      <c r="CE289" s="370"/>
      <c r="CF289" s="370"/>
      <c r="CG289" s="370"/>
      <c r="CH289" s="370"/>
      <c r="CI289" s="370"/>
      <c r="CJ289" s="370"/>
      <c r="CK289" s="370"/>
      <c r="CL289" s="370"/>
      <c r="CM289" s="370"/>
      <c r="CN289" s="370"/>
      <c r="CO289" s="370"/>
      <c r="CP289" s="370"/>
      <c r="CQ289" s="370"/>
      <c r="CR289" s="370"/>
      <c r="CS289" s="370"/>
      <c r="CT289" s="370"/>
      <c r="CU289" s="370"/>
      <c r="CV289" s="370"/>
      <c r="CW289" s="370"/>
      <c r="CX289" s="370"/>
      <c r="CY289" s="370"/>
      <c r="CZ289" s="370"/>
      <c r="DA289" s="370"/>
      <c r="DB289" s="370"/>
      <c r="DC289" s="370"/>
      <c r="DD289" s="370"/>
      <c r="DE289" s="370"/>
    </row>
    <row r="290" spans="56:109">
      <c r="BD290" s="370"/>
      <c r="BE290" s="370"/>
      <c r="BF290" s="370"/>
      <c r="BG290" s="370"/>
      <c r="BH290" s="370"/>
      <c r="BI290" s="370"/>
      <c r="BJ290" s="370"/>
      <c r="BK290" s="370"/>
      <c r="BL290" s="370"/>
      <c r="BM290" s="370"/>
      <c r="BN290" s="370"/>
      <c r="BO290" s="370"/>
      <c r="BP290" s="370"/>
      <c r="BQ290" s="370"/>
      <c r="BR290" s="370"/>
      <c r="BS290" s="370"/>
      <c r="BT290" s="370"/>
      <c r="BU290" s="370"/>
      <c r="BV290" s="370"/>
      <c r="BW290" s="370"/>
      <c r="BX290" s="370"/>
      <c r="BY290" s="370"/>
      <c r="BZ290" s="370"/>
      <c r="CA290" s="370"/>
      <c r="CB290" s="370"/>
      <c r="CC290" s="370"/>
      <c r="CD290" s="370"/>
      <c r="CE290" s="370"/>
      <c r="CF290" s="370"/>
      <c r="CG290" s="370"/>
      <c r="CH290" s="370"/>
      <c r="CI290" s="370"/>
      <c r="CJ290" s="370"/>
      <c r="CK290" s="370"/>
      <c r="CL290" s="370"/>
      <c r="CM290" s="370"/>
      <c r="CN290" s="370"/>
      <c r="CO290" s="370"/>
      <c r="CP290" s="370"/>
      <c r="CQ290" s="370"/>
      <c r="CR290" s="370"/>
      <c r="CS290" s="370"/>
      <c r="CT290" s="370"/>
      <c r="CU290" s="370"/>
      <c r="CV290" s="370"/>
      <c r="CW290" s="370"/>
      <c r="CX290" s="370"/>
      <c r="CY290" s="370"/>
      <c r="CZ290" s="370"/>
      <c r="DA290" s="370"/>
      <c r="DB290" s="370"/>
      <c r="DC290" s="370"/>
      <c r="DD290" s="370"/>
      <c r="DE290" s="370"/>
    </row>
    <row r="291" spans="56:109">
      <c r="BD291" s="370"/>
      <c r="BE291" s="370"/>
      <c r="BF291" s="370"/>
      <c r="BG291" s="370"/>
      <c r="BH291" s="370"/>
      <c r="BI291" s="370"/>
      <c r="BJ291" s="370"/>
      <c r="BK291" s="370"/>
      <c r="BL291" s="370"/>
      <c r="BM291" s="370"/>
      <c r="BN291" s="370"/>
      <c r="BO291" s="370"/>
      <c r="BP291" s="370"/>
      <c r="BQ291" s="370"/>
      <c r="BR291" s="370"/>
      <c r="BS291" s="370"/>
      <c r="BT291" s="370"/>
      <c r="BU291" s="370"/>
      <c r="BV291" s="370"/>
      <c r="BW291" s="370"/>
      <c r="BX291" s="370"/>
      <c r="BY291" s="370"/>
      <c r="BZ291" s="370"/>
      <c r="CA291" s="370"/>
      <c r="CB291" s="370"/>
      <c r="CC291" s="370"/>
      <c r="CD291" s="370"/>
      <c r="CE291" s="370"/>
      <c r="CF291" s="370"/>
      <c r="CG291" s="370"/>
      <c r="CH291" s="370"/>
      <c r="CI291" s="370"/>
      <c r="CJ291" s="370"/>
      <c r="CK291" s="370"/>
      <c r="CL291" s="370"/>
      <c r="CM291" s="370"/>
      <c r="CN291" s="370"/>
      <c r="CO291" s="370"/>
      <c r="CP291" s="370"/>
      <c r="CQ291" s="370"/>
      <c r="CR291" s="370"/>
      <c r="CS291" s="370"/>
      <c r="CT291" s="370"/>
      <c r="CU291" s="370"/>
      <c r="CV291" s="370"/>
      <c r="CW291" s="370"/>
      <c r="CX291" s="370"/>
      <c r="CY291" s="370"/>
      <c r="CZ291" s="370"/>
      <c r="DA291" s="370"/>
      <c r="DB291" s="370"/>
      <c r="DC291" s="370"/>
      <c r="DD291" s="370"/>
      <c r="DE291" s="370"/>
    </row>
    <row r="292" spans="56:109">
      <c r="BD292" s="370"/>
      <c r="BE292" s="370"/>
      <c r="BF292" s="370"/>
      <c r="BG292" s="370"/>
      <c r="BH292" s="370"/>
      <c r="BI292" s="370"/>
      <c r="BJ292" s="370"/>
      <c r="BK292" s="370"/>
      <c r="BL292" s="370"/>
      <c r="BM292" s="370"/>
      <c r="BN292" s="370"/>
      <c r="BO292" s="370"/>
      <c r="BP292" s="370"/>
      <c r="BQ292" s="370"/>
      <c r="BR292" s="370"/>
      <c r="BS292" s="370"/>
      <c r="BT292" s="370"/>
      <c r="BU292" s="370"/>
      <c r="BV292" s="370"/>
      <c r="BW292" s="370"/>
      <c r="BX292" s="370"/>
      <c r="BY292" s="370"/>
      <c r="BZ292" s="370"/>
      <c r="CA292" s="370"/>
      <c r="CB292" s="370"/>
      <c r="CC292" s="370"/>
      <c r="CD292" s="370"/>
      <c r="CE292" s="370"/>
      <c r="CF292" s="370"/>
      <c r="CG292" s="370"/>
      <c r="CH292" s="370"/>
      <c r="CI292" s="370"/>
      <c r="CJ292" s="370"/>
      <c r="CK292" s="370"/>
      <c r="CL292" s="370"/>
      <c r="CM292" s="370"/>
      <c r="CN292" s="370"/>
      <c r="CO292" s="370"/>
      <c r="CP292" s="370"/>
      <c r="CQ292" s="370"/>
      <c r="CR292" s="370"/>
      <c r="CS292" s="370"/>
      <c r="CT292" s="370"/>
      <c r="CU292" s="370"/>
      <c r="CV292" s="370"/>
      <c r="CW292" s="370"/>
      <c r="CX292" s="370"/>
      <c r="CY292" s="370"/>
      <c r="CZ292" s="370"/>
      <c r="DA292" s="370"/>
      <c r="DB292" s="370"/>
      <c r="DC292" s="370"/>
      <c r="DD292" s="370"/>
      <c r="DE292" s="370"/>
    </row>
    <row r="293" spans="56:109">
      <c r="BD293" s="370"/>
      <c r="BE293" s="370"/>
      <c r="BF293" s="370"/>
      <c r="BG293" s="370"/>
      <c r="BH293" s="370"/>
      <c r="BI293" s="370"/>
      <c r="BJ293" s="370"/>
      <c r="BK293" s="370"/>
      <c r="BL293" s="370"/>
      <c r="BM293" s="370"/>
      <c r="BN293" s="370"/>
      <c r="BO293" s="370"/>
      <c r="BP293" s="370"/>
      <c r="BQ293" s="370"/>
      <c r="BR293" s="370"/>
      <c r="BS293" s="370"/>
      <c r="BT293" s="370"/>
      <c r="BU293" s="370"/>
      <c r="BV293" s="370"/>
      <c r="BW293" s="370"/>
      <c r="BX293" s="370"/>
      <c r="BY293" s="370"/>
      <c r="BZ293" s="370"/>
      <c r="CA293" s="370"/>
      <c r="CB293" s="370"/>
      <c r="CC293" s="370"/>
      <c r="CD293" s="370"/>
      <c r="CE293" s="370"/>
      <c r="CF293" s="370"/>
      <c r="CG293" s="370"/>
      <c r="CH293" s="370"/>
      <c r="CI293" s="370"/>
      <c r="CJ293" s="370"/>
      <c r="CK293" s="370"/>
      <c r="CL293" s="370"/>
      <c r="CM293" s="370"/>
      <c r="CN293" s="370"/>
      <c r="CO293" s="370"/>
      <c r="CP293" s="370"/>
      <c r="CQ293" s="370"/>
      <c r="CR293" s="370"/>
      <c r="CS293" s="370"/>
      <c r="CT293" s="370"/>
      <c r="CU293" s="370"/>
      <c r="CV293" s="370"/>
      <c r="CW293" s="370"/>
      <c r="CX293" s="370"/>
      <c r="CY293" s="370"/>
      <c r="CZ293" s="370"/>
      <c r="DA293" s="370"/>
      <c r="DB293" s="370"/>
      <c r="DC293" s="370"/>
      <c r="DD293" s="370"/>
      <c r="DE293" s="370"/>
    </row>
    <row r="294" spans="56:109">
      <c r="BD294" s="370"/>
      <c r="BE294" s="370"/>
      <c r="BF294" s="370"/>
      <c r="BG294" s="370"/>
      <c r="BH294" s="370"/>
      <c r="BI294" s="370"/>
      <c r="BJ294" s="370"/>
      <c r="BK294" s="370"/>
      <c r="BL294" s="370"/>
      <c r="BM294" s="370"/>
      <c r="BN294" s="370"/>
      <c r="BO294" s="370"/>
      <c r="BP294" s="370"/>
      <c r="BQ294" s="370"/>
      <c r="BR294" s="370"/>
      <c r="BS294" s="370"/>
      <c r="BT294" s="370"/>
      <c r="BU294" s="370"/>
      <c r="BV294" s="370"/>
      <c r="BW294" s="370"/>
      <c r="BX294" s="370"/>
      <c r="BY294" s="370"/>
      <c r="BZ294" s="370"/>
      <c r="CA294" s="370"/>
      <c r="CB294" s="370"/>
      <c r="CC294" s="370"/>
      <c r="CD294" s="370"/>
      <c r="CE294" s="370"/>
      <c r="CF294" s="370"/>
      <c r="CG294" s="370"/>
      <c r="CH294" s="370"/>
      <c r="CI294" s="370"/>
      <c r="CJ294" s="370"/>
      <c r="CK294" s="370"/>
      <c r="CL294" s="370"/>
      <c r="CM294" s="370"/>
      <c r="CN294" s="370"/>
      <c r="CO294" s="370"/>
      <c r="CP294" s="370"/>
      <c r="CQ294" s="370"/>
      <c r="CR294" s="370"/>
      <c r="CS294" s="370"/>
      <c r="CT294" s="370"/>
      <c r="CU294" s="370"/>
      <c r="CV294" s="370"/>
      <c r="CW294" s="370"/>
      <c r="CX294" s="370"/>
      <c r="CY294" s="370"/>
      <c r="CZ294" s="370"/>
      <c r="DA294" s="370"/>
      <c r="DB294" s="370"/>
      <c r="DC294" s="370"/>
      <c r="DD294" s="370"/>
      <c r="DE294" s="370"/>
    </row>
    <row r="295" spans="56:109">
      <c r="BD295" s="370"/>
      <c r="BE295" s="370"/>
      <c r="BF295" s="370"/>
      <c r="BG295" s="370"/>
      <c r="BH295" s="370"/>
      <c r="BI295" s="370"/>
      <c r="BJ295" s="370"/>
      <c r="BK295" s="370"/>
      <c r="BL295" s="370"/>
      <c r="BM295" s="370"/>
      <c r="BN295" s="370"/>
      <c r="BO295" s="370"/>
      <c r="BP295" s="370"/>
      <c r="BQ295" s="370"/>
      <c r="BR295" s="370"/>
      <c r="BS295" s="370"/>
      <c r="BT295" s="370"/>
      <c r="BU295" s="370"/>
      <c r="BV295" s="370"/>
      <c r="BW295" s="370"/>
      <c r="BX295" s="370"/>
      <c r="BY295" s="370"/>
      <c r="BZ295" s="370"/>
      <c r="CA295" s="370"/>
      <c r="CB295" s="370"/>
      <c r="CC295" s="370"/>
      <c r="CD295" s="370"/>
      <c r="CE295" s="370"/>
      <c r="CF295" s="370"/>
      <c r="CG295" s="370"/>
      <c r="CH295" s="370"/>
      <c r="CI295" s="370"/>
      <c r="CJ295" s="370"/>
      <c r="CK295" s="370"/>
      <c r="CL295" s="370"/>
      <c r="CM295" s="370"/>
      <c r="CN295" s="370"/>
      <c r="CO295" s="370"/>
      <c r="CP295" s="370"/>
      <c r="CQ295" s="370"/>
      <c r="CR295" s="370"/>
      <c r="CS295" s="370"/>
      <c r="CT295" s="370"/>
      <c r="CU295" s="370"/>
      <c r="CV295" s="370"/>
      <c r="CW295" s="370"/>
      <c r="CX295" s="370"/>
      <c r="CY295" s="370"/>
      <c r="CZ295" s="370"/>
      <c r="DA295" s="370"/>
      <c r="DB295" s="370"/>
      <c r="DC295" s="370"/>
      <c r="DD295" s="370"/>
      <c r="DE295" s="370"/>
    </row>
    <row r="296" spans="56:109">
      <c r="BD296" s="370"/>
      <c r="BE296" s="370"/>
      <c r="BF296" s="370"/>
      <c r="BG296" s="370"/>
      <c r="BH296" s="370"/>
      <c r="BI296" s="370"/>
      <c r="BJ296" s="370"/>
      <c r="BK296" s="370"/>
      <c r="BL296" s="370"/>
      <c r="BM296" s="370"/>
      <c r="BN296" s="370"/>
      <c r="BO296" s="370"/>
      <c r="BP296" s="370"/>
      <c r="BQ296" s="370"/>
      <c r="BR296" s="370"/>
      <c r="BS296" s="370"/>
      <c r="BT296" s="370"/>
      <c r="BU296" s="370"/>
      <c r="BV296" s="370"/>
      <c r="BW296" s="370"/>
      <c r="BX296" s="370"/>
      <c r="BY296" s="370"/>
      <c r="BZ296" s="370"/>
      <c r="CA296" s="370"/>
      <c r="CB296" s="370"/>
      <c r="CC296" s="370"/>
      <c r="CD296" s="370"/>
      <c r="CE296" s="370"/>
      <c r="CF296" s="370"/>
      <c r="CG296" s="370"/>
      <c r="CH296" s="370"/>
      <c r="CI296" s="370"/>
      <c r="CJ296" s="370"/>
      <c r="CK296" s="370"/>
      <c r="CL296" s="370"/>
      <c r="CM296" s="370"/>
      <c r="CN296" s="370"/>
      <c r="CO296" s="370"/>
      <c r="CP296" s="370"/>
      <c r="CQ296" s="370"/>
      <c r="CR296" s="370"/>
      <c r="CS296" s="370"/>
      <c r="CT296" s="370"/>
      <c r="CU296" s="370"/>
      <c r="CV296" s="370"/>
      <c r="CW296" s="370"/>
      <c r="CX296" s="370"/>
      <c r="CY296" s="370"/>
      <c r="CZ296" s="370"/>
      <c r="DA296" s="370"/>
      <c r="DB296" s="370"/>
      <c r="DC296" s="370"/>
      <c r="DD296" s="370"/>
      <c r="DE296" s="370"/>
    </row>
    <row r="297" spans="56:109">
      <c r="BD297" s="370"/>
      <c r="BE297" s="370"/>
      <c r="BF297" s="370"/>
      <c r="BG297" s="370"/>
      <c r="BH297" s="370"/>
      <c r="BI297" s="370"/>
      <c r="BJ297" s="370"/>
      <c r="BK297" s="370"/>
      <c r="BL297" s="370"/>
      <c r="BM297" s="370"/>
      <c r="BN297" s="370"/>
      <c r="BO297" s="370"/>
      <c r="BP297" s="370"/>
      <c r="BQ297" s="370"/>
      <c r="BR297" s="370"/>
      <c r="BS297" s="370"/>
      <c r="BT297" s="370"/>
      <c r="BU297" s="370"/>
      <c r="BV297" s="370"/>
      <c r="BW297" s="370"/>
      <c r="BX297" s="370"/>
      <c r="BY297" s="370"/>
      <c r="BZ297" s="370"/>
      <c r="CA297" s="370"/>
      <c r="CB297" s="370"/>
      <c r="CC297" s="370"/>
      <c r="CD297" s="370"/>
      <c r="CE297" s="370"/>
      <c r="CF297" s="370"/>
      <c r="CG297" s="370"/>
      <c r="CH297" s="370"/>
      <c r="CI297" s="370"/>
      <c r="CJ297" s="370"/>
      <c r="CK297" s="370"/>
      <c r="CL297" s="370"/>
      <c r="CM297" s="370"/>
      <c r="CN297" s="370"/>
      <c r="CO297" s="370"/>
      <c r="CP297" s="370"/>
      <c r="CQ297" s="370"/>
      <c r="CR297" s="370"/>
      <c r="CS297" s="370"/>
      <c r="CT297" s="370"/>
      <c r="CU297" s="370"/>
      <c r="CV297" s="370"/>
      <c r="CW297" s="370"/>
      <c r="CX297" s="370"/>
      <c r="CY297" s="370"/>
      <c r="CZ297" s="370"/>
      <c r="DA297" s="370"/>
      <c r="DB297" s="370"/>
      <c r="DC297" s="370"/>
      <c r="DD297" s="370"/>
      <c r="DE297" s="370"/>
    </row>
    <row r="298" spans="56:109">
      <c r="BD298" s="370"/>
      <c r="BE298" s="370"/>
      <c r="BF298" s="370"/>
      <c r="BG298" s="370"/>
      <c r="BH298" s="370"/>
      <c r="BI298" s="370"/>
      <c r="BJ298" s="370"/>
      <c r="BK298" s="370"/>
      <c r="BL298" s="370"/>
      <c r="BM298" s="370"/>
      <c r="BN298" s="370"/>
      <c r="BO298" s="370"/>
      <c r="BP298" s="370"/>
      <c r="BQ298" s="370"/>
      <c r="BR298" s="370"/>
      <c r="BS298" s="370"/>
      <c r="BT298" s="370"/>
      <c r="BU298" s="370"/>
      <c r="BV298" s="370"/>
      <c r="BW298" s="370"/>
      <c r="BX298" s="370"/>
      <c r="BY298" s="370"/>
      <c r="BZ298" s="370"/>
      <c r="CA298" s="370"/>
      <c r="CB298" s="370"/>
      <c r="CC298" s="370"/>
      <c r="CD298" s="370"/>
      <c r="CE298" s="370"/>
      <c r="CF298" s="370"/>
      <c r="CG298" s="370"/>
      <c r="CH298" s="370"/>
      <c r="CI298" s="370"/>
      <c r="CJ298" s="370"/>
      <c r="CK298" s="370"/>
      <c r="CL298" s="370"/>
      <c r="CM298" s="370"/>
      <c r="CN298" s="370"/>
      <c r="CO298" s="370"/>
      <c r="CP298" s="370"/>
      <c r="CQ298" s="370"/>
      <c r="CR298" s="370"/>
      <c r="CS298" s="370"/>
      <c r="CT298" s="370"/>
      <c r="CU298" s="370"/>
      <c r="CV298" s="370"/>
      <c r="CW298" s="370"/>
      <c r="CX298" s="370"/>
      <c r="CY298" s="370"/>
      <c r="CZ298" s="370"/>
      <c r="DA298" s="370"/>
      <c r="DB298" s="370"/>
      <c r="DC298" s="370"/>
      <c r="DD298" s="370"/>
      <c r="DE298" s="370"/>
    </row>
    <row r="299" spans="56:109">
      <c r="BD299" s="370"/>
      <c r="BE299" s="370"/>
      <c r="BF299" s="370"/>
      <c r="BG299" s="370"/>
      <c r="BH299" s="370"/>
      <c r="BI299" s="370"/>
      <c r="BJ299" s="370"/>
      <c r="BK299" s="370"/>
      <c r="BL299" s="370"/>
      <c r="BM299" s="370"/>
      <c r="BN299" s="370"/>
      <c r="BO299" s="370"/>
      <c r="BP299" s="370"/>
      <c r="BQ299" s="370"/>
      <c r="BR299" s="370"/>
      <c r="BS299" s="370"/>
      <c r="BT299" s="370"/>
      <c r="BU299" s="370"/>
      <c r="BV299" s="370"/>
      <c r="BW299" s="370"/>
      <c r="BX299" s="370"/>
      <c r="BY299" s="370"/>
      <c r="BZ299" s="370"/>
      <c r="CA299" s="370"/>
      <c r="CB299" s="370"/>
      <c r="CC299" s="370"/>
      <c r="CD299" s="370"/>
      <c r="CE299" s="370"/>
      <c r="CF299" s="370"/>
      <c r="CG299" s="370"/>
      <c r="CH299" s="370"/>
      <c r="CI299" s="370"/>
      <c r="CJ299" s="370"/>
      <c r="CK299" s="370"/>
      <c r="CL299" s="370"/>
      <c r="CM299" s="370"/>
      <c r="CN299" s="370"/>
      <c r="CO299" s="370"/>
      <c r="CP299" s="370"/>
      <c r="CQ299" s="370"/>
      <c r="CR299" s="370"/>
      <c r="CS299" s="370"/>
      <c r="CT299" s="370"/>
      <c r="CU299" s="370"/>
      <c r="CV299" s="370"/>
      <c r="CW299" s="370"/>
      <c r="CX299" s="370"/>
      <c r="CY299" s="370"/>
      <c r="CZ299" s="370"/>
      <c r="DA299" s="370"/>
      <c r="DB299" s="370"/>
      <c r="DC299" s="370"/>
      <c r="DD299" s="370"/>
      <c r="DE299" s="370"/>
    </row>
    <row r="300" spans="56:109">
      <c r="BD300" s="370"/>
      <c r="BE300" s="370"/>
      <c r="BF300" s="370"/>
      <c r="BG300" s="370"/>
      <c r="BH300" s="370"/>
      <c r="BI300" s="370"/>
      <c r="BJ300" s="370"/>
      <c r="BK300" s="370"/>
      <c r="BL300" s="370"/>
      <c r="BM300" s="370"/>
      <c r="BN300" s="370"/>
      <c r="BO300" s="370"/>
      <c r="BP300" s="370"/>
      <c r="BQ300" s="370"/>
      <c r="BR300" s="370"/>
      <c r="BS300" s="370"/>
      <c r="BT300" s="370"/>
      <c r="BU300" s="370"/>
      <c r="BV300" s="370"/>
      <c r="BW300" s="370"/>
      <c r="BX300" s="370"/>
      <c r="BY300" s="370"/>
      <c r="BZ300" s="370"/>
      <c r="CA300" s="370"/>
      <c r="CB300" s="370"/>
      <c r="CC300" s="370"/>
      <c r="CD300" s="370"/>
      <c r="CE300" s="370"/>
      <c r="CF300" s="370"/>
      <c r="CG300" s="370"/>
      <c r="CH300" s="370"/>
      <c r="CI300" s="370"/>
      <c r="CJ300" s="370"/>
      <c r="CK300" s="370"/>
      <c r="CL300" s="370"/>
      <c r="CM300" s="370"/>
      <c r="CN300" s="370"/>
      <c r="CO300" s="370"/>
      <c r="CP300" s="370"/>
      <c r="CQ300" s="370"/>
      <c r="CR300" s="370"/>
      <c r="CS300" s="370"/>
      <c r="CT300" s="370"/>
      <c r="CU300" s="370"/>
      <c r="CV300" s="370"/>
      <c r="CW300" s="370"/>
      <c r="CX300" s="370"/>
      <c r="CY300" s="370"/>
      <c r="CZ300" s="370"/>
      <c r="DA300" s="370"/>
      <c r="DB300" s="370"/>
      <c r="DC300" s="370"/>
      <c r="DD300" s="370"/>
      <c r="DE300" s="370"/>
    </row>
    <row r="301" spans="56:109">
      <c r="BD301" s="370"/>
      <c r="BE301" s="370"/>
      <c r="BF301" s="370"/>
      <c r="BG301" s="370"/>
      <c r="BH301" s="370"/>
      <c r="BI301" s="370"/>
      <c r="BJ301" s="370"/>
      <c r="BK301" s="370"/>
      <c r="BL301" s="370"/>
      <c r="BM301" s="370"/>
      <c r="BN301" s="370"/>
      <c r="BO301" s="370"/>
      <c r="BP301" s="370"/>
      <c r="BQ301" s="370"/>
      <c r="BR301" s="370"/>
      <c r="BS301" s="370"/>
      <c r="BT301" s="370"/>
      <c r="BU301" s="370"/>
      <c r="BV301" s="370"/>
      <c r="BW301" s="370"/>
      <c r="BX301" s="370"/>
      <c r="BY301" s="370"/>
      <c r="BZ301" s="370"/>
      <c r="CA301" s="370"/>
      <c r="CB301" s="370"/>
      <c r="CC301" s="370"/>
      <c r="CD301" s="370"/>
      <c r="CE301" s="370"/>
      <c r="CF301" s="370"/>
      <c r="CG301" s="370"/>
      <c r="CH301" s="370"/>
      <c r="CI301" s="370"/>
      <c r="CJ301" s="370"/>
      <c r="CK301" s="370"/>
      <c r="CL301" s="370"/>
      <c r="CM301" s="370"/>
      <c r="CN301" s="370"/>
      <c r="CO301" s="370"/>
      <c r="CP301" s="370"/>
      <c r="CQ301" s="370"/>
      <c r="CR301" s="370"/>
      <c r="CS301" s="370"/>
      <c r="CT301" s="370"/>
      <c r="CU301" s="370"/>
      <c r="CV301" s="370"/>
      <c r="CW301" s="370"/>
      <c r="CX301" s="370"/>
      <c r="CY301" s="370"/>
      <c r="CZ301" s="370"/>
      <c r="DA301" s="370"/>
      <c r="DB301" s="370"/>
      <c r="DC301" s="370"/>
      <c r="DD301" s="370"/>
      <c r="DE301" s="370"/>
    </row>
    <row r="302" spans="56:109">
      <c r="BD302" s="370"/>
      <c r="BE302" s="370"/>
      <c r="BF302" s="370"/>
      <c r="BG302" s="370"/>
      <c r="BH302" s="370"/>
      <c r="BI302" s="370"/>
      <c r="BJ302" s="370"/>
      <c r="BK302" s="370"/>
      <c r="BL302" s="370"/>
      <c r="BM302" s="370"/>
      <c r="BN302" s="370"/>
      <c r="BO302" s="370"/>
      <c r="BP302" s="370"/>
      <c r="BQ302" s="370"/>
      <c r="BR302" s="370"/>
      <c r="BS302" s="370"/>
      <c r="BT302" s="370"/>
      <c r="BU302" s="370"/>
      <c r="BV302" s="370"/>
      <c r="BW302" s="370"/>
      <c r="BX302" s="370"/>
      <c r="BY302" s="370"/>
      <c r="BZ302" s="370"/>
      <c r="CA302" s="370"/>
      <c r="CB302" s="370"/>
      <c r="CC302" s="370"/>
      <c r="CD302" s="370"/>
      <c r="CE302" s="370"/>
      <c r="CF302" s="370"/>
      <c r="CG302" s="370"/>
      <c r="CH302" s="370"/>
      <c r="CI302" s="370"/>
      <c r="CJ302" s="370"/>
      <c r="CK302" s="370"/>
      <c r="CL302" s="370"/>
      <c r="CM302" s="370"/>
      <c r="CN302" s="370"/>
      <c r="CO302" s="370"/>
      <c r="CP302" s="370"/>
      <c r="CQ302" s="370"/>
      <c r="CR302" s="370"/>
      <c r="CS302" s="370"/>
      <c r="CT302" s="370"/>
      <c r="CU302" s="370"/>
      <c r="CV302" s="370"/>
      <c r="CW302" s="370"/>
      <c r="CX302" s="370"/>
      <c r="CY302" s="370"/>
      <c r="CZ302" s="370"/>
      <c r="DA302" s="370"/>
      <c r="DB302" s="370"/>
      <c r="DC302" s="370"/>
      <c r="DD302" s="370"/>
      <c r="DE302" s="370"/>
    </row>
    <row r="303" spans="56:109">
      <c r="BD303" s="370"/>
      <c r="BE303" s="370"/>
      <c r="BF303" s="370"/>
      <c r="BG303" s="370"/>
      <c r="BH303" s="370"/>
      <c r="BI303" s="370"/>
      <c r="BJ303" s="370"/>
      <c r="BK303" s="370"/>
      <c r="BL303" s="370"/>
      <c r="BM303" s="370"/>
      <c r="BN303" s="370"/>
      <c r="BO303" s="370"/>
      <c r="BP303" s="370"/>
      <c r="BQ303" s="370"/>
      <c r="BR303" s="370"/>
      <c r="BS303" s="370"/>
      <c r="BT303" s="370"/>
      <c r="BU303" s="370"/>
      <c r="BV303" s="370"/>
      <c r="BW303" s="370"/>
      <c r="BX303" s="370"/>
      <c r="BY303" s="370"/>
      <c r="BZ303" s="370"/>
      <c r="CA303" s="370"/>
      <c r="CB303" s="370"/>
      <c r="CC303" s="370"/>
      <c r="CD303" s="370"/>
      <c r="CE303" s="370"/>
      <c r="CF303" s="370"/>
      <c r="CG303" s="370"/>
      <c r="CH303" s="370"/>
      <c r="CI303" s="370"/>
      <c r="CJ303" s="370"/>
      <c r="CK303" s="370"/>
      <c r="CL303" s="370"/>
      <c r="CM303" s="370"/>
      <c r="CN303" s="370"/>
      <c r="CO303" s="370"/>
      <c r="CP303" s="370"/>
      <c r="CQ303" s="370"/>
      <c r="CR303" s="370"/>
      <c r="CS303" s="370"/>
      <c r="CT303" s="370"/>
      <c r="CU303" s="370"/>
      <c r="CV303" s="370"/>
      <c r="CW303" s="370"/>
      <c r="CX303" s="370"/>
      <c r="CY303" s="370"/>
      <c r="CZ303" s="370"/>
      <c r="DA303" s="370"/>
      <c r="DB303" s="370"/>
      <c r="DC303" s="370"/>
      <c r="DD303" s="370"/>
      <c r="DE303" s="370"/>
    </row>
    <row r="304" spans="56:109">
      <c r="BD304" s="370"/>
      <c r="BE304" s="370"/>
      <c r="BF304" s="370"/>
      <c r="BG304" s="370"/>
      <c r="BH304" s="370"/>
      <c r="BI304" s="370"/>
      <c r="BJ304" s="370"/>
      <c r="BK304" s="370"/>
      <c r="BL304" s="370"/>
      <c r="BM304" s="370"/>
      <c r="BN304" s="370"/>
      <c r="BO304" s="370"/>
      <c r="BP304" s="370"/>
      <c r="BQ304" s="370"/>
      <c r="BR304" s="370"/>
      <c r="BS304" s="370"/>
      <c r="BT304" s="370"/>
      <c r="BU304" s="370"/>
      <c r="BV304" s="370"/>
      <c r="BW304" s="370"/>
      <c r="BX304" s="370"/>
      <c r="BY304" s="370"/>
      <c r="BZ304" s="370"/>
      <c r="CA304" s="370"/>
      <c r="CB304" s="370"/>
      <c r="CC304" s="370"/>
      <c r="CD304" s="370"/>
      <c r="CE304" s="370"/>
      <c r="CF304" s="370"/>
      <c r="CG304" s="370"/>
      <c r="CH304" s="370"/>
      <c r="CI304" s="370"/>
      <c r="CJ304" s="370"/>
      <c r="CK304" s="370"/>
      <c r="CL304" s="370"/>
      <c r="CM304" s="370"/>
      <c r="CN304" s="370"/>
      <c r="CO304" s="370"/>
      <c r="CP304" s="370"/>
      <c r="CQ304" s="370"/>
      <c r="CR304" s="370"/>
      <c r="CS304" s="370"/>
      <c r="CT304" s="370"/>
      <c r="CU304" s="370"/>
      <c r="CV304" s="370"/>
      <c r="CW304" s="370"/>
      <c r="CX304" s="370"/>
      <c r="CY304" s="370"/>
      <c r="CZ304" s="370"/>
      <c r="DA304" s="370"/>
      <c r="DB304" s="370"/>
      <c r="DC304" s="370"/>
      <c r="DD304" s="370"/>
      <c r="DE304" s="370"/>
    </row>
    <row r="305" spans="56:109">
      <c r="BD305" s="370"/>
      <c r="BE305" s="370"/>
      <c r="BF305" s="370"/>
      <c r="BG305" s="370"/>
      <c r="BH305" s="370"/>
      <c r="BI305" s="370"/>
      <c r="BJ305" s="370"/>
      <c r="BK305" s="370"/>
      <c r="BL305" s="370"/>
      <c r="BM305" s="370"/>
      <c r="BN305" s="370"/>
      <c r="BO305" s="370"/>
      <c r="BP305" s="370"/>
      <c r="BQ305" s="370"/>
      <c r="BR305" s="370"/>
      <c r="BS305" s="370"/>
      <c r="BT305" s="370"/>
      <c r="BU305" s="370"/>
      <c r="BV305" s="370"/>
      <c r="BW305" s="370"/>
      <c r="BX305" s="370"/>
      <c r="BY305" s="370"/>
      <c r="BZ305" s="370"/>
      <c r="CA305" s="370"/>
      <c r="CB305" s="370"/>
      <c r="CC305" s="370"/>
      <c r="CD305" s="370"/>
      <c r="CE305" s="370"/>
      <c r="CF305" s="370"/>
      <c r="CG305" s="370"/>
      <c r="CH305" s="370"/>
      <c r="CI305" s="370"/>
      <c r="CJ305" s="370"/>
      <c r="CK305" s="370"/>
      <c r="CL305" s="370"/>
      <c r="CM305" s="370"/>
      <c r="CN305" s="370"/>
      <c r="CO305" s="370"/>
      <c r="CP305" s="370"/>
      <c r="CQ305" s="370"/>
      <c r="CR305" s="370"/>
      <c r="CS305" s="370"/>
      <c r="CT305" s="370"/>
      <c r="CU305" s="370"/>
      <c r="CV305" s="370"/>
      <c r="CW305" s="370"/>
      <c r="CX305" s="370"/>
      <c r="CY305" s="370"/>
      <c r="CZ305" s="370"/>
      <c r="DA305" s="370"/>
      <c r="DB305" s="370"/>
      <c r="DC305" s="370"/>
      <c r="DD305" s="370"/>
      <c r="DE305" s="370"/>
    </row>
    <row r="306" spans="56:109">
      <c r="BD306" s="370"/>
      <c r="BE306" s="370"/>
      <c r="BF306" s="370"/>
      <c r="BG306" s="370"/>
      <c r="BH306" s="370"/>
      <c r="BI306" s="370"/>
      <c r="BJ306" s="370"/>
      <c r="BK306" s="370"/>
      <c r="BL306" s="370"/>
      <c r="BM306" s="370"/>
      <c r="BN306" s="370"/>
      <c r="BO306" s="370"/>
      <c r="BP306" s="370"/>
      <c r="BQ306" s="370"/>
      <c r="BR306" s="370"/>
      <c r="BS306" s="370"/>
      <c r="BT306" s="370"/>
      <c r="BU306" s="370"/>
      <c r="BV306" s="370"/>
      <c r="BW306" s="370"/>
      <c r="BX306" s="370"/>
      <c r="BY306" s="370"/>
      <c r="BZ306" s="370"/>
      <c r="CA306" s="370"/>
      <c r="CB306" s="370"/>
      <c r="CC306" s="370"/>
      <c r="CD306" s="370"/>
      <c r="CE306" s="370"/>
      <c r="CF306" s="370"/>
      <c r="CG306" s="370"/>
      <c r="CH306" s="370"/>
      <c r="CI306" s="370"/>
      <c r="CJ306" s="370"/>
      <c r="CK306" s="370"/>
      <c r="CL306" s="370"/>
      <c r="CM306" s="370"/>
      <c r="CN306" s="370"/>
      <c r="CO306" s="370"/>
      <c r="CP306" s="370"/>
      <c r="CQ306" s="370"/>
      <c r="CR306" s="370"/>
      <c r="CS306" s="370"/>
      <c r="CT306" s="370"/>
      <c r="CU306" s="370"/>
      <c r="CV306" s="370"/>
      <c r="CW306" s="370"/>
      <c r="CX306" s="370"/>
      <c r="CY306" s="370"/>
      <c r="CZ306" s="370"/>
      <c r="DA306" s="370"/>
      <c r="DB306" s="370"/>
      <c r="DC306" s="370"/>
      <c r="DD306" s="370"/>
      <c r="DE306" s="370"/>
    </row>
    <row r="307" spans="56:109">
      <c r="BD307" s="370"/>
      <c r="BE307" s="370"/>
      <c r="BF307" s="370"/>
      <c r="BG307" s="370"/>
      <c r="BH307" s="370"/>
      <c r="BI307" s="370"/>
      <c r="BJ307" s="370"/>
      <c r="BK307" s="370"/>
      <c r="BL307" s="370"/>
      <c r="BM307" s="370"/>
      <c r="BN307" s="370"/>
      <c r="BO307" s="370"/>
      <c r="BP307" s="370"/>
      <c r="BQ307" s="370"/>
      <c r="BR307" s="370"/>
      <c r="BS307" s="370"/>
      <c r="BT307" s="370"/>
      <c r="BU307" s="370"/>
      <c r="BV307" s="370"/>
      <c r="BW307" s="370"/>
      <c r="BX307" s="370"/>
      <c r="BY307" s="370"/>
      <c r="BZ307" s="370"/>
      <c r="CA307" s="370"/>
      <c r="CB307" s="370"/>
      <c r="CC307" s="370"/>
      <c r="CD307" s="370"/>
      <c r="CE307" s="370"/>
      <c r="CF307" s="370"/>
      <c r="CG307" s="370"/>
      <c r="CH307" s="370"/>
      <c r="CI307" s="370"/>
      <c r="CJ307" s="370"/>
      <c r="CK307" s="370"/>
      <c r="CL307" s="370"/>
      <c r="CM307" s="370"/>
      <c r="CN307" s="370"/>
      <c r="CO307" s="370"/>
      <c r="CP307" s="370"/>
      <c r="CQ307" s="370"/>
      <c r="CR307" s="370"/>
      <c r="CS307" s="370"/>
      <c r="CT307" s="370"/>
      <c r="CU307" s="370"/>
      <c r="CV307" s="370"/>
      <c r="CW307" s="370"/>
      <c r="CX307" s="370"/>
      <c r="CY307" s="370"/>
      <c r="CZ307" s="370"/>
      <c r="DA307" s="370"/>
      <c r="DB307" s="370"/>
      <c r="DC307" s="370"/>
      <c r="DD307" s="370"/>
      <c r="DE307" s="370"/>
    </row>
    <row r="308" spans="56:109">
      <c r="BD308" s="370"/>
      <c r="BE308" s="370"/>
      <c r="BF308" s="370"/>
      <c r="BG308" s="370"/>
      <c r="BH308" s="370"/>
      <c r="BI308" s="370"/>
      <c r="BJ308" s="370"/>
      <c r="BK308" s="370"/>
      <c r="BL308" s="370"/>
      <c r="BM308" s="370"/>
      <c r="BN308" s="370"/>
      <c r="BO308" s="370"/>
      <c r="BP308" s="370"/>
      <c r="BQ308" s="370"/>
      <c r="BR308" s="370"/>
      <c r="BS308" s="370"/>
      <c r="BT308" s="370"/>
      <c r="BU308" s="370"/>
      <c r="BV308" s="370"/>
      <c r="BW308" s="370"/>
      <c r="BX308" s="370"/>
      <c r="BY308" s="370"/>
      <c r="BZ308" s="370"/>
      <c r="CA308" s="370"/>
      <c r="CB308" s="370"/>
      <c r="CC308" s="370"/>
      <c r="CD308" s="370"/>
      <c r="CE308" s="370"/>
      <c r="CF308" s="370"/>
      <c r="CG308" s="370"/>
      <c r="CH308" s="370"/>
      <c r="CI308" s="370"/>
      <c r="CJ308" s="370"/>
      <c r="CK308" s="370"/>
      <c r="CL308" s="370"/>
      <c r="CM308" s="370"/>
      <c r="CN308" s="370"/>
      <c r="CO308" s="370"/>
      <c r="CP308" s="370"/>
      <c r="CQ308" s="370"/>
      <c r="CR308" s="370"/>
      <c r="CS308" s="370"/>
      <c r="CT308" s="370"/>
      <c r="CU308" s="370"/>
      <c r="CV308" s="370"/>
      <c r="CW308" s="370"/>
      <c r="CX308" s="370"/>
      <c r="CY308" s="370"/>
      <c r="CZ308" s="370"/>
      <c r="DA308" s="370"/>
      <c r="DB308" s="370"/>
      <c r="DC308" s="370"/>
      <c r="DD308" s="370"/>
      <c r="DE308" s="370"/>
    </row>
    <row r="309" spans="56:109">
      <c r="BD309" s="370"/>
      <c r="BE309" s="370"/>
      <c r="BF309" s="370"/>
      <c r="BG309" s="370"/>
      <c r="BH309" s="370"/>
      <c r="BI309" s="370"/>
      <c r="BJ309" s="370"/>
      <c r="BK309" s="370"/>
      <c r="BL309" s="370"/>
      <c r="BM309" s="370"/>
      <c r="BN309" s="370"/>
      <c r="BO309" s="370"/>
      <c r="BP309" s="370"/>
      <c r="BQ309" s="370"/>
      <c r="BR309" s="370"/>
      <c r="BS309" s="370"/>
      <c r="BT309" s="370"/>
      <c r="BU309" s="370"/>
      <c r="BV309" s="370"/>
      <c r="BW309" s="370"/>
      <c r="BX309" s="370"/>
      <c r="BY309" s="370"/>
      <c r="BZ309" s="370"/>
      <c r="CA309" s="370"/>
      <c r="CB309" s="370"/>
      <c r="CC309" s="370"/>
      <c r="CD309" s="370"/>
      <c r="CE309" s="370"/>
      <c r="CF309" s="370"/>
      <c r="CG309" s="370"/>
      <c r="CH309" s="370"/>
      <c r="CI309" s="370"/>
      <c r="CJ309" s="370"/>
      <c r="CK309" s="370"/>
      <c r="CL309" s="370"/>
      <c r="CM309" s="370"/>
      <c r="CN309" s="370"/>
      <c r="CO309" s="370"/>
      <c r="CP309" s="370"/>
      <c r="CQ309" s="370"/>
      <c r="CR309" s="370"/>
      <c r="CS309" s="370"/>
      <c r="CT309" s="370"/>
      <c r="CU309" s="370"/>
      <c r="CV309" s="370"/>
      <c r="CW309" s="370"/>
      <c r="CX309" s="370"/>
      <c r="CY309" s="370"/>
      <c r="CZ309" s="370"/>
      <c r="DA309" s="370"/>
      <c r="DB309" s="370"/>
      <c r="DC309" s="370"/>
      <c r="DD309" s="370"/>
      <c r="DE309" s="370"/>
    </row>
    <row r="310" spans="56:109">
      <c r="BD310" s="370"/>
      <c r="BE310" s="370"/>
      <c r="BF310" s="370"/>
      <c r="BG310" s="370"/>
      <c r="BH310" s="370"/>
      <c r="BI310" s="370"/>
      <c r="BJ310" s="370"/>
      <c r="BK310" s="370"/>
      <c r="BL310" s="370"/>
      <c r="BM310" s="370"/>
      <c r="BN310" s="370"/>
      <c r="BO310" s="370"/>
      <c r="BP310" s="370"/>
      <c r="BQ310" s="370"/>
      <c r="BR310" s="370"/>
      <c r="BS310" s="370"/>
      <c r="BT310" s="370"/>
      <c r="BU310" s="370"/>
      <c r="BV310" s="370"/>
      <c r="BW310" s="370"/>
      <c r="BX310" s="370"/>
      <c r="BY310" s="370"/>
      <c r="BZ310" s="370"/>
      <c r="CA310" s="370"/>
      <c r="CB310" s="370"/>
      <c r="CC310" s="370"/>
      <c r="CD310" s="370"/>
      <c r="CE310" s="370"/>
      <c r="CF310" s="370"/>
      <c r="CG310" s="370"/>
      <c r="CH310" s="370"/>
      <c r="CI310" s="370"/>
      <c r="CJ310" s="370"/>
      <c r="CK310" s="370"/>
      <c r="CL310" s="370"/>
      <c r="CM310" s="370"/>
      <c r="CN310" s="370"/>
      <c r="CO310" s="370"/>
      <c r="CP310" s="370"/>
      <c r="CQ310" s="370"/>
      <c r="CR310" s="370"/>
      <c r="CS310" s="370"/>
      <c r="CT310" s="370"/>
      <c r="CU310" s="370"/>
      <c r="CV310" s="370"/>
      <c r="CW310" s="370"/>
      <c r="CX310" s="370"/>
      <c r="CY310" s="370"/>
      <c r="CZ310" s="370"/>
      <c r="DA310" s="370"/>
      <c r="DB310" s="370"/>
      <c r="DC310" s="370"/>
      <c r="DD310" s="370"/>
      <c r="DE310" s="370"/>
    </row>
    <row r="311" spans="56:109">
      <c r="BD311" s="370"/>
      <c r="BE311" s="370"/>
      <c r="BF311" s="370"/>
      <c r="BG311" s="370"/>
      <c r="BH311" s="370"/>
      <c r="BI311" s="370"/>
      <c r="BJ311" s="370"/>
      <c r="BK311" s="370"/>
      <c r="BL311" s="370"/>
      <c r="BM311" s="370"/>
      <c r="BN311" s="370"/>
      <c r="BO311" s="370"/>
      <c r="BP311" s="370"/>
      <c r="BQ311" s="370"/>
      <c r="BR311" s="370"/>
      <c r="BS311" s="370"/>
      <c r="BT311" s="370"/>
      <c r="BU311" s="370"/>
      <c r="BV311" s="370"/>
      <c r="BW311" s="370"/>
      <c r="BX311" s="370"/>
      <c r="BY311" s="370"/>
      <c r="BZ311" s="370"/>
      <c r="CA311" s="370"/>
      <c r="CB311" s="370"/>
      <c r="CC311" s="370"/>
      <c r="CD311" s="370"/>
      <c r="CE311" s="370"/>
      <c r="CF311" s="370"/>
      <c r="CG311" s="370"/>
      <c r="CH311" s="370"/>
      <c r="CI311" s="370"/>
      <c r="CJ311" s="370"/>
      <c r="CK311" s="370"/>
      <c r="CL311" s="370"/>
      <c r="CM311" s="370"/>
      <c r="CN311" s="370"/>
      <c r="CO311" s="370"/>
      <c r="CP311" s="370"/>
      <c r="CQ311" s="370"/>
      <c r="CR311" s="370"/>
      <c r="CS311" s="370"/>
      <c r="CT311" s="370"/>
      <c r="CU311" s="370"/>
      <c r="CV311" s="370"/>
      <c r="CW311" s="370"/>
      <c r="CX311" s="370"/>
      <c r="CY311" s="370"/>
      <c r="CZ311" s="370"/>
      <c r="DA311" s="370"/>
      <c r="DB311" s="370"/>
      <c r="DC311" s="370"/>
      <c r="DD311" s="370"/>
      <c r="DE311" s="370"/>
    </row>
    <row r="312" spans="56:109">
      <c r="BD312" s="370"/>
      <c r="BE312" s="370"/>
      <c r="BF312" s="370"/>
      <c r="BG312" s="370"/>
      <c r="BH312" s="370"/>
      <c r="BI312" s="370"/>
      <c r="BJ312" s="370"/>
      <c r="BK312" s="370"/>
      <c r="BL312" s="370"/>
      <c r="BM312" s="370"/>
      <c r="BN312" s="370"/>
      <c r="BO312" s="370"/>
      <c r="BP312" s="370"/>
      <c r="BQ312" s="370"/>
      <c r="BR312" s="370"/>
      <c r="BS312" s="370"/>
      <c r="BT312" s="370"/>
      <c r="BU312" s="370"/>
      <c r="BV312" s="370"/>
      <c r="BW312" s="370"/>
      <c r="BX312" s="370"/>
      <c r="BY312" s="370"/>
      <c r="BZ312" s="370"/>
      <c r="CA312" s="370"/>
      <c r="CB312" s="370"/>
      <c r="CC312" s="370"/>
      <c r="CD312" s="370"/>
      <c r="CE312" s="370"/>
      <c r="CF312" s="370"/>
      <c r="CG312" s="370"/>
      <c r="CH312" s="370"/>
      <c r="CI312" s="370"/>
      <c r="CJ312" s="370"/>
      <c r="CK312" s="370"/>
      <c r="CL312" s="370"/>
      <c r="CM312" s="370"/>
      <c r="CN312" s="370"/>
      <c r="CO312" s="370"/>
      <c r="CP312" s="370"/>
      <c r="CQ312" s="370"/>
      <c r="CR312" s="370"/>
      <c r="CS312" s="370"/>
      <c r="CT312" s="370"/>
      <c r="CU312" s="370"/>
      <c r="CV312" s="370"/>
      <c r="CW312" s="370"/>
      <c r="CX312" s="370"/>
      <c r="CY312" s="370"/>
      <c r="CZ312" s="370"/>
      <c r="DA312" s="370"/>
      <c r="DB312" s="370"/>
      <c r="DC312" s="370"/>
      <c r="DD312" s="370"/>
      <c r="DE312" s="370"/>
    </row>
    <row r="313" spans="56:109">
      <c r="BD313" s="370"/>
      <c r="BE313" s="370"/>
      <c r="BF313" s="370"/>
      <c r="BG313" s="370"/>
      <c r="BH313" s="370"/>
      <c r="BI313" s="370"/>
      <c r="BJ313" s="370"/>
      <c r="BK313" s="370"/>
      <c r="BL313" s="370"/>
      <c r="BM313" s="370"/>
      <c r="BN313" s="370"/>
      <c r="BO313" s="370"/>
      <c r="BP313" s="370"/>
      <c r="BQ313" s="370"/>
      <c r="BR313" s="370"/>
      <c r="BS313" s="370"/>
      <c r="BT313" s="370"/>
      <c r="BU313" s="370"/>
      <c r="BV313" s="370"/>
      <c r="BW313" s="370"/>
      <c r="BX313" s="370"/>
      <c r="BY313" s="370"/>
      <c r="BZ313" s="370"/>
      <c r="CA313" s="370"/>
      <c r="CB313" s="370"/>
      <c r="CC313" s="370"/>
      <c r="CD313" s="370"/>
      <c r="CE313" s="370"/>
      <c r="CF313" s="370"/>
      <c r="CG313" s="370"/>
      <c r="CH313" s="370"/>
      <c r="CI313" s="370"/>
      <c r="CJ313" s="370"/>
      <c r="CK313" s="370"/>
      <c r="CL313" s="370"/>
      <c r="CM313" s="370"/>
      <c r="CN313" s="370"/>
      <c r="CO313" s="370"/>
      <c r="CP313" s="370"/>
      <c r="CQ313" s="370"/>
      <c r="CR313" s="370"/>
      <c r="CS313" s="370"/>
      <c r="CT313" s="370"/>
      <c r="CU313" s="370"/>
      <c r="CV313" s="370"/>
      <c r="CW313" s="370"/>
      <c r="CX313" s="370"/>
      <c r="CY313" s="370"/>
      <c r="CZ313" s="370"/>
      <c r="DA313" s="370"/>
      <c r="DB313" s="370"/>
      <c r="DC313" s="370"/>
      <c r="DD313" s="370"/>
      <c r="DE313" s="370"/>
    </row>
    <row r="314" spans="56:109">
      <c r="BD314" s="370"/>
      <c r="BE314" s="370"/>
      <c r="BF314" s="370"/>
      <c r="BG314" s="370"/>
      <c r="BH314" s="370"/>
      <c r="BI314" s="370"/>
      <c r="BJ314" s="370"/>
      <c r="BK314" s="370"/>
      <c r="BL314" s="370"/>
      <c r="BM314" s="370"/>
      <c r="BN314" s="370"/>
      <c r="BO314" s="370"/>
      <c r="BP314" s="370"/>
      <c r="BQ314" s="370"/>
      <c r="BR314" s="370"/>
      <c r="BS314" s="370"/>
      <c r="BT314" s="370"/>
      <c r="BU314" s="370"/>
      <c r="BV314" s="370"/>
      <c r="BW314" s="370"/>
      <c r="BX314" s="370"/>
      <c r="BY314" s="370"/>
      <c r="BZ314" s="370"/>
      <c r="CA314" s="370"/>
      <c r="CB314" s="370"/>
      <c r="CC314" s="370"/>
      <c r="CD314" s="370"/>
      <c r="CE314" s="370"/>
      <c r="CF314" s="370"/>
      <c r="CG314" s="370"/>
      <c r="CH314" s="370"/>
      <c r="CI314" s="370"/>
      <c r="CJ314" s="370"/>
      <c r="CK314" s="370"/>
      <c r="CL314" s="370"/>
      <c r="CM314" s="370"/>
      <c r="CN314" s="370"/>
      <c r="CO314" s="370"/>
      <c r="CP314" s="370"/>
      <c r="CQ314" s="370"/>
      <c r="CR314" s="370"/>
      <c r="CS314" s="370"/>
      <c r="CT314" s="370"/>
      <c r="CU314" s="370"/>
      <c r="CV314" s="370"/>
      <c r="CW314" s="370"/>
      <c r="CX314" s="370"/>
      <c r="CY314" s="370"/>
      <c r="CZ314" s="370"/>
      <c r="DA314" s="370"/>
      <c r="DB314" s="370"/>
      <c r="DC314" s="370"/>
      <c r="DD314" s="370"/>
      <c r="DE314" s="370"/>
    </row>
    <row r="315" spans="56:109">
      <c r="BD315" s="370"/>
      <c r="BE315" s="370"/>
      <c r="BF315" s="370"/>
      <c r="BG315" s="370"/>
      <c r="BH315" s="370"/>
      <c r="BI315" s="370"/>
      <c r="BJ315" s="370"/>
      <c r="BK315" s="370"/>
      <c r="BL315" s="370"/>
      <c r="BM315" s="370"/>
      <c r="BN315" s="370"/>
      <c r="BO315" s="370"/>
      <c r="BP315" s="370"/>
      <c r="BQ315" s="370"/>
      <c r="BR315" s="370"/>
      <c r="BS315" s="370"/>
      <c r="BT315" s="370"/>
      <c r="BU315" s="370"/>
      <c r="BV315" s="370"/>
      <c r="BW315" s="370"/>
      <c r="BX315" s="370"/>
      <c r="BY315" s="370"/>
      <c r="BZ315" s="370"/>
      <c r="CA315" s="370"/>
      <c r="CB315" s="370"/>
      <c r="CC315" s="370"/>
      <c r="CD315" s="370"/>
      <c r="CE315" s="370"/>
      <c r="CF315" s="370"/>
      <c r="CG315" s="370"/>
      <c r="CH315" s="370"/>
      <c r="CI315" s="370"/>
      <c r="CJ315" s="370"/>
      <c r="CK315" s="370"/>
      <c r="CL315" s="370"/>
      <c r="CM315" s="370"/>
      <c r="CN315" s="370"/>
      <c r="CO315" s="370"/>
      <c r="CP315" s="370"/>
      <c r="CQ315" s="370"/>
      <c r="CR315" s="370"/>
      <c r="CS315" s="370"/>
      <c r="CT315" s="370"/>
      <c r="CU315" s="370"/>
      <c r="CV315" s="370"/>
      <c r="CW315" s="370"/>
      <c r="CX315" s="370"/>
      <c r="CY315" s="370"/>
      <c r="CZ315" s="370"/>
      <c r="DA315" s="370"/>
      <c r="DB315" s="370"/>
      <c r="DC315" s="370"/>
      <c r="DD315" s="370"/>
      <c r="DE315" s="370"/>
    </row>
    <row r="316" spans="56:109">
      <c r="BD316" s="370"/>
      <c r="BE316" s="370"/>
      <c r="BF316" s="370"/>
      <c r="BG316" s="370"/>
      <c r="BH316" s="370"/>
      <c r="BI316" s="370"/>
      <c r="BJ316" s="370"/>
      <c r="BK316" s="370"/>
      <c r="BL316" s="370"/>
      <c r="BM316" s="370"/>
      <c r="BN316" s="370"/>
      <c r="BO316" s="370"/>
      <c r="BP316" s="370"/>
      <c r="BQ316" s="370"/>
      <c r="BR316" s="370"/>
      <c r="BS316" s="370"/>
      <c r="BT316" s="370"/>
      <c r="BU316" s="370"/>
      <c r="BV316" s="370"/>
      <c r="BW316" s="370"/>
      <c r="BX316" s="370"/>
      <c r="BY316" s="370"/>
      <c r="BZ316" s="370"/>
      <c r="CA316" s="370"/>
      <c r="CB316" s="370"/>
      <c r="CC316" s="370"/>
      <c r="CD316" s="370"/>
      <c r="CE316" s="370"/>
      <c r="CF316" s="370"/>
      <c r="CG316" s="370"/>
      <c r="CH316" s="370"/>
      <c r="CI316" s="370"/>
      <c r="CJ316" s="370"/>
      <c r="CK316" s="370"/>
      <c r="CL316" s="370"/>
      <c r="CM316" s="370"/>
      <c r="CN316" s="370"/>
      <c r="CO316" s="370"/>
      <c r="CP316" s="370"/>
      <c r="CQ316" s="370"/>
      <c r="CR316" s="370"/>
      <c r="CS316" s="370"/>
      <c r="CT316" s="370"/>
      <c r="CU316" s="370"/>
      <c r="CV316" s="370"/>
      <c r="CW316" s="370"/>
      <c r="CX316" s="370"/>
      <c r="CY316" s="370"/>
      <c r="CZ316" s="370"/>
      <c r="DA316" s="370"/>
      <c r="DB316" s="370"/>
      <c r="DC316" s="370"/>
      <c r="DD316" s="370"/>
      <c r="DE316" s="370"/>
    </row>
    <row r="317" spans="56:109">
      <c r="BD317" s="370"/>
      <c r="BE317" s="370"/>
      <c r="BF317" s="370"/>
      <c r="BG317" s="370"/>
      <c r="BH317" s="370"/>
      <c r="BI317" s="370"/>
      <c r="BJ317" s="370"/>
      <c r="BK317" s="370"/>
      <c r="BL317" s="370"/>
      <c r="BM317" s="370"/>
      <c r="BN317" s="370"/>
      <c r="BO317" s="370"/>
      <c r="BP317" s="370"/>
      <c r="BQ317" s="370"/>
      <c r="BR317" s="370"/>
      <c r="BS317" s="370"/>
      <c r="BT317" s="370"/>
      <c r="BU317" s="370"/>
      <c r="BV317" s="370"/>
      <c r="BW317" s="370"/>
      <c r="BX317" s="370"/>
      <c r="BY317" s="370"/>
      <c r="BZ317" s="370"/>
      <c r="CA317" s="370"/>
      <c r="CB317" s="370"/>
      <c r="CC317" s="370"/>
      <c r="CD317" s="370"/>
      <c r="CE317" s="370"/>
      <c r="CF317" s="370"/>
      <c r="CG317" s="370"/>
      <c r="CH317" s="370"/>
      <c r="CI317" s="370"/>
      <c r="CJ317" s="370"/>
      <c r="CK317" s="370"/>
      <c r="CL317" s="370"/>
      <c r="CM317" s="370"/>
      <c r="CN317" s="370"/>
      <c r="CO317" s="370"/>
      <c r="CP317" s="370"/>
      <c r="CQ317" s="370"/>
      <c r="CR317" s="370"/>
      <c r="CS317" s="370"/>
      <c r="CT317" s="370"/>
      <c r="CU317" s="370"/>
      <c r="CV317" s="370"/>
      <c r="CW317" s="370"/>
      <c r="CX317" s="370"/>
      <c r="CY317" s="370"/>
      <c r="CZ317" s="370"/>
      <c r="DA317" s="370"/>
      <c r="DB317" s="370"/>
      <c r="DC317" s="370"/>
      <c r="DD317" s="370"/>
      <c r="DE317" s="370"/>
    </row>
    <row r="318" spans="56:109">
      <c r="BD318" s="370"/>
      <c r="BE318" s="370"/>
      <c r="BF318" s="370"/>
      <c r="BG318" s="370"/>
      <c r="BH318" s="370"/>
      <c r="BI318" s="370"/>
      <c r="BJ318" s="370"/>
      <c r="BK318" s="370"/>
      <c r="BL318" s="370"/>
      <c r="BM318" s="370"/>
      <c r="BN318" s="370"/>
      <c r="BO318" s="370"/>
      <c r="BP318" s="370"/>
      <c r="BQ318" s="370"/>
      <c r="BR318" s="370"/>
      <c r="BS318" s="370"/>
      <c r="BT318" s="370"/>
      <c r="BU318" s="370"/>
      <c r="BV318" s="370"/>
      <c r="BW318" s="370"/>
      <c r="BX318" s="370"/>
      <c r="BY318" s="370"/>
      <c r="BZ318" s="370"/>
      <c r="CA318" s="370"/>
      <c r="CB318" s="370"/>
      <c r="CC318" s="370"/>
      <c r="CD318" s="370"/>
      <c r="CE318" s="370"/>
      <c r="CF318" s="370"/>
      <c r="CG318" s="370"/>
      <c r="CH318" s="370"/>
      <c r="CI318" s="370"/>
      <c r="CJ318" s="370"/>
      <c r="CK318" s="370"/>
      <c r="CL318" s="370"/>
      <c r="CM318" s="370"/>
      <c r="CN318" s="370"/>
      <c r="CO318" s="370"/>
      <c r="CP318" s="370"/>
      <c r="CQ318" s="370"/>
      <c r="CR318" s="370"/>
      <c r="CS318" s="370"/>
      <c r="CT318" s="370"/>
      <c r="CU318" s="370"/>
      <c r="CV318" s="370"/>
      <c r="CW318" s="370"/>
      <c r="CX318" s="370"/>
      <c r="CY318" s="370"/>
      <c r="CZ318" s="370"/>
      <c r="DA318" s="370"/>
      <c r="DB318" s="370"/>
      <c r="DC318" s="370"/>
      <c r="DD318" s="370"/>
      <c r="DE318" s="370"/>
    </row>
    <row r="319" spans="56:109">
      <c r="BD319" s="370"/>
      <c r="BE319" s="370"/>
      <c r="BF319" s="370"/>
      <c r="BG319" s="370"/>
      <c r="BH319" s="370"/>
      <c r="BI319" s="370"/>
      <c r="BJ319" s="370"/>
      <c r="BK319" s="370"/>
      <c r="BL319" s="370"/>
      <c r="BM319" s="370"/>
      <c r="BN319" s="370"/>
      <c r="BO319" s="370"/>
      <c r="BP319" s="370"/>
      <c r="BQ319" s="370"/>
      <c r="BR319" s="370"/>
      <c r="BS319" s="370"/>
      <c r="BT319" s="370"/>
      <c r="BU319" s="370"/>
      <c r="BV319" s="370"/>
      <c r="BW319" s="370"/>
      <c r="BX319" s="370"/>
      <c r="BY319" s="370"/>
      <c r="BZ319" s="370"/>
      <c r="CA319" s="370"/>
      <c r="CB319" s="370"/>
      <c r="CC319" s="370"/>
      <c r="CD319" s="370"/>
      <c r="CE319" s="370"/>
      <c r="CF319" s="370"/>
      <c r="CG319" s="370"/>
      <c r="CH319" s="370"/>
      <c r="CI319" s="370"/>
      <c r="CJ319" s="370"/>
      <c r="CK319" s="370"/>
      <c r="CL319" s="370"/>
      <c r="CM319" s="370"/>
      <c r="CN319" s="370"/>
      <c r="CO319" s="370"/>
      <c r="CP319" s="370"/>
      <c r="CQ319" s="370"/>
      <c r="CR319" s="370"/>
      <c r="CS319" s="370"/>
      <c r="CT319" s="370"/>
      <c r="CU319" s="370"/>
      <c r="CV319" s="370"/>
      <c r="CW319" s="370"/>
      <c r="CX319" s="370"/>
      <c r="CY319" s="370"/>
      <c r="CZ319" s="370"/>
      <c r="DA319" s="370"/>
      <c r="DB319" s="370"/>
      <c r="DC319" s="370"/>
      <c r="DD319" s="370"/>
      <c r="DE319" s="370"/>
    </row>
    <row r="320" spans="56:109">
      <c r="BD320" s="370"/>
      <c r="BE320" s="370"/>
      <c r="BF320" s="370"/>
      <c r="BG320" s="370"/>
      <c r="BH320" s="370"/>
      <c r="BI320" s="370"/>
      <c r="BJ320" s="370"/>
      <c r="BK320" s="370"/>
      <c r="BL320" s="370"/>
      <c r="BM320" s="370"/>
      <c r="BN320" s="370"/>
      <c r="BO320" s="370"/>
      <c r="BP320" s="370"/>
      <c r="BQ320" s="370"/>
      <c r="BR320" s="370"/>
      <c r="BS320" s="370"/>
      <c r="BT320" s="370"/>
      <c r="BU320" s="370"/>
      <c r="BV320" s="370"/>
      <c r="BW320" s="370"/>
      <c r="BX320" s="370"/>
      <c r="BY320" s="370"/>
      <c r="BZ320" s="370"/>
      <c r="CA320" s="370"/>
      <c r="CB320" s="370"/>
      <c r="CC320" s="370"/>
      <c r="CD320" s="370"/>
      <c r="CE320" s="370"/>
      <c r="CF320" s="370"/>
      <c r="CG320" s="370"/>
      <c r="CH320" s="370"/>
      <c r="CI320" s="370"/>
      <c r="CJ320" s="370"/>
      <c r="CK320" s="370"/>
      <c r="CL320" s="370"/>
      <c r="CM320" s="370"/>
      <c r="CN320" s="370"/>
      <c r="CO320" s="370"/>
      <c r="CP320" s="370"/>
      <c r="CQ320" s="370"/>
      <c r="CR320" s="370"/>
      <c r="CS320" s="370"/>
      <c r="CT320" s="370"/>
      <c r="CU320" s="370"/>
      <c r="CV320" s="370"/>
      <c r="CW320" s="370"/>
      <c r="CX320" s="370"/>
      <c r="CY320" s="370"/>
      <c r="CZ320" s="370"/>
      <c r="DA320" s="370"/>
      <c r="DB320" s="370"/>
      <c r="DC320" s="370"/>
      <c r="DD320" s="370"/>
      <c r="DE320" s="370"/>
    </row>
    <row r="321" spans="56:109">
      <c r="BD321" s="370"/>
      <c r="BE321" s="370"/>
      <c r="BF321" s="370"/>
      <c r="BG321" s="370"/>
      <c r="BH321" s="370"/>
      <c r="BI321" s="370"/>
      <c r="BJ321" s="370"/>
      <c r="BK321" s="370"/>
      <c r="BL321" s="370"/>
      <c r="BM321" s="370"/>
      <c r="BN321" s="370"/>
      <c r="BO321" s="370"/>
      <c r="BP321" s="370"/>
      <c r="BQ321" s="370"/>
      <c r="BR321" s="370"/>
      <c r="BS321" s="370"/>
      <c r="BT321" s="370"/>
      <c r="BU321" s="370"/>
      <c r="BV321" s="370"/>
      <c r="BW321" s="370"/>
      <c r="BX321" s="370"/>
      <c r="BY321" s="370"/>
      <c r="BZ321" s="370"/>
      <c r="CA321" s="370"/>
      <c r="CB321" s="370"/>
      <c r="CC321" s="370"/>
      <c r="CD321" s="370"/>
      <c r="CE321" s="370"/>
      <c r="CF321" s="370"/>
      <c r="CG321" s="370"/>
      <c r="CH321" s="370"/>
      <c r="CI321" s="370"/>
      <c r="CJ321" s="370"/>
      <c r="CK321" s="370"/>
      <c r="CL321" s="370"/>
      <c r="CM321" s="370"/>
      <c r="CN321" s="370"/>
      <c r="CO321" s="370"/>
      <c r="CP321" s="370"/>
      <c r="CQ321" s="370"/>
      <c r="CR321" s="370"/>
      <c r="CS321" s="370"/>
      <c r="CT321" s="370"/>
      <c r="CU321" s="370"/>
      <c r="CV321" s="370"/>
      <c r="CW321" s="370"/>
      <c r="CX321" s="370"/>
      <c r="CY321" s="370"/>
      <c r="CZ321" s="370"/>
      <c r="DA321" s="370"/>
      <c r="DB321" s="370"/>
      <c r="DC321" s="370"/>
      <c r="DD321" s="370"/>
      <c r="DE321" s="370"/>
    </row>
    <row r="322" spans="56:109">
      <c r="BD322" s="370"/>
      <c r="BE322" s="370"/>
      <c r="BF322" s="370"/>
      <c r="BG322" s="370"/>
      <c r="BH322" s="370"/>
      <c r="BI322" s="370"/>
      <c r="BJ322" s="370"/>
      <c r="BK322" s="370"/>
      <c r="BL322" s="370"/>
      <c r="BM322" s="370"/>
      <c r="BN322" s="370"/>
      <c r="BO322" s="370"/>
      <c r="BP322" s="370"/>
      <c r="BQ322" s="370"/>
      <c r="BR322" s="370"/>
      <c r="BS322" s="370"/>
      <c r="BT322" s="370"/>
      <c r="BU322" s="370"/>
      <c r="BV322" s="370"/>
      <c r="BW322" s="370"/>
      <c r="BX322" s="370"/>
      <c r="BY322" s="370"/>
      <c r="BZ322" s="370"/>
      <c r="CA322" s="370"/>
      <c r="CB322" s="370"/>
      <c r="CC322" s="370"/>
      <c r="CD322" s="370"/>
      <c r="CE322" s="370"/>
      <c r="CF322" s="370"/>
      <c r="CG322" s="370"/>
      <c r="CH322" s="370"/>
      <c r="CI322" s="370"/>
      <c r="CJ322" s="370"/>
      <c r="CK322" s="370"/>
      <c r="CL322" s="370"/>
      <c r="CM322" s="370"/>
      <c r="CN322" s="370"/>
      <c r="CO322" s="370"/>
      <c r="CP322" s="370"/>
      <c r="CQ322" s="370"/>
      <c r="CR322" s="370"/>
      <c r="CS322" s="370"/>
      <c r="CT322" s="370"/>
      <c r="CU322" s="370"/>
      <c r="CV322" s="370"/>
      <c r="CW322" s="370"/>
      <c r="CX322" s="370"/>
      <c r="CY322" s="370"/>
      <c r="CZ322" s="370"/>
      <c r="DA322" s="370"/>
      <c r="DB322" s="370"/>
      <c r="DC322" s="370"/>
      <c r="DD322" s="370"/>
      <c r="DE322" s="370"/>
    </row>
    <row r="323" spans="56:109">
      <c r="BD323" s="370"/>
      <c r="BE323" s="370"/>
      <c r="BF323" s="370"/>
      <c r="BG323" s="370"/>
      <c r="BH323" s="370"/>
      <c r="BI323" s="370"/>
      <c r="BJ323" s="370"/>
      <c r="BK323" s="370"/>
      <c r="BL323" s="370"/>
      <c r="BM323" s="370"/>
      <c r="BN323" s="370"/>
      <c r="BO323" s="370"/>
      <c r="BP323" s="370"/>
      <c r="BQ323" s="370"/>
      <c r="BR323" s="370"/>
      <c r="BS323" s="370"/>
      <c r="BT323" s="370"/>
      <c r="BU323" s="370"/>
      <c r="BV323" s="370"/>
      <c r="BW323" s="370"/>
      <c r="BX323" s="370"/>
      <c r="BY323" s="370"/>
      <c r="BZ323" s="370"/>
      <c r="CA323" s="370"/>
      <c r="CB323" s="370"/>
      <c r="CC323" s="370"/>
      <c r="CD323" s="370"/>
      <c r="CE323" s="370"/>
      <c r="CF323" s="370"/>
      <c r="CG323" s="370"/>
      <c r="CH323" s="370"/>
      <c r="CI323" s="370"/>
      <c r="CJ323" s="370"/>
      <c r="CK323" s="370"/>
      <c r="CL323" s="370"/>
      <c r="CM323" s="370"/>
      <c r="CN323" s="370"/>
      <c r="CO323" s="370"/>
      <c r="CP323" s="370"/>
      <c r="CQ323" s="370"/>
      <c r="CR323" s="370"/>
      <c r="CS323" s="370"/>
      <c r="CT323" s="370"/>
      <c r="CU323" s="370"/>
      <c r="CV323" s="370"/>
      <c r="CW323" s="370"/>
      <c r="CX323" s="370"/>
      <c r="CY323" s="370"/>
      <c r="CZ323" s="370"/>
      <c r="DA323" s="370"/>
      <c r="DB323" s="370"/>
      <c r="DC323" s="370"/>
      <c r="DD323" s="370"/>
      <c r="DE323" s="370"/>
    </row>
    <row r="324" spans="56:109">
      <c r="BD324" s="370"/>
      <c r="BE324" s="370"/>
      <c r="BF324" s="370"/>
      <c r="BG324" s="370"/>
      <c r="BH324" s="370"/>
      <c r="BI324" s="370"/>
      <c r="BJ324" s="370"/>
      <c r="BK324" s="370"/>
      <c r="BL324" s="370"/>
      <c r="BM324" s="370"/>
      <c r="BN324" s="370"/>
      <c r="BO324" s="370"/>
      <c r="BP324" s="370"/>
      <c r="BQ324" s="370"/>
      <c r="BR324" s="370"/>
      <c r="BS324" s="370"/>
      <c r="BT324" s="370"/>
      <c r="BU324" s="370"/>
      <c r="BV324" s="370"/>
      <c r="BW324" s="370"/>
      <c r="BX324" s="370"/>
      <c r="BY324" s="370"/>
      <c r="BZ324" s="370"/>
      <c r="CA324" s="370"/>
      <c r="CB324" s="370"/>
      <c r="CC324" s="370"/>
      <c r="CD324" s="370"/>
      <c r="CE324" s="370"/>
      <c r="CF324" s="370"/>
      <c r="CG324" s="370"/>
      <c r="CH324" s="370"/>
      <c r="CI324" s="370"/>
      <c r="CJ324" s="370"/>
      <c r="CK324" s="370"/>
      <c r="CL324" s="370"/>
      <c r="CM324" s="370"/>
      <c r="CN324" s="370"/>
      <c r="CO324" s="370"/>
      <c r="CP324" s="370"/>
      <c r="CQ324" s="370"/>
      <c r="CR324" s="370"/>
      <c r="CS324" s="370"/>
      <c r="CT324" s="370"/>
      <c r="CU324" s="370"/>
      <c r="CV324" s="370"/>
      <c r="CW324" s="370"/>
      <c r="CX324" s="370"/>
      <c r="CY324" s="370"/>
      <c r="CZ324" s="370"/>
      <c r="DA324" s="370"/>
      <c r="DB324" s="370"/>
      <c r="DC324" s="370"/>
      <c r="DD324" s="370"/>
      <c r="DE324" s="370"/>
    </row>
    <row r="325" spans="56:109">
      <c r="BD325" s="370"/>
      <c r="BE325" s="370"/>
      <c r="BF325" s="370"/>
      <c r="BG325" s="370"/>
      <c r="BH325" s="370"/>
      <c r="BI325" s="370"/>
      <c r="BJ325" s="370"/>
      <c r="BK325" s="370"/>
      <c r="BL325" s="370"/>
      <c r="BM325" s="370"/>
      <c r="BN325" s="370"/>
      <c r="BO325" s="370"/>
      <c r="BP325" s="370"/>
      <c r="BQ325" s="370"/>
      <c r="BR325" s="370"/>
      <c r="BS325" s="370"/>
      <c r="BT325" s="370"/>
      <c r="BU325" s="370"/>
      <c r="BV325" s="370"/>
      <c r="BW325" s="370"/>
      <c r="BX325" s="370"/>
      <c r="BY325" s="370"/>
      <c r="BZ325" s="370"/>
      <c r="CA325" s="370"/>
      <c r="CB325" s="370"/>
      <c r="CC325" s="370"/>
      <c r="CD325" s="370"/>
      <c r="CE325" s="370"/>
      <c r="CF325" s="370"/>
      <c r="CG325" s="370"/>
      <c r="CH325" s="370"/>
      <c r="CI325" s="370"/>
      <c r="CJ325" s="370"/>
      <c r="CK325" s="370"/>
      <c r="CL325" s="370"/>
      <c r="CM325" s="370"/>
      <c r="CN325" s="370"/>
      <c r="CO325" s="370"/>
      <c r="CP325" s="370"/>
      <c r="CQ325" s="370"/>
      <c r="CR325" s="370"/>
      <c r="CS325" s="370"/>
      <c r="CT325" s="370"/>
      <c r="CU325" s="370"/>
      <c r="CV325" s="370"/>
      <c r="CW325" s="370"/>
      <c r="CX325" s="370"/>
      <c r="CY325" s="370"/>
      <c r="CZ325" s="370"/>
      <c r="DA325" s="370"/>
      <c r="DB325" s="370"/>
      <c r="DC325" s="370"/>
      <c r="DD325" s="370"/>
      <c r="DE325" s="370"/>
    </row>
    <row r="326" spans="56:109">
      <c r="BD326" s="370"/>
      <c r="BE326" s="370"/>
      <c r="BF326" s="370"/>
      <c r="BG326" s="370"/>
      <c r="BH326" s="370"/>
      <c r="BI326" s="370"/>
      <c r="BJ326" s="370"/>
      <c r="BK326" s="370"/>
      <c r="BL326" s="370"/>
      <c r="BM326" s="370"/>
      <c r="BN326" s="370"/>
      <c r="BO326" s="370"/>
      <c r="BP326" s="370"/>
      <c r="BQ326" s="370"/>
      <c r="BR326" s="370"/>
      <c r="BS326" s="370"/>
      <c r="BT326" s="370"/>
      <c r="BU326" s="370"/>
      <c r="BV326" s="370"/>
      <c r="BW326" s="370"/>
      <c r="BX326" s="370"/>
      <c r="BY326" s="370"/>
      <c r="BZ326" s="370"/>
      <c r="CA326" s="370"/>
      <c r="CB326" s="370"/>
      <c r="CC326" s="370"/>
      <c r="CD326" s="370"/>
      <c r="CE326" s="370"/>
      <c r="CF326" s="370"/>
      <c r="CG326" s="370"/>
      <c r="CH326" s="370"/>
      <c r="CI326" s="370"/>
      <c r="CJ326" s="370"/>
      <c r="CK326" s="370"/>
      <c r="CL326" s="370"/>
      <c r="CM326" s="370"/>
      <c r="CN326" s="370"/>
      <c r="CO326" s="370"/>
      <c r="CP326" s="370"/>
      <c r="CQ326" s="370"/>
      <c r="CR326" s="370"/>
      <c r="CS326" s="370"/>
      <c r="CT326" s="370"/>
      <c r="CU326" s="370"/>
      <c r="CV326" s="370"/>
      <c r="CW326" s="370"/>
      <c r="CX326" s="370"/>
      <c r="CY326" s="370"/>
      <c r="CZ326" s="370"/>
      <c r="DA326" s="370"/>
      <c r="DB326" s="370"/>
      <c r="DC326" s="370"/>
      <c r="DD326" s="370"/>
      <c r="DE326" s="370"/>
    </row>
    <row r="327" spans="56:109">
      <c r="BD327" s="370"/>
      <c r="BE327" s="370"/>
      <c r="BF327" s="370"/>
      <c r="BG327" s="370"/>
      <c r="BH327" s="370"/>
      <c r="BI327" s="370"/>
      <c r="BJ327" s="370"/>
      <c r="BK327" s="370"/>
      <c r="BL327" s="370"/>
      <c r="BM327" s="370"/>
      <c r="BN327" s="370"/>
      <c r="BO327" s="370"/>
      <c r="BP327" s="370"/>
      <c r="BQ327" s="370"/>
      <c r="BR327" s="370"/>
      <c r="BS327" s="370"/>
      <c r="BT327" s="370"/>
      <c r="BU327" s="370"/>
      <c r="BV327" s="370"/>
      <c r="BW327" s="370"/>
      <c r="BX327" s="370"/>
      <c r="BY327" s="370"/>
      <c r="BZ327" s="370"/>
      <c r="CA327" s="370"/>
      <c r="CB327" s="370"/>
      <c r="CC327" s="370"/>
      <c r="CD327" s="370"/>
      <c r="CE327" s="370"/>
      <c r="CF327" s="370"/>
      <c r="CG327" s="370"/>
      <c r="CH327" s="370"/>
      <c r="CI327" s="370"/>
      <c r="CJ327" s="370"/>
      <c r="CK327" s="370"/>
      <c r="CL327" s="370"/>
      <c r="CM327" s="370"/>
      <c r="CN327" s="370"/>
      <c r="CO327" s="370"/>
      <c r="CP327" s="370"/>
      <c r="CQ327" s="370"/>
      <c r="CR327" s="370"/>
      <c r="CS327" s="370"/>
      <c r="CT327" s="370"/>
      <c r="CU327" s="370"/>
      <c r="CV327" s="370"/>
      <c r="CW327" s="370"/>
      <c r="CX327" s="370"/>
      <c r="CY327" s="370"/>
      <c r="CZ327" s="370"/>
      <c r="DA327" s="370"/>
      <c r="DB327" s="370"/>
      <c r="DC327" s="370"/>
      <c r="DD327" s="370"/>
      <c r="DE327" s="370"/>
    </row>
    <row r="328" spans="56:109">
      <c r="BD328" s="370"/>
      <c r="BE328" s="370"/>
      <c r="BF328" s="370"/>
      <c r="BG328" s="370"/>
      <c r="BH328" s="370"/>
      <c r="BI328" s="370"/>
      <c r="BJ328" s="370"/>
      <c r="BK328" s="370"/>
      <c r="BL328" s="370"/>
      <c r="BM328" s="370"/>
      <c r="BN328" s="370"/>
      <c r="BO328" s="370"/>
      <c r="BP328" s="370"/>
      <c r="BQ328" s="370"/>
      <c r="BR328" s="370"/>
      <c r="BS328" s="370"/>
      <c r="BT328" s="370"/>
      <c r="BU328" s="370"/>
      <c r="BV328" s="370"/>
      <c r="BW328" s="370"/>
      <c r="BX328" s="370"/>
      <c r="BY328" s="370"/>
      <c r="BZ328" s="370"/>
      <c r="CA328" s="370"/>
      <c r="CB328" s="370"/>
      <c r="CC328" s="370"/>
      <c r="CD328" s="370"/>
      <c r="CE328" s="370"/>
      <c r="CF328" s="370"/>
      <c r="CG328" s="370"/>
      <c r="CH328" s="370"/>
      <c r="CI328" s="370"/>
      <c r="CJ328" s="370"/>
      <c r="CK328" s="370"/>
      <c r="CL328" s="370"/>
      <c r="CM328" s="370"/>
      <c r="CN328" s="370"/>
      <c r="CO328" s="370"/>
      <c r="CP328" s="370"/>
      <c r="CQ328" s="370"/>
      <c r="CR328" s="370"/>
      <c r="CS328" s="370"/>
      <c r="CT328" s="370"/>
      <c r="CU328" s="370"/>
      <c r="CV328" s="370"/>
      <c r="CW328" s="370"/>
      <c r="CX328" s="370"/>
      <c r="CY328" s="370"/>
      <c r="CZ328" s="370"/>
      <c r="DA328" s="370"/>
      <c r="DB328" s="370"/>
      <c r="DC328" s="370"/>
      <c r="DD328" s="370"/>
      <c r="DE328" s="370"/>
    </row>
    <row r="329" spans="56:109">
      <c r="BD329" s="370"/>
      <c r="BE329" s="370"/>
      <c r="BF329" s="370"/>
      <c r="BG329" s="370"/>
      <c r="BH329" s="370"/>
      <c r="BI329" s="370"/>
      <c r="BJ329" s="370"/>
      <c r="BK329" s="370"/>
      <c r="BL329" s="370"/>
      <c r="BM329" s="370"/>
      <c r="BN329" s="370"/>
      <c r="BO329" s="370"/>
      <c r="BP329" s="370"/>
      <c r="BQ329" s="370"/>
      <c r="BR329" s="370"/>
      <c r="BS329" s="370"/>
      <c r="BT329" s="370"/>
      <c r="BU329" s="370"/>
      <c r="BV329" s="370"/>
      <c r="BW329" s="370"/>
      <c r="BX329" s="370"/>
      <c r="BY329" s="370"/>
      <c r="BZ329" s="370"/>
      <c r="CA329" s="370"/>
      <c r="CB329" s="370"/>
      <c r="CC329" s="370"/>
      <c r="CD329" s="370"/>
      <c r="CE329" s="370"/>
      <c r="CF329" s="370"/>
      <c r="CG329" s="370"/>
      <c r="CH329" s="370"/>
      <c r="CI329" s="370"/>
      <c r="CJ329" s="370"/>
      <c r="CK329" s="370"/>
      <c r="CL329" s="370"/>
      <c r="CM329" s="370"/>
      <c r="CN329" s="370"/>
      <c r="CO329" s="370"/>
      <c r="CP329" s="370"/>
      <c r="CQ329" s="370"/>
      <c r="CR329" s="370"/>
      <c r="CS329" s="370"/>
      <c r="CT329" s="370"/>
      <c r="CU329" s="370"/>
      <c r="CV329" s="370"/>
      <c r="CW329" s="370"/>
      <c r="CX329" s="370"/>
      <c r="CY329" s="370"/>
      <c r="CZ329" s="370"/>
      <c r="DA329" s="370"/>
      <c r="DB329" s="370"/>
      <c r="DC329" s="370"/>
      <c r="DD329" s="370"/>
      <c r="DE329" s="370"/>
    </row>
    <row r="330" spans="56:109">
      <c r="BD330" s="370"/>
      <c r="BE330" s="370"/>
      <c r="BF330" s="370"/>
      <c r="BG330" s="370"/>
      <c r="BH330" s="370"/>
      <c r="BI330" s="370"/>
      <c r="BJ330" s="370"/>
      <c r="BK330" s="370"/>
      <c r="BL330" s="370"/>
      <c r="BM330" s="370"/>
      <c r="BN330" s="370"/>
      <c r="BO330" s="370"/>
      <c r="BP330" s="370"/>
      <c r="BQ330" s="370"/>
      <c r="BR330" s="370"/>
      <c r="BS330" s="370"/>
      <c r="BT330" s="370"/>
      <c r="BU330" s="370"/>
      <c r="BV330" s="370"/>
      <c r="BW330" s="370"/>
      <c r="BX330" s="370"/>
      <c r="BY330" s="370"/>
      <c r="BZ330" s="370"/>
      <c r="CA330" s="370"/>
      <c r="CB330" s="370"/>
      <c r="CC330" s="370"/>
      <c r="CD330" s="370"/>
      <c r="CE330" s="370"/>
      <c r="CF330" s="370"/>
      <c r="CG330" s="370"/>
      <c r="CH330" s="370"/>
      <c r="CI330" s="370"/>
      <c r="CJ330" s="370"/>
      <c r="CK330" s="370"/>
      <c r="CL330" s="370"/>
      <c r="CM330" s="370"/>
      <c r="CN330" s="370"/>
      <c r="CO330" s="370"/>
      <c r="CP330" s="370"/>
      <c r="CQ330" s="370"/>
      <c r="CR330" s="370"/>
      <c r="CS330" s="370"/>
      <c r="CT330" s="370"/>
      <c r="CU330" s="370"/>
      <c r="CV330" s="370"/>
      <c r="CW330" s="370"/>
      <c r="CX330" s="370"/>
      <c r="CY330" s="370"/>
      <c r="CZ330" s="370"/>
      <c r="DA330" s="370"/>
      <c r="DB330" s="370"/>
      <c r="DC330" s="370"/>
      <c r="DD330" s="370"/>
      <c r="DE330" s="370"/>
    </row>
    <row r="331" spans="56:109">
      <c r="BD331" s="370"/>
      <c r="BE331" s="370"/>
      <c r="BF331" s="370"/>
      <c r="BG331" s="370"/>
      <c r="BH331" s="370"/>
      <c r="BI331" s="370"/>
      <c r="BJ331" s="370"/>
      <c r="BK331" s="370"/>
      <c r="BL331" s="370"/>
      <c r="BM331" s="370"/>
      <c r="BN331" s="370"/>
      <c r="BO331" s="370"/>
      <c r="BP331" s="370"/>
      <c r="BQ331" s="370"/>
      <c r="BR331" s="370"/>
      <c r="BS331" s="370"/>
      <c r="BT331" s="370"/>
      <c r="BU331" s="370"/>
      <c r="BV331" s="370"/>
      <c r="BW331" s="370"/>
      <c r="BX331" s="370"/>
      <c r="BY331" s="370"/>
      <c r="BZ331" s="370"/>
      <c r="CA331" s="370"/>
      <c r="CB331" s="370"/>
      <c r="CC331" s="370"/>
      <c r="CD331" s="370"/>
      <c r="CE331" s="370"/>
      <c r="CF331" s="370"/>
      <c r="CG331" s="370"/>
      <c r="CH331" s="370"/>
      <c r="CI331" s="370"/>
      <c r="CJ331" s="370"/>
      <c r="CK331" s="370"/>
      <c r="CL331" s="370"/>
      <c r="CM331" s="370"/>
      <c r="CN331" s="370"/>
      <c r="CO331" s="370"/>
      <c r="CP331" s="370"/>
      <c r="CQ331" s="370"/>
      <c r="CR331" s="370"/>
      <c r="CS331" s="370"/>
      <c r="CT331" s="370"/>
      <c r="CU331" s="370"/>
      <c r="CV331" s="370"/>
      <c r="CW331" s="370"/>
      <c r="CX331" s="370"/>
      <c r="CY331" s="370"/>
      <c r="CZ331" s="370"/>
      <c r="DA331" s="370"/>
      <c r="DB331" s="370"/>
      <c r="DC331" s="370"/>
      <c r="DD331" s="370"/>
      <c r="DE331" s="370"/>
    </row>
    <row r="332" spans="56:109">
      <c r="BD332" s="370"/>
      <c r="BE332" s="370"/>
      <c r="BF332" s="370"/>
      <c r="BG332" s="370"/>
      <c r="BH332" s="370"/>
      <c r="BI332" s="370"/>
      <c r="BJ332" s="370"/>
      <c r="BK332" s="370"/>
      <c r="BL332" s="370"/>
      <c r="BM332" s="370"/>
      <c r="BN332" s="370"/>
      <c r="BO332" s="370"/>
      <c r="BP332" s="370"/>
      <c r="BQ332" s="370"/>
      <c r="BR332" s="370"/>
      <c r="BS332" s="370"/>
      <c r="BT332" s="370"/>
      <c r="BU332" s="370"/>
      <c r="BV332" s="370"/>
      <c r="BW332" s="370"/>
      <c r="BX332" s="370"/>
      <c r="BY332" s="370"/>
      <c r="BZ332" s="370"/>
      <c r="CA332" s="370"/>
      <c r="CB332" s="370"/>
      <c r="CC332" s="370"/>
      <c r="CD332" s="370"/>
      <c r="CE332" s="370"/>
      <c r="CF332" s="370"/>
      <c r="CG332" s="370"/>
      <c r="CH332" s="370"/>
      <c r="CI332" s="370"/>
      <c r="CJ332" s="370"/>
      <c r="CK332" s="370"/>
      <c r="CL332" s="370"/>
      <c r="CM332" s="370"/>
      <c r="CN332" s="370"/>
      <c r="CO332" s="370"/>
      <c r="CP332" s="370"/>
      <c r="CQ332" s="370"/>
      <c r="CR332" s="370"/>
      <c r="CS332" s="370"/>
      <c r="CT332" s="370"/>
      <c r="CU332" s="370"/>
      <c r="CV332" s="370"/>
      <c r="CW332" s="370"/>
      <c r="CX332" s="370"/>
      <c r="CY332" s="370"/>
      <c r="CZ332" s="370"/>
      <c r="DA332" s="370"/>
      <c r="DB332" s="370"/>
      <c r="DC332" s="370"/>
      <c r="DD332" s="370"/>
      <c r="DE332" s="370"/>
    </row>
    <row r="333" spans="56:109">
      <c r="BD333" s="370"/>
      <c r="BE333" s="370"/>
      <c r="BF333" s="370"/>
      <c r="BG333" s="370"/>
      <c r="BH333" s="370"/>
      <c r="BI333" s="370"/>
      <c r="BJ333" s="370"/>
      <c r="BK333" s="370"/>
      <c r="BL333" s="370"/>
      <c r="BM333" s="370"/>
      <c r="BN333" s="370"/>
      <c r="BO333" s="370"/>
      <c r="BP333" s="370"/>
      <c r="BQ333" s="370"/>
      <c r="BR333" s="370"/>
      <c r="BS333" s="370"/>
      <c r="BT333" s="370"/>
      <c r="BU333" s="370"/>
      <c r="BV333" s="370"/>
      <c r="BW333" s="370"/>
      <c r="BX333" s="370"/>
      <c r="BY333" s="370"/>
      <c r="BZ333" s="370"/>
      <c r="CA333" s="370"/>
      <c r="CB333" s="370"/>
      <c r="CC333" s="370"/>
      <c r="CD333" s="370"/>
      <c r="CE333" s="370"/>
      <c r="CF333" s="370"/>
      <c r="CG333" s="370"/>
      <c r="CH333" s="370"/>
      <c r="CI333" s="370"/>
      <c r="CJ333" s="370"/>
      <c r="CK333" s="370"/>
      <c r="CL333" s="370"/>
      <c r="CM333" s="370"/>
      <c r="CN333" s="370"/>
      <c r="CO333" s="370"/>
      <c r="CP333" s="370"/>
      <c r="CQ333" s="370"/>
      <c r="CR333" s="370"/>
      <c r="CS333" s="370"/>
      <c r="CT333" s="370"/>
      <c r="CU333" s="370"/>
      <c r="CV333" s="370"/>
      <c r="CW333" s="370"/>
      <c r="CX333" s="370"/>
      <c r="CY333" s="370"/>
      <c r="CZ333" s="370"/>
      <c r="DA333" s="370"/>
      <c r="DB333" s="370"/>
      <c r="DC333" s="370"/>
      <c r="DD333" s="370"/>
      <c r="DE333" s="370"/>
    </row>
    <row r="334" spans="56:109">
      <c r="BD334" s="370"/>
      <c r="BE334" s="370"/>
      <c r="BF334" s="370"/>
      <c r="BG334" s="370"/>
      <c r="BH334" s="370"/>
      <c r="BI334" s="370"/>
      <c r="BJ334" s="370"/>
      <c r="BK334" s="370"/>
      <c r="BL334" s="370"/>
      <c r="BM334" s="370"/>
      <c r="BN334" s="370"/>
      <c r="BO334" s="370"/>
      <c r="BP334" s="370"/>
      <c r="BQ334" s="370"/>
      <c r="BR334" s="370"/>
      <c r="BS334" s="370"/>
      <c r="BT334" s="370"/>
      <c r="BU334" s="370"/>
      <c r="BV334" s="370"/>
      <c r="BW334" s="370"/>
      <c r="BX334" s="370"/>
      <c r="BY334" s="370"/>
      <c r="BZ334" s="370"/>
      <c r="CA334" s="370"/>
      <c r="CB334" s="370"/>
      <c r="CC334" s="370"/>
      <c r="CD334" s="370"/>
      <c r="CE334" s="370"/>
      <c r="CF334" s="370"/>
      <c r="CG334" s="370"/>
      <c r="CH334" s="370"/>
      <c r="CI334" s="370"/>
      <c r="CJ334" s="370"/>
      <c r="CK334" s="370"/>
      <c r="CL334" s="370"/>
      <c r="CM334" s="370"/>
      <c r="CN334" s="370"/>
      <c r="CO334" s="370"/>
      <c r="CP334" s="370"/>
      <c r="CQ334" s="370"/>
      <c r="CR334" s="370"/>
      <c r="CS334" s="370"/>
      <c r="CT334" s="370"/>
      <c r="CU334" s="370"/>
      <c r="CV334" s="370"/>
      <c r="CW334" s="370"/>
      <c r="CX334" s="370"/>
      <c r="CY334" s="370"/>
      <c r="CZ334" s="370"/>
      <c r="DA334" s="370"/>
      <c r="DB334" s="370"/>
      <c r="DC334" s="370"/>
      <c r="DD334" s="370"/>
      <c r="DE334" s="370"/>
    </row>
    <row r="335" spans="56:109">
      <c r="BD335" s="370"/>
      <c r="BE335" s="370"/>
      <c r="BF335" s="370"/>
      <c r="BG335" s="370"/>
      <c r="BH335" s="370"/>
      <c r="BI335" s="370"/>
      <c r="BJ335" s="370"/>
      <c r="BK335" s="370"/>
      <c r="BL335" s="370"/>
      <c r="BM335" s="370"/>
      <c r="BN335" s="370"/>
      <c r="BO335" s="370"/>
      <c r="BP335" s="370"/>
      <c r="BQ335" s="370"/>
      <c r="BR335" s="370"/>
      <c r="BS335" s="370"/>
      <c r="BT335" s="370"/>
      <c r="BU335" s="370"/>
      <c r="BV335" s="370"/>
      <c r="BW335" s="370"/>
      <c r="BX335" s="370"/>
      <c r="BY335" s="370"/>
      <c r="BZ335" s="370"/>
      <c r="CA335" s="370"/>
      <c r="CB335" s="370"/>
      <c r="CC335" s="370"/>
      <c r="CD335" s="370"/>
      <c r="CE335" s="370"/>
      <c r="CF335" s="370"/>
      <c r="CG335" s="370"/>
      <c r="CH335" s="370"/>
      <c r="CI335" s="370"/>
      <c r="CJ335" s="370"/>
      <c r="CK335" s="370"/>
      <c r="CL335" s="370"/>
      <c r="CM335" s="370"/>
      <c r="CN335" s="370"/>
      <c r="CO335" s="370"/>
      <c r="CP335" s="370"/>
      <c r="CQ335" s="370"/>
      <c r="CR335" s="370"/>
      <c r="CS335" s="370"/>
      <c r="CT335" s="370"/>
      <c r="CU335" s="370"/>
      <c r="CV335" s="370"/>
      <c r="CW335" s="370"/>
      <c r="CX335" s="370"/>
      <c r="CY335" s="370"/>
      <c r="CZ335" s="370"/>
      <c r="DA335" s="370"/>
      <c r="DB335" s="370"/>
      <c r="DC335" s="370"/>
      <c r="DD335" s="370"/>
      <c r="DE335" s="370"/>
    </row>
    <row r="336" spans="56:109">
      <c r="BD336" s="370"/>
      <c r="BE336" s="370"/>
      <c r="BF336" s="370"/>
      <c r="BG336" s="370"/>
      <c r="BH336" s="370"/>
      <c r="BI336" s="370"/>
      <c r="BJ336" s="370"/>
      <c r="BK336" s="370"/>
      <c r="BL336" s="370"/>
      <c r="BM336" s="370"/>
      <c r="BN336" s="370"/>
      <c r="BO336" s="370"/>
      <c r="BP336" s="370"/>
      <c r="BQ336" s="370"/>
      <c r="BR336" s="370"/>
      <c r="BS336" s="370"/>
      <c r="BT336" s="370"/>
      <c r="BU336" s="370"/>
      <c r="BV336" s="370"/>
      <c r="BW336" s="370"/>
      <c r="BX336" s="370"/>
      <c r="BY336" s="370"/>
      <c r="BZ336" s="370"/>
      <c r="CA336" s="370"/>
      <c r="CB336" s="370"/>
      <c r="CC336" s="370"/>
      <c r="CD336" s="370"/>
      <c r="CE336" s="370"/>
      <c r="CF336" s="370"/>
      <c r="CG336" s="370"/>
      <c r="CH336" s="370"/>
      <c r="CI336" s="370"/>
      <c r="CJ336" s="370"/>
      <c r="CK336" s="370"/>
      <c r="CL336" s="370"/>
      <c r="CM336" s="370"/>
      <c r="CN336" s="370"/>
      <c r="CO336" s="370"/>
      <c r="CP336" s="370"/>
      <c r="CQ336" s="370"/>
      <c r="CR336" s="370"/>
      <c r="CS336" s="370"/>
      <c r="CT336" s="370"/>
      <c r="CU336" s="370"/>
      <c r="CV336" s="370"/>
      <c r="CW336" s="370"/>
      <c r="CX336" s="370"/>
      <c r="CY336" s="370"/>
      <c r="CZ336" s="370"/>
      <c r="DA336" s="370"/>
      <c r="DB336" s="370"/>
      <c r="DC336" s="370"/>
      <c r="DD336" s="370"/>
      <c r="DE336" s="370"/>
    </row>
    <row r="337" spans="56:109">
      <c r="BD337" s="370"/>
      <c r="BE337" s="370"/>
      <c r="BF337" s="370"/>
      <c r="BG337" s="370"/>
      <c r="BH337" s="370"/>
      <c r="BI337" s="370"/>
      <c r="BJ337" s="370"/>
      <c r="BK337" s="370"/>
      <c r="BL337" s="370"/>
      <c r="BM337" s="370"/>
      <c r="BN337" s="370"/>
      <c r="BO337" s="370"/>
      <c r="BP337" s="370"/>
      <c r="BQ337" s="370"/>
      <c r="BR337" s="370"/>
      <c r="BS337" s="370"/>
      <c r="BT337" s="370"/>
      <c r="BU337" s="370"/>
      <c r="BV337" s="370"/>
      <c r="BW337" s="370"/>
      <c r="BX337" s="370"/>
      <c r="BY337" s="370"/>
      <c r="BZ337" s="370"/>
      <c r="CA337" s="370"/>
      <c r="CB337" s="370"/>
      <c r="CC337" s="370"/>
      <c r="CD337" s="370"/>
      <c r="CE337" s="370"/>
      <c r="CF337" s="370"/>
      <c r="CG337" s="370"/>
      <c r="CH337" s="370"/>
      <c r="CI337" s="370"/>
      <c r="CJ337" s="370"/>
      <c r="CK337" s="370"/>
      <c r="CL337" s="370"/>
      <c r="CM337" s="370"/>
      <c r="CN337" s="370"/>
      <c r="CO337" s="370"/>
      <c r="CP337" s="370"/>
      <c r="CQ337" s="370"/>
      <c r="CR337" s="370"/>
      <c r="CS337" s="370"/>
      <c r="CT337" s="370"/>
      <c r="CU337" s="370"/>
      <c r="CV337" s="370"/>
      <c r="CW337" s="370"/>
      <c r="CX337" s="370"/>
      <c r="CY337" s="370"/>
      <c r="CZ337" s="370"/>
      <c r="DA337" s="370"/>
      <c r="DB337" s="370"/>
      <c r="DC337" s="370"/>
      <c r="DD337" s="370"/>
      <c r="DE337" s="370"/>
    </row>
    <row r="338" spans="56:109">
      <c r="BD338" s="370"/>
      <c r="BE338" s="370"/>
      <c r="BF338" s="370"/>
      <c r="BG338" s="370"/>
      <c r="BH338" s="370"/>
      <c r="BI338" s="370"/>
      <c r="BJ338" s="370"/>
      <c r="BK338" s="370"/>
      <c r="BL338" s="370"/>
      <c r="BM338" s="370"/>
      <c r="BN338" s="370"/>
      <c r="BO338" s="370"/>
      <c r="BP338" s="370"/>
      <c r="BQ338" s="370"/>
      <c r="BR338" s="370"/>
      <c r="BS338" s="370"/>
      <c r="BT338" s="370"/>
      <c r="BU338" s="370"/>
      <c r="BV338" s="370"/>
      <c r="BW338" s="370"/>
      <c r="BX338" s="370"/>
      <c r="BY338" s="370"/>
      <c r="BZ338" s="370"/>
      <c r="CA338" s="370"/>
      <c r="CB338" s="370"/>
      <c r="CC338" s="370"/>
      <c r="CD338" s="370"/>
      <c r="CE338" s="370"/>
      <c r="CF338" s="370"/>
      <c r="CG338" s="370"/>
      <c r="CH338" s="370"/>
      <c r="CI338" s="370"/>
      <c r="CJ338" s="370"/>
      <c r="CK338" s="370"/>
      <c r="CL338" s="370"/>
      <c r="CM338" s="370"/>
      <c r="CN338" s="370"/>
      <c r="CO338" s="370"/>
      <c r="CP338" s="370"/>
      <c r="CQ338" s="370"/>
      <c r="CR338" s="370"/>
      <c r="CS338" s="370"/>
      <c r="CT338" s="370"/>
      <c r="CU338" s="370"/>
      <c r="CV338" s="370"/>
      <c r="CW338" s="370"/>
      <c r="CX338" s="370"/>
      <c r="CY338" s="370"/>
      <c r="CZ338" s="370"/>
      <c r="DA338" s="370"/>
      <c r="DB338" s="370"/>
      <c r="DC338" s="370"/>
      <c r="DD338" s="370"/>
      <c r="DE338" s="370"/>
    </row>
    <row r="339" spans="56:109">
      <c r="BD339" s="370"/>
      <c r="BE339" s="370"/>
      <c r="BF339" s="370"/>
      <c r="BG339" s="370"/>
      <c r="BH339" s="370"/>
      <c r="BI339" s="370"/>
      <c r="BJ339" s="370"/>
      <c r="BK339" s="370"/>
      <c r="BL339" s="370"/>
      <c r="BM339" s="370"/>
      <c r="BN339" s="370"/>
      <c r="BO339" s="370"/>
      <c r="BP339" s="370"/>
      <c r="BQ339" s="370"/>
      <c r="BR339" s="370"/>
      <c r="BS339" s="370"/>
      <c r="BT339" s="370"/>
      <c r="BU339" s="370"/>
      <c r="BV339" s="370"/>
      <c r="BW339" s="370"/>
      <c r="BX339" s="370"/>
      <c r="BY339" s="370"/>
      <c r="BZ339" s="370"/>
      <c r="CA339" s="370"/>
      <c r="CB339" s="370"/>
      <c r="CC339" s="370"/>
      <c r="CD339" s="370"/>
      <c r="CE339" s="370"/>
      <c r="CF339" s="370"/>
      <c r="CG339" s="370"/>
      <c r="CH339" s="370"/>
      <c r="CI339" s="370"/>
      <c r="CJ339" s="370"/>
      <c r="CK339" s="370"/>
      <c r="CL339" s="370"/>
      <c r="CM339" s="370"/>
      <c r="CN339" s="370"/>
      <c r="CO339" s="370"/>
      <c r="CP339" s="370"/>
      <c r="CQ339" s="370"/>
      <c r="CR339" s="370"/>
      <c r="CS339" s="370"/>
      <c r="CT339" s="370"/>
      <c r="CU339" s="370"/>
      <c r="CV339" s="370"/>
      <c r="CW339" s="370"/>
      <c r="CX339" s="370"/>
      <c r="CY339" s="370"/>
      <c r="CZ339" s="370"/>
      <c r="DA339" s="370"/>
      <c r="DB339" s="370"/>
      <c r="DC339" s="370"/>
      <c r="DD339" s="370"/>
      <c r="DE339" s="370"/>
    </row>
    <row r="340" spans="56:109">
      <c r="BD340" s="370"/>
      <c r="BE340" s="370"/>
      <c r="BF340" s="370"/>
      <c r="BG340" s="370"/>
      <c r="BH340" s="370"/>
      <c r="BI340" s="370"/>
      <c r="BJ340" s="370"/>
      <c r="BK340" s="370"/>
      <c r="BL340" s="370"/>
      <c r="BM340" s="370"/>
      <c r="BN340" s="370"/>
      <c r="BO340" s="370"/>
      <c r="BP340" s="370"/>
      <c r="BQ340" s="370"/>
      <c r="BR340" s="370"/>
      <c r="BS340" s="370"/>
      <c r="BT340" s="370"/>
      <c r="BU340" s="370"/>
      <c r="BV340" s="370"/>
      <c r="BW340" s="370"/>
      <c r="BX340" s="370"/>
      <c r="BY340" s="370"/>
      <c r="BZ340" s="370"/>
      <c r="CA340" s="370"/>
      <c r="CB340" s="370"/>
      <c r="CC340" s="370"/>
      <c r="CD340" s="370"/>
      <c r="CE340" s="370"/>
      <c r="CF340" s="370"/>
      <c r="CG340" s="370"/>
      <c r="CH340" s="370"/>
      <c r="CI340" s="370"/>
      <c r="CJ340" s="370"/>
      <c r="CK340" s="370"/>
      <c r="CL340" s="370"/>
      <c r="CM340" s="370"/>
      <c r="CN340" s="370"/>
      <c r="CO340" s="370"/>
      <c r="CP340" s="370"/>
      <c r="CQ340" s="370"/>
      <c r="CR340" s="370"/>
      <c r="CS340" s="370"/>
      <c r="CT340" s="370"/>
      <c r="CU340" s="370"/>
      <c r="CV340" s="370"/>
      <c r="CW340" s="370"/>
      <c r="CX340" s="370"/>
      <c r="CY340" s="370"/>
      <c r="CZ340" s="370"/>
      <c r="DA340" s="370"/>
      <c r="DB340" s="370"/>
      <c r="DC340" s="370"/>
      <c r="DD340" s="370"/>
      <c r="DE340" s="370"/>
    </row>
    <row r="341" spans="56:109">
      <c r="BD341" s="370"/>
      <c r="BE341" s="370"/>
      <c r="BF341" s="370"/>
      <c r="BG341" s="370"/>
      <c r="BH341" s="370"/>
      <c r="BI341" s="370"/>
      <c r="BJ341" s="370"/>
      <c r="BK341" s="370"/>
      <c r="BL341" s="370"/>
      <c r="BM341" s="370"/>
      <c r="BN341" s="370"/>
      <c r="BO341" s="370"/>
      <c r="BP341" s="370"/>
      <c r="BQ341" s="370"/>
      <c r="BR341" s="370"/>
      <c r="BS341" s="370"/>
      <c r="BT341" s="370"/>
      <c r="BU341" s="370"/>
      <c r="BV341" s="370"/>
      <c r="BW341" s="370"/>
      <c r="BX341" s="370"/>
      <c r="BY341" s="370"/>
      <c r="BZ341" s="370"/>
      <c r="CA341" s="370"/>
      <c r="CB341" s="370"/>
      <c r="CC341" s="370"/>
      <c r="CD341" s="370"/>
      <c r="CE341" s="370"/>
      <c r="CF341" s="370"/>
      <c r="CG341" s="370"/>
      <c r="CH341" s="370"/>
      <c r="CI341" s="370"/>
      <c r="CJ341" s="370"/>
      <c r="CK341" s="370"/>
      <c r="CL341" s="370"/>
      <c r="CM341" s="370"/>
      <c r="CN341" s="370"/>
      <c r="CO341" s="370"/>
      <c r="CP341" s="370"/>
      <c r="CQ341" s="370"/>
      <c r="CR341" s="370"/>
      <c r="CS341" s="370"/>
      <c r="CT341" s="370"/>
      <c r="CU341" s="370"/>
      <c r="CV341" s="370"/>
      <c r="CW341" s="370"/>
      <c r="CX341" s="370"/>
      <c r="CY341" s="370"/>
      <c r="CZ341" s="370"/>
      <c r="DA341" s="370"/>
      <c r="DB341" s="370"/>
      <c r="DC341" s="370"/>
      <c r="DD341" s="370"/>
      <c r="DE341" s="370"/>
    </row>
    <row r="342" spans="56:109">
      <c r="BD342" s="370"/>
      <c r="BE342" s="370"/>
      <c r="BF342" s="370"/>
      <c r="BG342" s="370"/>
      <c r="BH342" s="370"/>
      <c r="BI342" s="370"/>
      <c r="BJ342" s="370"/>
      <c r="BK342" s="370"/>
      <c r="BL342" s="370"/>
      <c r="BM342" s="370"/>
      <c r="BN342" s="370"/>
      <c r="BO342" s="370"/>
      <c r="BP342" s="370"/>
      <c r="BQ342" s="370"/>
      <c r="BR342" s="370"/>
      <c r="BS342" s="370"/>
      <c r="BT342" s="370"/>
      <c r="BU342" s="370"/>
      <c r="BV342" s="370"/>
      <c r="BW342" s="370"/>
      <c r="BX342" s="370"/>
      <c r="BY342" s="370"/>
      <c r="BZ342" s="370"/>
      <c r="CA342" s="370"/>
      <c r="CB342" s="370"/>
      <c r="CC342" s="370"/>
      <c r="CD342" s="370"/>
      <c r="CE342" s="370"/>
      <c r="CF342" s="370"/>
      <c r="CG342" s="370"/>
      <c r="CH342" s="370"/>
      <c r="CI342" s="370"/>
      <c r="CJ342" s="370"/>
      <c r="CK342" s="370"/>
      <c r="CL342" s="370"/>
      <c r="CM342" s="370"/>
      <c r="CN342" s="370"/>
      <c r="CO342" s="370"/>
      <c r="CP342" s="370"/>
      <c r="CQ342" s="370"/>
      <c r="CR342" s="370"/>
      <c r="CS342" s="370"/>
      <c r="CT342" s="370"/>
      <c r="CU342" s="370"/>
      <c r="CV342" s="370"/>
      <c r="CW342" s="370"/>
      <c r="CX342" s="370"/>
      <c r="CY342" s="370"/>
      <c r="CZ342" s="370"/>
      <c r="DA342" s="370"/>
      <c r="DB342" s="370"/>
      <c r="DC342" s="370"/>
      <c r="DD342" s="370"/>
      <c r="DE342" s="370"/>
    </row>
    <row r="343" spans="56:109">
      <c r="BD343" s="370"/>
      <c r="BE343" s="370"/>
      <c r="BF343" s="370"/>
      <c r="BG343" s="370"/>
      <c r="BH343" s="370"/>
      <c r="BI343" s="370"/>
      <c r="BJ343" s="370"/>
      <c r="BK343" s="370"/>
      <c r="BL343" s="370"/>
      <c r="BM343" s="370"/>
      <c r="BN343" s="370"/>
      <c r="BO343" s="370"/>
      <c r="BP343" s="370"/>
      <c r="BQ343" s="370"/>
      <c r="BR343" s="370"/>
      <c r="BS343" s="370"/>
      <c r="BT343" s="370"/>
      <c r="BU343" s="370"/>
      <c r="BV343" s="370"/>
      <c r="BW343" s="370"/>
      <c r="BX343" s="370"/>
      <c r="BY343" s="370"/>
      <c r="BZ343" s="370"/>
      <c r="CA343" s="370"/>
      <c r="CB343" s="370"/>
      <c r="CC343" s="370"/>
      <c r="CD343" s="370"/>
      <c r="CE343" s="370"/>
      <c r="CF343" s="370"/>
      <c r="CG343" s="370"/>
      <c r="CH343" s="370"/>
      <c r="CI343" s="370"/>
      <c r="CJ343" s="370"/>
      <c r="CK343" s="370"/>
      <c r="CL343" s="370"/>
      <c r="CM343" s="370"/>
      <c r="CN343" s="370"/>
      <c r="CO343" s="370"/>
      <c r="CP343" s="370"/>
      <c r="CQ343" s="370"/>
      <c r="CR343" s="370"/>
      <c r="CS343" s="370"/>
      <c r="CT343" s="370"/>
      <c r="CU343" s="370"/>
      <c r="CV343" s="370"/>
      <c r="CW343" s="370"/>
      <c r="CX343" s="370"/>
      <c r="CY343" s="370"/>
      <c r="CZ343" s="370"/>
      <c r="DA343" s="370"/>
      <c r="DB343" s="370"/>
      <c r="DC343" s="370"/>
      <c r="DD343" s="370"/>
      <c r="DE343" s="370"/>
    </row>
    <row r="344" spans="56:109">
      <c r="BD344" s="370"/>
      <c r="BE344" s="370"/>
      <c r="BF344" s="370"/>
      <c r="BG344" s="370"/>
      <c r="BH344" s="370"/>
      <c r="BI344" s="370"/>
      <c r="BJ344" s="370"/>
      <c r="BK344" s="370"/>
      <c r="BL344" s="370"/>
      <c r="BM344" s="370"/>
      <c r="BN344" s="370"/>
      <c r="BO344" s="370"/>
      <c r="BP344" s="370"/>
      <c r="BQ344" s="370"/>
      <c r="BR344" s="370"/>
      <c r="BS344" s="370"/>
      <c r="BT344" s="370"/>
      <c r="BU344" s="370"/>
      <c r="BV344" s="370"/>
      <c r="BW344" s="370"/>
      <c r="BX344" s="370"/>
      <c r="BY344" s="370"/>
      <c r="BZ344" s="370"/>
      <c r="CA344" s="370"/>
      <c r="CB344" s="370"/>
      <c r="CC344" s="370"/>
      <c r="CD344" s="370"/>
      <c r="CE344" s="370"/>
      <c r="CF344" s="370"/>
      <c r="CG344" s="370"/>
      <c r="CH344" s="370"/>
      <c r="CI344" s="370"/>
      <c r="CJ344" s="370"/>
      <c r="CK344" s="370"/>
      <c r="CL344" s="370"/>
      <c r="CM344" s="370"/>
      <c r="CN344" s="370"/>
      <c r="CO344" s="370"/>
      <c r="CP344" s="370"/>
      <c r="CQ344" s="370"/>
      <c r="CR344" s="370"/>
      <c r="CS344" s="370"/>
      <c r="CT344" s="370"/>
      <c r="CU344" s="370"/>
      <c r="CV344" s="370"/>
      <c r="CW344" s="370"/>
      <c r="CX344" s="370"/>
      <c r="CY344" s="370"/>
      <c r="CZ344" s="370"/>
      <c r="DA344" s="370"/>
      <c r="DB344" s="370"/>
      <c r="DC344" s="370"/>
      <c r="DD344" s="370"/>
      <c r="DE344" s="370"/>
    </row>
    <row r="345" spans="56:109">
      <c r="BD345" s="370"/>
      <c r="BE345" s="370"/>
      <c r="BF345" s="370"/>
      <c r="BG345" s="370"/>
      <c r="BH345" s="370"/>
      <c r="BI345" s="370"/>
      <c r="BJ345" s="370"/>
      <c r="BK345" s="370"/>
      <c r="BL345" s="370"/>
      <c r="BM345" s="370"/>
      <c r="BN345" s="370"/>
      <c r="BO345" s="370"/>
      <c r="BP345" s="370"/>
      <c r="BQ345" s="370"/>
      <c r="BR345" s="370"/>
      <c r="BS345" s="370"/>
      <c r="BT345" s="370"/>
      <c r="BU345" s="370"/>
      <c r="BV345" s="370"/>
      <c r="BW345" s="370"/>
      <c r="BX345" s="370"/>
      <c r="BY345" s="370"/>
      <c r="BZ345" s="370"/>
      <c r="CA345" s="370"/>
      <c r="CB345" s="370"/>
      <c r="CC345" s="370"/>
      <c r="CD345" s="370"/>
      <c r="CE345" s="370"/>
      <c r="CF345" s="370"/>
      <c r="CG345" s="370"/>
      <c r="CH345" s="370"/>
      <c r="CI345" s="370"/>
      <c r="CJ345" s="370"/>
      <c r="CK345" s="370"/>
      <c r="CL345" s="370"/>
      <c r="CM345" s="370"/>
      <c r="CN345" s="370"/>
      <c r="CO345" s="370"/>
      <c r="CP345" s="370"/>
      <c r="CQ345" s="370"/>
      <c r="CR345" s="370"/>
      <c r="CS345" s="370"/>
      <c r="CT345" s="370"/>
      <c r="CU345" s="370"/>
      <c r="CV345" s="370"/>
      <c r="CW345" s="370"/>
      <c r="CX345" s="370"/>
      <c r="CY345" s="370"/>
      <c r="CZ345" s="370"/>
      <c r="DA345" s="370"/>
      <c r="DB345" s="370"/>
      <c r="DC345" s="370"/>
      <c r="DD345" s="370"/>
      <c r="DE345" s="370"/>
    </row>
    <row r="346" spans="56:109">
      <c r="BD346" s="370"/>
      <c r="BE346" s="370"/>
      <c r="BF346" s="370"/>
      <c r="BG346" s="370"/>
      <c r="BH346" s="370"/>
      <c r="BI346" s="370"/>
      <c r="BJ346" s="370"/>
      <c r="BK346" s="370"/>
      <c r="BL346" s="370"/>
      <c r="BM346" s="370"/>
      <c r="BN346" s="370"/>
      <c r="BO346" s="370"/>
      <c r="BP346" s="370"/>
      <c r="BQ346" s="370"/>
      <c r="BR346" s="370"/>
      <c r="BS346" s="370"/>
      <c r="BT346" s="370"/>
      <c r="BU346" s="370"/>
      <c r="BV346" s="370"/>
      <c r="BW346" s="370"/>
      <c r="BX346" s="370"/>
      <c r="BY346" s="370"/>
      <c r="BZ346" s="370"/>
      <c r="CA346" s="370"/>
      <c r="CB346" s="370"/>
      <c r="CC346" s="370"/>
      <c r="CD346" s="370"/>
      <c r="CE346" s="370"/>
      <c r="CF346" s="370"/>
      <c r="CG346" s="370"/>
      <c r="CH346" s="370"/>
      <c r="CI346" s="370"/>
      <c r="CJ346" s="370"/>
      <c r="CK346" s="370"/>
      <c r="CL346" s="370"/>
      <c r="CM346" s="370"/>
      <c r="CN346" s="370"/>
      <c r="CO346" s="370"/>
      <c r="CP346" s="370"/>
      <c r="CQ346" s="370"/>
      <c r="CR346" s="370"/>
      <c r="CS346" s="370"/>
      <c r="CT346" s="370"/>
      <c r="CU346" s="370"/>
      <c r="CV346" s="370"/>
      <c r="CW346" s="370"/>
      <c r="CX346" s="370"/>
      <c r="CY346" s="370"/>
      <c r="CZ346" s="370"/>
      <c r="DA346" s="370"/>
      <c r="DB346" s="370"/>
      <c r="DC346" s="370"/>
      <c r="DD346" s="370"/>
      <c r="DE346" s="370"/>
    </row>
    <row r="347" spans="56:109">
      <c r="BD347" s="370"/>
      <c r="BE347" s="370"/>
      <c r="BF347" s="370"/>
      <c r="BG347" s="370"/>
      <c r="BH347" s="370"/>
      <c r="BI347" s="370"/>
      <c r="BJ347" s="370"/>
      <c r="BK347" s="370"/>
      <c r="BL347" s="370"/>
      <c r="BM347" s="370"/>
      <c r="BN347" s="370"/>
      <c r="BO347" s="370"/>
      <c r="BP347" s="370"/>
      <c r="BQ347" s="370"/>
      <c r="BR347" s="370"/>
      <c r="BS347" s="370"/>
      <c r="BT347" s="370"/>
      <c r="BU347" s="370"/>
      <c r="BV347" s="370"/>
      <c r="BW347" s="370"/>
      <c r="BX347" s="370"/>
      <c r="BY347" s="370"/>
      <c r="BZ347" s="370"/>
      <c r="CA347" s="370"/>
      <c r="CB347" s="370"/>
      <c r="CC347" s="370"/>
      <c r="CD347" s="370"/>
      <c r="CE347" s="370"/>
      <c r="CF347" s="370"/>
      <c r="CG347" s="370"/>
      <c r="CH347" s="370"/>
      <c r="CI347" s="370"/>
      <c r="CJ347" s="370"/>
      <c r="CK347" s="370"/>
      <c r="CL347" s="370"/>
      <c r="CM347" s="370"/>
      <c r="CN347" s="370"/>
      <c r="CO347" s="370"/>
      <c r="CP347" s="370"/>
      <c r="CQ347" s="370"/>
      <c r="CR347" s="370"/>
      <c r="CS347" s="370"/>
      <c r="CT347" s="370"/>
      <c r="CU347" s="370"/>
      <c r="CV347" s="370"/>
      <c r="CW347" s="370"/>
      <c r="CX347" s="370"/>
      <c r="CY347" s="370"/>
      <c r="CZ347" s="370"/>
      <c r="DA347" s="370"/>
      <c r="DB347" s="370"/>
      <c r="DC347" s="370"/>
      <c r="DD347" s="370"/>
      <c r="DE347" s="370"/>
    </row>
    <row r="348" spans="56:109">
      <c r="BD348" s="370"/>
      <c r="BE348" s="370"/>
      <c r="BF348" s="370"/>
      <c r="BG348" s="370"/>
      <c r="BH348" s="370"/>
      <c r="BI348" s="370"/>
      <c r="BJ348" s="370"/>
      <c r="BK348" s="370"/>
      <c r="BL348" s="370"/>
      <c r="BM348" s="370"/>
      <c r="BN348" s="370"/>
      <c r="BO348" s="370"/>
      <c r="BP348" s="370"/>
      <c r="BQ348" s="370"/>
      <c r="BR348" s="370"/>
      <c r="BS348" s="370"/>
      <c r="BT348" s="370"/>
      <c r="BU348" s="370"/>
      <c r="BV348" s="370"/>
      <c r="BW348" s="370"/>
      <c r="BX348" s="370"/>
      <c r="BY348" s="370"/>
      <c r="BZ348" s="370"/>
      <c r="CA348" s="370"/>
      <c r="CB348" s="370"/>
      <c r="CC348" s="370"/>
      <c r="CD348" s="370"/>
      <c r="CE348" s="370"/>
      <c r="CF348" s="370"/>
      <c r="CG348" s="370"/>
      <c r="CH348" s="370"/>
      <c r="CI348" s="370"/>
      <c r="CJ348" s="370"/>
      <c r="CK348" s="370"/>
      <c r="CL348" s="370"/>
      <c r="CM348" s="370"/>
      <c r="CN348" s="370"/>
      <c r="CO348" s="370"/>
      <c r="CP348" s="370"/>
      <c r="CQ348" s="370"/>
      <c r="CR348" s="370"/>
      <c r="CS348" s="370"/>
      <c r="CT348" s="370"/>
      <c r="CU348" s="370"/>
      <c r="CV348" s="370"/>
      <c r="CW348" s="370"/>
      <c r="CX348" s="370"/>
      <c r="CY348" s="370"/>
      <c r="CZ348" s="370"/>
      <c r="DA348" s="370"/>
      <c r="DB348" s="370"/>
      <c r="DC348" s="370"/>
      <c r="DD348" s="370"/>
      <c r="DE348" s="370"/>
    </row>
    <row r="349" spans="56:109">
      <c r="BD349" s="370"/>
      <c r="BE349" s="370"/>
      <c r="BF349" s="370"/>
      <c r="BG349" s="370"/>
      <c r="BH349" s="370"/>
      <c r="BI349" s="370"/>
      <c r="BJ349" s="370"/>
      <c r="BK349" s="370"/>
      <c r="BL349" s="370"/>
      <c r="BM349" s="370"/>
      <c r="BN349" s="370"/>
      <c r="BO349" s="370"/>
      <c r="BP349" s="370"/>
      <c r="BQ349" s="370"/>
      <c r="BR349" s="370"/>
      <c r="BS349" s="370"/>
      <c r="BT349" s="370"/>
      <c r="BU349" s="370"/>
      <c r="BV349" s="370"/>
      <c r="BW349" s="370"/>
      <c r="BX349" s="370"/>
      <c r="BY349" s="370"/>
      <c r="BZ349" s="370"/>
      <c r="CA349" s="370"/>
      <c r="CB349" s="370"/>
      <c r="CC349" s="370"/>
      <c r="CD349" s="370"/>
      <c r="CE349" s="370"/>
      <c r="CF349" s="370"/>
      <c r="CG349" s="370"/>
      <c r="CH349" s="370"/>
      <c r="CI349" s="370"/>
      <c r="CJ349" s="370"/>
      <c r="CK349" s="370"/>
      <c r="CL349" s="370"/>
      <c r="CM349" s="370"/>
      <c r="CN349" s="370"/>
      <c r="CO349" s="370"/>
      <c r="CP349" s="370"/>
      <c r="CQ349" s="370"/>
      <c r="CR349" s="370"/>
      <c r="CS349" s="370"/>
      <c r="CT349" s="370"/>
      <c r="CU349" s="370"/>
      <c r="CV349" s="370"/>
      <c r="CW349" s="370"/>
      <c r="CX349" s="370"/>
      <c r="CY349" s="370"/>
      <c r="CZ349" s="370"/>
      <c r="DA349" s="370"/>
      <c r="DB349" s="370"/>
      <c r="DC349" s="370"/>
      <c r="DD349" s="370"/>
      <c r="DE349" s="370"/>
    </row>
    <row r="350" spans="56:109">
      <c r="BD350" s="370"/>
      <c r="BE350" s="370"/>
      <c r="BF350" s="370"/>
      <c r="BG350" s="370"/>
      <c r="BH350" s="370"/>
      <c r="BI350" s="370"/>
      <c r="BJ350" s="370"/>
      <c r="BK350" s="370"/>
      <c r="BL350" s="370"/>
      <c r="BM350" s="370"/>
      <c r="BN350" s="370"/>
      <c r="BO350" s="370"/>
      <c r="BP350" s="370"/>
      <c r="BQ350" s="370"/>
      <c r="BR350" s="370"/>
      <c r="BS350" s="370"/>
      <c r="BT350" s="370"/>
      <c r="BU350" s="370"/>
      <c r="BV350" s="370"/>
      <c r="BW350" s="370"/>
      <c r="BX350" s="370"/>
      <c r="BY350" s="370"/>
      <c r="BZ350" s="370"/>
      <c r="CA350" s="370"/>
      <c r="CB350" s="370"/>
      <c r="CC350" s="370"/>
      <c r="CD350" s="370"/>
      <c r="CE350" s="370"/>
      <c r="CF350" s="370"/>
      <c r="CG350" s="370"/>
      <c r="CH350" s="370"/>
      <c r="CI350" s="370"/>
      <c r="CJ350" s="370"/>
      <c r="CK350" s="370"/>
      <c r="CL350" s="370"/>
      <c r="CM350" s="370"/>
      <c r="CN350" s="370"/>
      <c r="CO350" s="370"/>
      <c r="CP350" s="370"/>
      <c r="CQ350" s="370"/>
      <c r="CR350" s="370"/>
      <c r="CS350" s="370"/>
      <c r="CT350" s="370"/>
      <c r="CU350" s="370"/>
      <c r="CV350" s="370"/>
      <c r="CW350" s="370"/>
      <c r="CX350" s="370"/>
      <c r="CY350" s="370"/>
      <c r="CZ350" s="370"/>
      <c r="DA350" s="370"/>
      <c r="DB350" s="370"/>
      <c r="DC350" s="370"/>
      <c r="DD350" s="370"/>
      <c r="DE350" s="370"/>
    </row>
    <row r="351" spans="56:109">
      <c r="BD351" s="370"/>
      <c r="BE351" s="370"/>
      <c r="BF351" s="370"/>
      <c r="BG351" s="370"/>
      <c r="BH351" s="370"/>
      <c r="BI351" s="370"/>
      <c r="BJ351" s="370"/>
      <c r="BK351" s="370"/>
      <c r="BL351" s="370"/>
      <c r="BM351" s="370"/>
      <c r="BN351" s="370"/>
      <c r="BO351" s="370"/>
      <c r="BP351" s="370"/>
      <c r="BQ351" s="370"/>
      <c r="BR351" s="370"/>
      <c r="BS351" s="370"/>
      <c r="BT351" s="370"/>
      <c r="BU351" s="370"/>
      <c r="BV351" s="370"/>
      <c r="BW351" s="370"/>
      <c r="BX351" s="370"/>
      <c r="BY351" s="370"/>
      <c r="BZ351" s="370"/>
      <c r="CA351" s="370"/>
      <c r="CB351" s="370"/>
      <c r="CC351" s="370"/>
      <c r="CD351" s="370"/>
      <c r="CE351" s="370"/>
      <c r="CF351" s="370"/>
      <c r="CG351" s="370"/>
      <c r="CH351" s="370"/>
      <c r="CI351" s="370"/>
      <c r="CJ351" s="370"/>
      <c r="CK351" s="370"/>
      <c r="CL351" s="370"/>
      <c r="CM351" s="370"/>
      <c r="CN351" s="370"/>
      <c r="CO351" s="370"/>
      <c r="CP351" s="370"/>
      <c r="CQ351" s="370"/>
      <c r="CR351" s="370"/>
      <c r="CS351" s="370"/>
      <c r="CT351" s="370"/>
      <c r="CU351" s="370"/>
      <c r="CV351" s="370"/>
      <c r="CW351" s="370"/>
      <c r="CX351" s="370"/>
      <c r="CY351" s="370"/>
      <c r="CZ351" s="370"/>
      <c r="DA351" s="370"/>
      <c r="DB351" s="370"/>
      <c r="DC351" s="370"/>
      <c r="DD351" s="370"/>
      <c r="DE351" s="370"/>
    </row>
    <row r="352" spans="56:109">
      <c r="BD352" s="370"/>
      <c r="BE352" s="370"/>
      <c r="BF352" s="370"/>
      <c r="BG352" s="370"/>
      <c r="BH352" s="370"/>
      <c r="BI352" s="370"/>
      <c r="BJ352" s="370"/>
      <c r="BK352" s="370"/>
      <c r="BL352" s="370"/>
      <c r="BM352" s="370"/>
      <c r="BN352" s="370"/>
      <c r="BO352" s="370"/>
      <c r="BP352" s="370"/>
      <c r="BQ352" s="370"/>
      <c r="BR352" s="370"/>
      <c r="BS352" s="370"/>
      <c r="BT352" s="370"/>
      <c r="BU352" s="370"/>
      <c r="BV352" s="370"/>
      <c r="BW352" s="370"/>
      <c r="BX352" s="370"/>
      <c r="BY352" s="370"/>
      <c r="BZ352" s="370"/>
      <c r="CA352" s="370"/>
      <c r="CB352" s="370"/>
      <c r="CC352" s="370"/>
      <c r="CD352" s="370"/>
      <c r="CE352" s="370"/>
      <c r="CF352" s="370"/>
      <c r="CG352" s="370"/>
      <c r="CH352" s="370"/>
      <c r="CI352" s="370"/>
      <c r="CJ352" s="370"/>
      <c r="CK352" s="370"/>
      <c r="CL352" s="370"/>
      <c r="CM352" s="370"/>
      <c r="CN352" s="370"/>
      <c r="CO352" s="370"/>
      <c r="CP352" s="370"/>
      <c r="CQ352" s="370"/>
      <c r="CR352" s="370"/>
      <c r="CS352" s="370"/>
      <c r="CT352" s="370"/>
      <c r="CU352" s="370"/>
      <c r="CV352" s="370"/>
      <c r="CW352" s="370"/>
      <c r="CX352" s="370"/>
      <c r="CY352" s="370"/>
      <c r="CZ352" s="370"/>
      <c r="DA352" s="370"/>
      <c r="DB352" s="370"/>
      <c r="DC352" s="370"/>
      <c r="DD352" s="370"/>
      <c r="DE352" s="370"/>
    </row>
    <row r="353" spans="56:109">
      <c r="BD353" s="370"/>
      <c r="BE353" s="370"/>
      <c r="BF353" s="370"/>
      <c r="BG353" s="370"/>
      <c r="BH353" s="370"/>
      <c r="BI353" s="370"/>
      <c r="BJ353" s="370"/>
      <c r="BK353" s="370"/>
      <c r="BL353" s="370"/>
      <c r="BM353" s="370"/>
      <c r="BN353" s="370"/>
      <c r="BO353" s="370"/>
      <c r="BP353" s="370"/>
      <c r="BQ353" s="370"/>
      <c r="BR353" s="370"/>
      <c r="BS353" s="370"/>
      <c r="BT353" s="370"/>
      <c r="BU353" s="370"/>
      <c r="BV353" s="370"/>
      <c r="BW353" s="370"/>
      <c r="BX353" s="370"/>
      <c r="BY353" s="370"/>
      <c r="BZ353" s="370"/>
      <c r="CA353" s="370"/>
      <c r="CB353" s="370"/>
      <c r="CC353" s="370"/>
      <c r="CD353" s="370"/>
      <c r="CE353" s="370"/>
      <c r="CF353" s="370"/>
      <c r="CG353" s="370"/>
      <c r="CH353" s="370"/>
      <c r="CI353" s="370"/>
      <c r="CJ353" s="370"/>
      <c r="CK353" s="370"/>
      <c r="CL353" s="370"/>
      <c r="CM353" s="370"/>
      <c r="CN353" s="370"/>
      <c r="CO353" s="370"/>
      <c r="CP353" s="370"/>
      <c r="CQ353" s="370"/>
      <c r="CR353" s="370"/>
      <c r="CS353" s="370"/>
      <c r="CT353" s="370"/>
      <c r="CU353" s="370"/>
      <c r="CV353" s="370"/>
      <c r="CW353" s="370"/>
      <c r="CX353" s="370"/>
      <c r="CY353" s="370"/>
      <c r="CZ353" s="370"/>
      <c r="DA353" s="370"/>
      <c r="DB353" s="370"/>
      <c r="DC353" s="370"/>
      <c r="DD353" s="370"/>
      <c r="DE353" s="370"/>
    </row>
    <row r="354" spans="56:109">
      <c r="BD354" s="370"/>
      <c r="BE354" s="370"/>
      <c r="BF354" s="370"/>
      <c r="BG354" s="370"/>
      <c r="BH354" s="370"/>
      <c r="BI354" s="370"/>
      <c r="BJ354" s="370"/>
      <c r="BK354" s="370"/>
      <c r="BL354" s="370"/>
      <c r="BM354" s="370"/>
      <c r="BN354" s="370"/>
      <c r="BO354" s="370"/>
      <c r="BP354" s="370"/>
      <c r="BQ354" s="370"/>
      <c r="BR354" s="370"/>
      <c r="BS354" s="370"/>
      <c r="BT354" s="370"/>
      <c r="BU354" s="370"/>
      <c r="BV354" s="370"/>
      <c r="BW354" s="370"/>
      <c r="BX354" s="370"/>
      <c r="BY354" s="370"/>
      <c r="BZ354" s="370"/>
      <c r="CA354" s="370"/>
      <c r="CB354" s="370"/>
      <c r="CC354" s="370"/>
      <c r="CD354" s="370"/>
      <c r="CE354" s="370"/>
      <c r="CF354" s="370"/>
      <c r="CG354" s="370"/>
      <c r="CH354" s="370"/>
      <c r="CI354" s="370"/>
      <c r="CJ354" s="370"/>
      <c r="CK354" s="370"/>
      <c r="CL354" s="370"/>
      <c r="CM354" s="370"/>
      <c r="CN354" s="370"/>
      <c r="CO354" s="370"/>
      <c r="CP354" s="370"/>
      <c r="CQ354" s="370"/>
      <c r="CR354" s="370"/>
      <c r="CS354" s="370"/>
      <c r="CT354" s="370"/>
      <c r="CU354" s="370"/>
      <c r="CV354" s="370"/>
      <c r="CW354" s="370"/>
      <c r="CX354" s="370"/>
      <c r="CY354" s="370"/>
      <c r="CZ354" s="370"/>
      <c r="DA354" s="370"/>
      <c r="DB354" s="370"/>
      <c r="DC354" s="370"/>
      <c r="DD354" s="370"/>
      <c r="DE354" s="370"/>
    </row>
    <row r="355" spans="56:109">
      <c r="BD355" s="370"/>
      <c r="BE355" s="370"/>
      <c r="BF355" s="370"/>
      <c r="BG355" s="370"/>
      <c r="BH355" s="370"/>
      <c r="BI355" s="370"/>
      <c r="BJ355" s="370"/>
      <c r="BK355" s="370"/>
      <c r="BL355" s="370"/>
      <c r="BM355" s="370"/>
      <c r="BN355" s="370"/>
      <c r="BO355" s="370"/>
      <c r="BP355" s="370"/>
      <c r="BQ355" s="370"/>
      <c r="BR355" s="370"/>
      <c r="BS355" s="370"/>
      <c r="BT355" s="370"/>
      <c r="BU355" s="370"/>
      <c r="BV355" s="370"/>
      <c r="BW355" s="370"/>
      <c r="BX355" s="370"/>
      <c r="BY355" s="370"/>
      <c r="BZ355" s="370"/>
      <c r="CA355" s="370"/>
      <c r="CB355" s="370"/>
      <c r="CC355" s="370"/>
      <c r="CD355" s="370"/>
      <c r="CE355" s="370"/>
      <c r="CF355" s="370"/>
      <c r="CG355" s="370"/>
      <c r="CH355" s="370"/>
      <c r="CI355" s="370"/>
      <c r="CJ355" s="370"/>
      <c r="CK355" s="370"/>
      <c r="CL355" s="370"/>
      <c r="CM355" s="370"/>
      <c r="CN355" s="370"/>
      <c r="CO355" s="370"/>
      <c r="CP355" s="370"/>
      <c r="CQ355" s="370"/>
      <c r="CR355" s="370"/>
      <c r="CS355" s="370"/>
      <c r="CT355" s="370"/>
      <c r="CU355" s="370"/>
      <c r="CV355" s="370"/>
      <c r="CW355" s="370"/>
      <c r="CX355" s="370"/>
      <c r="CY355" s="370"/>
      <c r="CZ355" s="370"/>
      <c r="DA355" s="370"/>
      <c r="DB355" s="370"/>
      <c r="DC355" s="370"/>
      <c r="DD355" s="370"/>
      <c r="DE355" s="370"/>
    </row>
    <row r="356" spans="56:109">
      <c r="BD356" s="370"/>
      <c r="BE356" s="370"/>
      <c r="BF356" s="370"/>
      <c r="BG356" s="370"/>
      <c r="BH356" s="370"/>
      <c r="BI356" s="370"/>
      <c r="BJ356" s="370"/>
      <c r="BK356" s="370"/>
      <c r="BL356" s="370"/>
      <c r="BM356" s="370"/>
      <c r="BN356" s="370"/>
      <c r="BO356" s="370"/>
      <c r="BP356" s="370"/>
      <c r="BQ356" s="370"/>
      <c r="BR356" s="370"/>
      <c r="BS356" s="370"/>
      <c r="BT356" s="370"/>
      <c r="BU356" s="370"/>
      <c r="BV356" s="370"/>
      <c r="BW356" s="370"/>
      <c r="BX356" s="370"/>
      <c r="BY356" s="370"/>
      <c r="BZ356" s="370"/>
      <c r="CA356" s="370"/>
      <c r="CB356" s="370"/>
      <c r="CC356" s="370"/>
      <c r="CD356" s="370"/>
      <c r="CE356" s="370"/>
      <c r="CF356" s="370"/>
      <c r="CG356" s="370"/>
      <c r="CH356" s="370"/>
      <c r="CI356" s="370"/>
      <c r="CJ356" s="370"/>
      <c r="CK356" s="370"/>
      <c r="CL356" s="370"/>
      <c r="CM356" s="370"/>
      <c r="CN356" s="370"/>
      <c r="CO356" s="370"/>
      <c r="CP356" s="370"/>
      <c r="CQ356" s="370"/>
      <c r="CR356" s="370"/>
      <c r="CS356" s="370"/>
      <c r="CT356" s="370"/>
      <c r="CU356" s="370"/>
      <c r="CV356" s="370"/>
      <c r="CW356" s="370"/>
      <c r="CX356" s="370"/>
      <c r="CY356" s="370"/>
      <c r="CZ356" s="370"/>
      <c r="DA356" s="370"/>
      <c r="DB356" s="370"/>
      <c r="DC356" s="370"/>
      <c r="DD356" s="370"/>
      <c r="DE356" s="370"/>
    </row>
    <row r="357" spans="56:109">
      <c r="BD357" s="370"/>
      <c r="BE357" s="370"/>
      <c r="BF357" s="370"/>
      <c r="BG357" s="370"/>
      <c r="BH357" s="370"/>
      <c r="BI357" s="370"/>
      <c r="BJ357" s="370"/>
      <c r="BK357" s="370"/>
      <c r="BL357" s="370"/>
      <c r="BM357" s="370"/>
      <c r="BN357" s="370"/>
      <c r="BO357" s="370"/>
      <c r="BP357" s="370"/>
      <c r="BQ357" s="370"/>
      <c r="BR357" s="370"/>
      <c r="BS357" s="370"/>
      <c r="BT357" s="370"/>
      <c r="BU357" s="370"/>
      <c r="BV357" s="370"/>
      <c r="BW357" s="370"/>
      <c r="BX357" s="370"/>
      <c r="BY357" s="370"/>
      <c r="BZ357" s="370"/>
      <c r="CA357" s="370"/>
      <c r="CB357" s="370"/>
      <c r="CC357" s="370"/>
      <c r="CD357" s="370"/>
      <c r="CE357" s="370"/>
      <c r="CF357" s="370"/>
      <c r="CG357" s="370"/>
      <c r="CH357" s="370"/>
      <c r="CI357" s="370"/>
      <c r="CJ357" s="370"/>
      <c r="CK357" s="370"/>
      <c r="CL357" s="370"/>
      <c r="CM357" s="370"/>
      <c r="CN357" s="370"/>
      <c r="CO357" s="370"/>
      <c r="CP357" s="370"/>
      <c r="CQ357" s="370"/>
      <c r="CR357" s="370"/>
      <c r="CS357" s="370"/>
      <c r="CT357" s="370"/>
      <c r="CU357" s="370"/>
      <c r="CV357" s="370"/>
      <c r="CW357" s="370"/>
      <c r="CX357" s="370"/>
      <c r="CY357" s="370"/>
      <c r="CZ357" s="370"/>
      <c r="DA357" s="370"/>
      <c r="DB357" s="370"/>
      <c r="DC357" s="370"/>
      <c r="DD357" s="370"/>
      <c r="DE357" s="370"/>
    </row>
    <row r="358" spans="56:109">
      <c r="BD358" s="370"/>
      <c r="BE358" s="370"/>
      <c r="BF358" s="370"/>
      <c r="BG358" s="370"/>
      <c r="BH358" s="370"/>
      <c r="BI358" s="370"/>
      <c r="BJ358" s="370"/>
      <c r="BK358" s="370"/>
      <c r="BL358" s="370"/>
      <c r="BM358" s="370"/>
      <c r="BN358" s="370"/>
      <c r="BO358" s="370"/>
      <c r="BP358" s="370"/>
      <c r="BQ358" s="370"/>
      <c r="BR358" s="370"/>
      <c r="BS358" s="370"/>
      <c r="BT358" s="370"/>
      <c r="BU358" s="370"/>
      <c r="BV358" s="370"/>
      <c r="BW358" s="370"/>
      <c r="BX358" s="370"/>
      <c r="BY358" s="370"/>
      <c r="BZ358" s="370"/>
      <c r="CA358" s="370"/>
      <c r="CB358" s="370"/>
      <c r="CC358" s="370"/>
      <c r="CD358" s="370"/>
      <c r="CE358" s="370"/>
      <c r="CF358" s="370"/>
      <c r="CG358" s="370"/>
      <c r="CH358" s="370"/>
      <c r="CI358" s="370"/>
      <c r="CJ358" s="370"/>
      <c r="CK358" s="370"/>
      <c r="CL358" s="370"/>
      <c r="CM358" s="370"/>
      <c r="CN358" s="370"/>
      <c r="CO358" s="370"/>
      <c r="CP358" s="370"/>
      <c r="CQ358" s="370"/>
      <c r="CR358" s="370"/>
      <c r="CS358" s="370"/>
      <c r="CT358" s="370"/>
      <c r="CU358" s="370"/>
      <c r="CV358" s="370"/>
      <c r="CW358" s="370"/>
      <c r="CX358" s="370"/>
      <c r="CY358" s="370"/>
      <c r="CZ358" s="370"/>
      <c r="DA358" s="370"/>
      <c r="DB358" s="370"/>
      <c r="DC358" s="370"/>
      <c r="DD358" s="370"/>
      <c r="DE358" s="370"/>
    </row>
    <row r="359" spans="56:109">
      <c r="BD359" s="370"/>
      <c r="BE359" s="370"/>
      <c r="BF359" s="370"/>
      <c r="BG359" s="370"/>
      <c r="BH359" s="370"/>
      <c r="BI359" s="370"/>
      <c r="BJ359" s="370"/>
      <c r="BK359" s="370"/>
      <c r="BL359" s="370"/>
      <c r="BM359" s="370"/>
      <c r="BN359" s="370"/>
      <c r="BO359" s="370"/>
      <c r="BP359" s="370"/>
      <c r="BQ359" s="370"/>
      <c r="BR359" s="370"/>
      <c r="BS359" s="370"/>
      <c r="BT359" s="370"/>
      <c r="BU359" s="370"/>
      <c r="BV359" s="370"/>
      <c r="BW359" s="370"/>
      <c r="BX359" s="370"/>
      <c r="BY359" s="370"/>
      <c r="BZ359" s="370"/>
      <c r="CA359" s="370"/>
      <c r="CB359" s="370"/>
      <c r="CC359" s="370"/>
      <c r="CD359" s="370"/>
      <c r="CE359" s="370"/>
      <c r="CF359" s="370"/>
      <c r="CG359" s="370"/>
      <c r="CH359" s="370"/>
      <c r="CI359" s="370"/>
      <c r="CJ359" s="370"/>
      <c r="CK359" s="370"/>
      <c r="CL359" s="370"/>
      <c r="CM359" s="370"/>
      <c r="CN359" s="370"/>
      <c r="CO359" s="370"/>
      <c r="CP359" s="370"/>
      <c r="CQ359" s="370"/>
      <c r="CR359" s="370"/>
      <c r="CS359" s="370"/>
      <c r="CT359" s="370"/>
      <c r="CU359" s="370"/>
      <c r="CV359" s="370"/>
      <c r="CW359" s="370"/>
      <c r="CX359" s="370"/>
      <c r="CY359" s="370"/>
      <c r="CZ359" s="370"/>
      <c r="DA359" s="370"/>
      <c r="DB359" s="370"/>
      <c r="DC359" s="370"/>
      <c r="DD359" s="370"/>
      <c r="DE359" s="370"/>
    </row>
    <row r="360" spans="56:109">
      <c r="BD360" s="370"/>
      <c r="BE360" s="370"/>
      <c r="BF360" s="370"/>
      <c r="BG360" s="370"/>
      <c r="BH360" s="370"/>
      <c r="BI360" s="370"/>
      <c r="BJ360" s="370"/>
      <c r="BK360" s="370"/>
      <c r="BL360" s="370"/>
      <c r="BM360" s="370"/>
      <c r="BN360" s="370"/>
      <c r="BO360" s="370"/>
      <c r="BP360" s="370"/>
      <c r="BQ360" s="370"/>
      <c r="BR360" s="370"/>
      <c r="BS360" s="370"/>
      <c r="BT360" s="370"/>
      <c r="BU360" s="370"/>
      <c r="BV360" s="370"/>
      <c r="BW360" s="370"/>
      <c r="BX360" s="370"/>
      <c r="BY360" s="370"/>
      <c r="BZ360" s="370"/>
      <c r="CA360" s="370"/>
      <c r="CB360" s="370"/>
      <c r="CC360" s="370"/>
      <c r="CD360" s="370"/>
      <c r="CE360" s="370"/>
      <c r="CF360" s="370"/>
      <c r="CG360" s="370"/>
      <c r="CH360" s="370"/>
      <c r="CI360" s="370"/>
      <c r="CJ360" s="370"/>
      <c r="CK360" s="370"/>
      <c r="CL360" s="370"/>
      <c r="CM360" s="370"/>
      <c r="CN360" s="370"/>
      <c r="CO360" s="370"/>
      <c r="CP360" s="370"/>
      <c r="CQ360" s="370"/>
      <c r="CR360" s="370"/>
      <c r="CS360" s="370"/>
      <c r="CT360" s="370"/>
      <c r="CU360" s="370"/>
      <c r="CV360" s="370"/>
      <c r="CW360" s="370"/>
      <c r="CX360" s="370"/>
      <c r="CY360" s="370"/>
      <c r="CZ360" s="370"/>
      <c r="DA360" s="370"/>
      <c r="DB360" s="370"/>
      <c r="DC360" s="370"/>
      <c r="DD360" s="370"/>
      <c r="DE360" s="370"/>
    </row>
    <row r="361" spans="56:109">
      <c r="BD361" s="370"/>
      <c r="BE361" s="370"/>
      <c r="BF361" s="370"/>
      <c r="BG361" s="370"/>
      <c r="BH361" s="370"/>
      <c r="BI361" s="370"/>
      <c r="BJ361" s="370"/>
      <c r="BK361" s="370"/>
      <c r="BL361" s="370"/>
      <c r="BM361" s="370"/>
      <c r="BN361" s="370"/>
      <c r="BO361" s="370"/>
      <c r="BP361" s="370"/>
      <c r="BQ361" s="370"/>
      <c r="BR361" s="370"/>
      <c r="BS361" s="370"/>
      <c r="BT361" s="370"/>
      <c r="BU361" s="370"/>
      <c r="BV361" s="370"/>
      <c r="BW361" s="370"/>
      <c r="BX361" s="370"/>
      <c r="BY361" s="370"/>
      <c r="BZ361" s="370"/>
      <c r="CA361" s="370"/>
      <c r="CB361" s="370"/>
      <c r="CC361" s="370"/>
      <c r="CD361" s="370"/>
      <c r="CE361" s="370"/>
      <c r="CF361" s="370"/>
      <c r="CG361" s="370"/>
      <c r="CH361" s="370"/>
      <c r="CI361" s="370"/>
      <c r="CJ361" s="370"/>
      <c r="CK361" s="370"/>
      <c r="CL361" s="370"/>
      <c r="CM361" s="370"/>
      <c r="CN361" s="370"/>
      <c r="CO361" s="370"/>
      <c r="CP361" s="370"/>
      <c r="CQ361" s="370"/>
      <c r="CR361" s="370"/>
      <c r="CS361" s="370"/>
      <c r="CT361" s="370"/>
      <c r="CU361" s="370"/>
      <c r="CV361" s="370"/>
      <c r="CW361" s="370"/>
      <c r="CX361" s="370"/>
      <c r="CY361" s="370"/>
      <c r="CZ361" s="370"/>
      <c r="DA361" s="370"/>
      <c r="DB361" s="370"/>
      <c r="DC361" s="370"/>
      <c r="DD361" s="370"/>
      <c r="DE361" s="370"/>
    </row>
    <row r="362" spans="56:109">
      <c r="BD362" s="370"/>
      <c r="BE362" s="370"/>
      <c r="BF362" s="370"/>
      <c r="BG362" s="370"/>
      <c r="BH362" s="370"/>
      <c r="BI362" s="370"/>
      <c r="BJ362" s="370"/>
      <c r="BK362" s="370"/>
      <c r="BL362" s="370"/>
      <c r="BM362" s="370"/>
      <c r="BN362" s="370"/>
      <c r="BO362" s="370"/>
      <c r="BP362" s="370"/>
      <c r="BQ362" s="370"/>
      <c r="BR362" s="370"/>
      <c r="BS362" s="370"/>
      <c r="BT362" s="370"/>
      <c r="BU362" s="370"/>
      <c r="BV362" s="370"/>
      <c r="BW362" s="370"/>
      <c r="BX362" s="370"/>
      <c r="BY362" s="370"/>
      <c r="BZ362" s="370"/>
      <c r="CA362" s="370"/>
      <c r="CB362" s="370"/>
      <c r="CC362" s="370"/>
      <c r="CD362" s="370"/>
      <c r="CE362" s="370"/>
      <c r="CF362" s="370"/>
      <c r="CG362" s="370"/>
      <c r="CH362" s="370"/>
      <c r="CI362" s="370"/>
      <c r="CJ362" s="370"/>
      <c r="CK362" s="370"/>
      <c r="CL362" s="370"/>
      <c r="CM362" s="370"/>
      <c r="CN362" s="370"/>
      <c r="CO362" s="370"/>
      <c r="CP362" s="370"/>
      <c r="CQ362" s="370"/>
      <c r="CR362" s="370"/>
      <c r="CS362" s="370"/>
      <c r="CT362" s="370"/>
      <c r="CU362" s="370"/>
      <c r="CV362" s="370"/>
      <c r="CW362" s="370"/>
      <c r="CX362" s="370"/>
      <c r="CY362" s="370"/>
      <c r="CZ362" s="370"/>
      <c r="DA362" s="370"/>
      <c r="DB362" s="370"/>
      <c r="DC362" s="370"/>
      <c r="DD362" s="370"/>
      <c r="DE362" s="370"/>
    </row>
    <row r="363" spans="56:109">
      <c r="BD363" s="370"/>
      <c r="BE363" s="370"/>
      <c r="BF363" s="370"/>
      <c r="BG363" s="370"/>
      <c r="BH363" s="370"/>
      <c r="BI363" s="370"/>
      <c r="BJ363" s="370"/>
      <c r="BK363" s="370"/>
      <c r="BL363" s="370"/>
      <c r="BM363" s="370"/>
      <c r="BN363" s="370"/>
      <c r="BO363" s="370"/>
      <c r="BP363" s="370"/>
      <c r="BQ363" s="370"/>
      <c r="BR363" s="370"/>
      <c r="BS363" s="370"/>
      <c r="BT363" s="370"/>
      <c r="BU363" s="370"/>
      <c r="BV363" s="370"/>
      <c r="BW363" s="370"/>
      <c r="BX363" s="370"/>
      <c r="BY363" s="370"/>
      <c r="BZ363" s="370"/>
      <c r="CA363" s="370"/>
      <c r="CB363" s="370"/>
      <c r="CC363" s="370"/>
      <c r="CD363" s="370"/>
      <c r="CE363" s="370"/>
      <c r="CF363" s="370"/>
      <c r="CG363" s="370"/>
      <c r="CH363" s="370"/>
      <c r="CI363" s="370"/>
      <c r="CJ363" s="370"/>
      <c r="CK363" s="370"/>
      <c r="CL363" s="370"/>
      <c r="CM363" s="370"/>
      <c r="CN363" s="370"/>
      <c r="CO363" s="370"/>
      <c r="CP363" s="370"/>
      <c r="CQ363" s="370"/>
      <c r="CR363" s="370"/>
      <c r="CS363" s="370"/>
      <c r="CT363" s="370"/>
      <c r="CU363" s="370"/>
      <c r="CV363" s="370"/>
      <c r="CW363" s="370"/>
      <c r="CX363" s="370"/>
      <c r="CY363" s="370"/>
      <c r="CZ363" s="370"/>
      <c r="DA363" s="370"/>
      <c r="DB363" s="370"/>
      <c r="DC363" s="370"/>
      <c r="DD363" s="370"/>
      <c r="DE363" s="370"/>
    </row>
    <row r="364" spans="56:109">
      <c r="BD364" s="370"/>
      <c r="BE364" s="370"/>
      <c r="BF364" s="370"/>
      <c r="BG364" s="370"/>
      <c r="BH364" s="370"/>
      <c r="BI364" s="370"/>
      <c r="BJ364" s="370"/>
      <c r="BK364" s="370"/>
      <c r="BL364" s="370"/>
      <c r="BM364" s="370"/>
      <c r="BN364" s="370"/>
      <c r="BO364" s="370"/>
      <c r="BP364" s="370"/>
      <c r="BQ364" s="370"/>
      <c r="BR364" s="370"/>
      <c r="BS364" s="370"/>
      <c r="BT364" s="370"/>
      <c r="BU364" s="370"/>
      <c r="BV364" s="370"/>
      <c r="BW364" s="370"/>
      <c r="BX364" s="370"/>
      <c r="BY364" s="370"/>
      <c r="BZ364" s="370"/>
      <c r="CA364" s="370"/>
      <c r="CB364" s="370"/>
      <c r="CC364" s="370"/>
      <c r="CD364" s="370"/>
      <c r="CE364" s="370"/>
      <c r="CF364" s="370"/>
      <c r="CG364" s="370"/>
      <c r="CH364" s="370"/>
      <c r="CI364" s="370"/>
      <c r="CJ364" s="370"/>
      <c r="CK364" s="370"/>
      <c r="CL364" s="370"/>
      <c r="CM364" s="370"/>
      <c r="CN364" s="370"/>
      <c r="CO364" s="370"/>
      <c r="CP364" s="370"/>
      <c r="CQ364" s="370"/>
      <c r="CR364" s="370"/>
      <c r="CS364" s="370"/>
      <c r="CT364" s="370"/>
      <c r="CU364" s="370"/>
      <c r="CV364" s="370"/>
      <c r="CW364" s="370"/>
      <c r="CX364" s="370"/>
      <c r="CY364" s="370"/>
      <c r="CZ364" s="370"/>
      <c r="DA364" s="370"/>
      <c r="DB364" s="370"/>
      <c r="DC364" s="370"/>
      <c r="DD364" s="370"/>
      <c r="DE364" s="370"/>
    </row>
    <row r="365" spans="56:109">
      <c r="BD365" s="370"/>
      <c r="BE365" s="370"/>
      <c r="BF365" s="370"/>
      <c r="BG365" s="370"/>
      <c r="BH365" s="370"/>
      <c r="BI365" s="370"/>
      <c r="BJ365" s="370"/>
      <c r="BK365" s="370"/>
      <c r="BL365" s="370"/>
      <c r="BM365" s="370"/>
      <c r="BN365" s="370"/>
      <c r="BO365" s="370"/>
      <c r="BP365" s="370"/>
      <c r="BQ365" s="370"/>
      <c r="BR365" s="370"/>
      <c r="BS365" s="370"/>
      <c r="BT365" s="370"/>
      <c r="BU365" s="370"/>
      <c r="BV365" s="370"/>
      <c r="BW365" s="370"/>
      <c r="BX365" s="370"/>
      <c r="BY365" s="370"/>
      <c r="BZ365" s="370"/>
      <c r="CA365" s="370"/>
      <c r="CB365" s="370"/>
      <c r="CC365" s="370"/>
      <c r="CD365" s="370"/>
      <c r="CE365" s="370"/>
      <c r="CF365" s="370"/>
      <c r="CG365" s="370"/>
      <c r="CH365" s="370"/>
      <c r="CI365" s="370"/>
      <c r="CJ365" s="370"/>
      <c r="CK365" s="370"/>
      <c r="CL365" s="370"/>
      <c r="CM365" s="370"/>
      <c r="CN365" s="370"/>
      <c r="CO365" s="370"/>
      <c r="CP365" s="370"/>
      <c r="CQ365" s="370"/>
      <c r="CR365" s="370"/>
      <c r="CS365" s="370"/>
      <c r="CT365" s="370"/>
      <c r="CU365" s="370"/>
      <c r="CV365" s="370"/>
      <c r="CW365" s="370"/>
      <c r="CX365" s="370"/>
      <c r="CY365" s="370"/>
      <c r="CZ365" s="370"/>
      <c r="DA365" s="370"/>
      <c r="DB365" s="370"/>
      <c r="DC365" s="370"/>
      <c r="DD365" s="370"/>
      <c r="DE365" s="370"/>
    </row>
    <row r="366" spans="56:109">
      <c r="BD366" s="370"/>
      <c r="BE366" s="370"/>
      <c r="BF366" s="370"/>
      <c r="BG366" s="370"/>
      <c r="BH366" s="370"/>
      <c r="BI366" s="370"/>
      <c r="BJ366" s="370"/>
      <c r="BK366" s="370"/>
      <c r="BL366" s="370"/>
      <c r="BM366" s="370"/>
      <c r="BN366" s="370"/>
      <c r="BO366" s="370"/>
      <c r="BP366" s="370"/>
      <c r="BQ366" s="370"/>
      <c r="BR366" s="370"/>
      <c r="BS366" s="370"/>
      <c r="BT366" s="370"/>
      <c r="BU366" s="370"/>
      <c r="BV366" s="370"/>
      <c r="BW366" s="370"/>
      <c r="BX366" s="370"/>
      <c r="BY366" s="370"/>
      <c r="BZ366" s="370"/>
      <c r="CA366" s="370"/>
      <c r="CB366" s="370"/>
      <c r="CC366" s="370"/>
      <c r="CD366" s="370"/>
      <c r="CE366" s="370"/>
      <c r="CF366" s="370"/>
      <c r="CG366" s="370"/>
      <c r="CH366" s="370"/>
      <c r="CI366" s="370"/>
      <c r="CJ366" s="370"/>
      <c r="CK366" s="370"/>
      <c r="CL366" s="370"/>
      <c r="CM366" s="370"/>
      <c r="CN366" s="370"/>
      <c r="CO366" s="370"/>
      <c r="CP366" s="370"/>
      <c r="CQ366" s="370"/>
      <c r="CR366" s="370"/>
      <c r="CS366" s="370"/>
      <c r="CT366" s="370"/>
      <c r="CU366" s="370"/>
      <c r="CV366" s="370"/>
      <c r="CW366" s="370"/>
      <c r="CX366" s="370"/>
      <c r="CY366" s="370"/>
      <c r="CZ366" s="370"/>
      <c r="DA366" s="370"/>
      <c r="DB366" s="370"/>
      <c r="DC366" s="370"/>
      <c r="DD366" s="370"/>
      <c r="DE366" s="370"/>
    </row>
    <row r="367" spans="56:109">
      <c r="BD367" s="370"/>
      <c r="BE367" s="370"/>
      <c r="BF367" s="370"/>
      <c r="BG367" s="370"/>
      <c r="BH367" s="370"/>
      <c r="BI367" s="370"/>
      <c r="BJ367" s="370"/>
      <c r="BK367" s="370"/>
      <c r="BL367" s="370"/>
      <c r="BM367" s="370"/>
      <c r="BN367" s="370"/>
      <c r="BO367" s="370"/>
      <c r="BP367" s="370"/>
      <c r="BQ367" s="370"/>
      <c r="BR367" s="370"/>
      <c r="BS367" s="370"/>
      <c r="BT367" s="370"/>
      <c r="BU367" s="370"/>
      <c r="BV367" s="370"/>
      <c r="BW367" s="370"/>
      <c r="BX367" s="370"/>
      <c r="BY367" s="370"/>
      <c r="BZ367" s="370"/>
      <c r="CA367" s="370"/>
      <c r="CB367" s="370"/>
      <c r="CC367" s="370"/>
      <c r="CD367" s="370"/>
      <c r="CE367" s="370"/>
      <c r="CF367" s="370"/>
      <c r="CG367" s="370"/>
      <c r="CH367" s="370"/>
      <c r="CI367" s="370"/>
      <c r="CJ367" s="370"/>
      <c r="CK367" s="370"/>
      <c r="CL367" s="370"/>
      <c r="CM367" s="370"/>
      <c r="CN367" s="370"/>
      <c r="CO367" s="370"/>
      <c r="CP367" s="370"/>
      <c r="CQ367" s="370"/>
      <c r="CR367" s="370"/>
      <c r="CS367" s="370"/>
      <c r="CT367" s="370"/>
      <c r="CU367" s="370"/>
      <c r="CV367" s="370"/>
      <c r="CW367" s="370"/>
      <c r="CX367" s="370"/>
      <c r="CY367" s="370"/>
      <c r="CZ367" s="370"/>
      <c r="DA367" s="370"/>
      <c r="DB367" s="370"/>
      <c r="DC367" s="370"/>
      <c r="DD367" s="370"/>
      <c r="DE367" s="370"/>
    </row>
    <row r="368" spans="56:109">
      <c r="BD368" s="370"/>
      <c r="BE368" s="370"/>
      <c r="BF368" s="370"/>
      <c r="BG368" s="370"/>
      <c r="BH368" s="370"/>
      <c r="BI368" s="370"/>
      <c r="BJ368" s="370"/>
      <c r="BK368" s="370"/>
      <c r="BL368" s="370"/>
      <c r="BM368" s="370"/>
      <c r="BN368" s="370"/>
      <c r="BO368" s="370"/>
      <c r="BP368" s="370"/>
      <c r="BQ368" s="370"/>
      <c r="BR368" s="370"/>
      <c r="BS368" s="370"/>
      <c r="BT368" s="370"/>
      <c r="BU368" s="370"/>
      <c r="BV368" s="370"/>
      <c r="BW368" s="370"/>
      <c r="BX368" s="370"/>
      <c r="BY368" s="370"/>
      <c r="BZ368" s="370"/>
      <c r="CA368" s="370"/>
      <c r="CB368" s="370"/>
      <c r="CC368" s="370"/>
      <c r="CD368" s="370"/>
      <c r="CE368" s="370"/>
      <c r="CF368" s="370"/>
      <c r="CG368" s="370"/>
      <c r="CH368" s="370"/>
      <c r="CI368" s="370"/>
      <c r="CJ368" s="370"/>
      <c r="CK368" s="370"/>
      <c r="CL368" s="370"/>
      <c r="CM368" s="370"/>
      <c r="CN368" s="370"/>
      <c r="CO368" s="370"/>
      <c r="CP368" s="370"/>
      <c r="CQ368" s="370"/>
      <c r="CR368" s="370"/>
      <c r="CS368" s="370"/>
      <c r="CT368" s="370"/>
      <c r="CU368" s="370"/>
      <c r="CV368" s="370"/>
      <c r="CW368" s="370"/>
      <c r="CX368" s="370"/>
      <c r="CY368" s="370"/>
      <c r="CZ368" s="370"/>
      <c r="DA368" s="370"/>
      <c r="DB368" s="370"/>
      <c r="DC368" s="370"/>
      <c r="DD368" s="370"/>
      <c r="DE368" s="370"/>
    </row>
    <row r="369" spans="56:109">
      <c r="BD369" s="370"/>
      <c r="BE369" s="370"/>
      <c r="BF369" s="370"/>
      <c r="BG369" s="370"/>
      <c r="BH369" s="370"/>
      <c r="BI369" s="370"/>
      <c r="BJ369" s="370"/>
      <c r="BK369" s="370"/>
      <c r="BL369" s="370"/>
      <c r="BM369" s="370"/>
      <c r="BN369" s="370"/>
      <c r="BO369" s="370"/>
      <c r="BP369" s="370"/>
      <c r="BQ369" s="370"/>
      <c r="BR369" s="370"/>
      <c r="BS369" s="370"/>
      <c r="BT369" s="370"/>
      <c r="BU369" s="370"/>
      <c r="BV369" s="370"/>
      <c r="BW369" s="370"/>
      <c r="BX369" s="370"/>
      <c r="BY369" s="370"/>
      <c r="BZ369" s="370"/>
      <c r="CA369" s="370"/>
      <c r="CB369" s="370"/>
      <c r="CC369" s="370"/>
      <c r="CD369" s="370"/>
      <c r="CE369" s="370"/>
      <c r="CF369" s="370"/>
      <c r="CG369" s="370"/>
      <c r="CH369" s="370"/>
      <c r="CI369" s="370"/>
      <c r="CJ369" s="370"/>
      <c r="CK369" s="370"/>
      <c r="CL369" s="370"/>
      <c r="CM369" s="370"/>
      <c r="CN369" s="370"/>
      <c r="CO369" s="370"/>
      <c r="CP369" s="370"/>
      <c r="CQ369" s="370"/>
      <c r="CR369" s="370"/>
      <c r="CS369" s="370"/>
      <c r="CT369" s="370"/>
      <c r="CU369" s="370"/>
      <c r="CV369" s="370"/>
      <c r="CW369" s="370"/>
      <c r="CX369" s="370"/>
      <c r="CY369" s="370"/>
      <c r="CZ369" s="370"/>
      <c r="DA369" s="370"/>
      <c r="DB369" s="370"/>
      <c r="DC369" s="370"/>
      <c r="DD369" s="370"/>
      <c r="DE369" s="370"/>
    </row>
    <row r="370" spans="56:109">
      <c r="BD370" s="370"/>
      <c r="BE370" s="370"/>
      <c r="BF370" s="370"/>
      <c r="BG370" s="370"/>
      <c r="BH370" s="370"/>
      <c r="BI370" s="370"/>
      <c r="BJ370" s="370"/>
      <c r="BK370" s="370"/>
      <c r="BL370" s="370"/>
      <c r="BM370" s="370"/>
      <c r="BN370" s="370"/>
      <c r="BO370" s="370"/>
      <c r="BP370" s="370"/>
      <c r="BQ370" s="370"/>
      <c r="BR370" s="370"/>
      <c r="BS370" s="370"/>
      <c r="BT370" s="370"/>
      <c r="BU370" s="370"/>
      <c r="BV370" s="370"/>
      <c r="BW370" s="370"/>
      <c r="BX370" s="370"/>
      <c r="BY370" s="370"/>
      <c r="BZ370" s="370"/>
      <c r="CA370" s="370"/>
      <c r="CB370" s="370"/>
      <c r="CC370" s="370"/>
      <c r="CD370" s="370"/>
      <c r="CE370" s="370"/>
      <c r="CF370" s="370"/>
      <c r="CG370" s="370"/>
      <c r="CH370" s="370"/>
      <c r="CI370" s="370"/>
      <c r="CJ370" s="370"/>
      <c r="CK370" s="370"/>
      <c r="CL370" s="370"/>
      <c r="CM370" s="370"/>
      <c r="CN370" s="370"/>
      <c r="CO370" s="370"/>
      <c r="CP370" s="370"/>
      <c r="CQ370" s="370"/>
      <c r="CR370" s="370"/>
      <c r="CS370" s="370"/>
      <c r="CT370" s="370"/>
      <c r="CU370" s="370"/>
      <c r="CV370" s="370"/>
      <c r="CW370" s="370"/>
      <c r="CX370" s="370"/>
      <c r="CY370" s="370"/>
      <c r="CZ370" s="370"/>
      <c r="DA370" s="370"/>
      <c r="DB370" s="370"/>
      <c r="DC370" s="370"/>
      <c r="DD370" s="370"/>
      <c r="DE370" s="370"/>
    </row>
    <row r="371" spans="56:109">
      <c r="BD371" s="370"/>
      <c r="BE371" s="370"/>
      <c r="BF371" s="370"/>
      <c r="BG371" s="370"/>
      <c r="BH371" s="370"/>
      <c r="BI371" s="370"/>
      <c r="BJ371" s="370"/>
      <c r="BK371" s="370"/>
      <c r="BL371" s="370"/>
      <c r="BM371" s="370"/>
      <c r="BN371" s="370"/>
      <c r="BO371" s="370"/>
      <c r="BP371" s="370"/>
      <c r="BQ371" s="370"/>
      <c r="BR371" s="370"/>
      <c r="BS371" s="370"/>
      <c r="BT371" s="370"/>
      <c r="BU371" s="370"/>
      <c r="BV371" s="370"/>
      <c r="BW371" s="370"/>
      <c r="BX371" s="370"/>
      <c r="BY371" s="370"/>
      <c r="BZ371" s="370"/>
      <c r="CA371" s="370"/>
      <c r="CB371" s="370"/>
      <c r="CC371" s="370"/>
      <c r="CD371" s="370"/>
      <c r="CE371" s="370"/>
      <c r="CF371" s="370"/>
      <c r="CG371" s="370"/>
      <c r="CH371" s="370"/>
      <c r="CI371" s="370"/>
      <c r="CJ371" s="370"/>
      <c r="CK371" s="370"/>
      <c r="CL371" s="370"/>
      <c r="CM371" s="370"/>
      <c r="CN371" s="370"/>
      <c r="CO371" s="370"/>
      <c r="CP371" s="370"/>
      <c r="CQ371" s="370"/>
      <c r="CR371" s="370"/>
      <c r="CS371" s="370"/>
      <c r="CT371" s="370"/>
      <c r="CU371" s="370"/>
      <c r="CV371" s="370"/>
      <c r="CW371" s="370"/>
      <c r="CX371" s="370"/>
      <c r="CY371" s="370"/>
      <c r="CZ371" s="370"/>
      <c r="DA371" s="370"/>
      <c r="DB371" s="370"/>
      <c r="DC371" s="370"/>
      <c r="DD371" s="370"/>
      <c r="DE371" s="370"/>
    </row>
    <row r="372" spans="56:109">
      <c r="BD372" s="370"/>
      <c r="BE372" s="370"/>
      <c r="BF372" s="370"/>
      <c r="BG372" s="370"/>
      <c r="BH372" s="370"/>
      <c r="BI372" s="370"/>
      <c r="BJ372" s="370"/>
      <c r="BK372" s="370"/>
      <c r="BL372" s="370"/>
      <c r="BM372" s="370"/>
      <c r="BN372" s="370"/>
      <c r="BO372" s="370"/>
      <c r="BP372" s="370"/>
      <c r="BQ372" s="370"/>
      <c r="BR372" s="370"/>
      <c r="BS372" s="370"/>
      <c r="BT372" s="370"/>
      <c r="BU372" s="370"/>
      <c r="BV372" s="370"/>
      <c r="BW372" s="370"/>
      <c r="BX372" s="370"/>
      <c r="BY372" s="370"/>
      <c r="BZ372" s="370"/>
      <c r="CA372" s="370"/>
      <c r="CB372" s="370"/>
      <c r="CC372" s="370"/>
      <c r="CD372" s="370"/>
      <c r="CE372" s="370"/>
      <c r="CF372" s="370"/>
      <c r="CG372" s="370"/>
      <c r="CH372" s="370"/>
      <c r="CI372" s="370"/>
      <c r="CJ372" s="370"/>
      <c r="CK372" s="370"/>
      <c r="CL372" s="370"/>
      <c r="CM372" s="370"/>
      <c r="CN372" s="370"/>
      <c r="CO372" s="370"/>
      <c r="CP372" s="370"/>
      <c r="CQ372" s="370"/>
      <c r="CR372" s="370"/>
      <c r="CS372" s="370"/>
      <c r="CT372" s="370"/>
      <c r="CU372" s="370"/>
      <c r="CV372" s="370"/>
      <c r="CW372" s="370"/>
      <c r="CX372" s="370"/>
      <c r="CY372" s="370"/>
      <c r="CZ372" s="370"/>
      <c r="DA372" s="370"/>
      <c r="DB372" s="370"/>
      <c r="DC372" s="370"/>
      <c r="DD372" s="370"/>
      <c r="DE372" s="370"/>
    </row>
    <row r="373" spans="56:109">
      <c r="BD373" s="370"/>
      <c r="BE373" s="370"/>
      <c r="BF373" s="370"/>
      <c r="BG373" s="370"/>
      <c r="BH373" s="370"/>
      <c r="BI373" s="370"/>
      <c r="BJ373" s="370"/>
      <c r="BK373" s="370"/>
      <c r="BL373" s="370"/>
      <c r="BM373" s="370"/>
      <c r="BN373" s="370"/>
      <c r="BO373" s="370"/>
      <c r="BP373" s="370"/>
      <c r="BQ373" s="370"/>
      <c r="BR373" s="370"/>
      <c r="BS373" s="370"/>
      <c r="BT373" s="370"/>
      <c r="BU373" s="370"/>
      <c r="BV373" s="370"/>
      <c r="BW373" s="370"/>
      <c r="BX373" s="370"/>
      <c r="BY373" s="370"/>
      <c r="BZ373" s="370"/>
      <c r="CA373" s="370"/>
      <c r="CB373" s="370"/>
      <c r="CC373" s="370"/>
      <c r="CD373" s="370"/>
      <c r="CE373" s="370"/>
      <c r="CF373" s="370"/>
      <c r="CG373" s="370"/>
      <c r="CH373" s="370"/>
      <c r="CI373" s="370"/>
      <c r="CJ373" s="370"/>
      <c r="CK373" s="370"/>
      <c r="CL373" s="370"/>
      <c r="CM373" s="370"/>
      <c r="CN373" s="370"/>
      <c r="CO373" s="370"/>
      <c r="CP373" s="370"/>
      <c r="CQ373" s="370"/>
      <c r="CR373" s="370"/>
      <c r="CS373" s="370"/>
      <c r="CT373" s="370"/>
      <c r="CU373" s="370"/>
      <c r="CV373" s="370"/>
      <c r="CW373" s="370"/>
      <c r="CX373" s="370"/>
      <c r="CY373" s="370"/>
      <c r="CZ373" s="370"/>
      <c r="DA373" s="370"/>
      <c r="DB373" s="370"/>
      <c r="DC373" s="370"/>
      <c r="DD373" s="370"/>
      <c r="DE373" s="370"/>
    </row>
    <row r="374" spans="56:109">
      <c r="BD374" s="370"/>
      <c r="BE374" s="370"/>
      <c r="BF374" s="370"/>
      <c r="BG374" s="370"/>
      <c r="BH374" s="370"/>
      <c r="BI374" s="370"/>
      <c r="BJ374" s="370"/>
      <c r="BK374" s="370"/>
      <c r="BL374" s="370"/>
      <c r="BM374" s="370"/>
      <c r="BN374" s="370"/>
      <c r="BO374" s="370"/>
      <c r="BP374" s="370"/>
      <c r="BQ374" s="370"/>
      <c r="BR374" s="370"/>
      <c r="BS374" s="370"/>
      <c r="BT374" s="370"/>
      <c r="BU374" s="370"/>
      <c r="BV374" s="370"/>
      <c r="BW374" s="370"/>
      <c r="BX374" s="370"/>
      <c r="BY374" s="370"/>
      <c r="BZ374" s="370"/>
      <c r="CA374" s="370"/>
      <c r="CB374" s="370"/>
      <c r="CC374" s="370"/>
      <c r="CD374" s="370"/>
      <c r="CE374" s="370"/>
      <c r="CF374" s="370"/>
      <c r="CG374" s="370"/>
      <c r="CH374" s="370"/>
      <c r="CI374" s="370"/>
      <c r="CJ374" s="370"/>
      <c r="CK374" s="370"/>
      <c r="CL374" s="370"/>
      <c r="CM374" s="370"/>
      <c r="CN374" s="370"/>
      <c r="CO374" s="370"/>
      <c r="CP374" s="370"/>
      <c r="CQ374" s="370"/>
      <c r="CR374" s="370"/>
      <c r="CS374" s="370"/>
      <c r="CT374" s="370"/>
      <c r="CU374" s="370"/>
      <c r="CV374" s="370"/>
      <c r="CW374" s="370"/>
      <c r="CX374" s="370"/>
      <c r="CY374" s="370"/>
      <c r="CZ374" s="370"/>
      <c r="DA374" s="370"/>
      <c r="DB374" s="370"/>
      <c r="DC374" s="370"/>
      <c r="DD374" s="370"/>
      <c r="DE374" s="370"/>
    </row>
    <row r="375" spans="56:109">
      <c r="BD375" s="370"/>
      <c r="BE375" s="370"/>
      <c r="BF375" s="370"/>
      <c r="BG375" s="370"/>
      <c r="BH375" s="370"/>
      <c r="BI375" s="370"/>
      <c r="BJ375" s="370"/>
      <c r="BK375" s="370"/>
      <c r="BL375" s="370"/>
      <c r="BM375" s="370"/>
      <c r="BN375" s="370"/>
      <c r="BO375" s="370"/>
      <c r="BP375" s="370"/>
      <c r="BQ375" s="370"/>
      <c r="BR375" s="370"/>
      <c r="BS375" s="370"/>
      <c r="BT375" s="370"/>
      <c r="BU375" s="370"/>
      <c r="BV375" s="370"/>
      <c r="BW375" s="370"/>
      <c r="BX375" s="370"/>
      <c r="BY375" s="370"/>
      <c r="BZ375" s="370"/>
      <c r="CA375" s="370"/>
      <c r="CB375" s="370"/>
      <c r="CC375" s="370"/>
      <c r="CD375" s="370"/>
      <c r="CE375" s="370"/>
      <c r="CF375" s="370"/>
      <c r="CG375" s="370"/>
      <c r="CH375" s="370"/>
      <c r="CI375" s="370"/>
      <c r="CJ375" s="370"/>
      <c r="CK375" s="370"/>
      <c r="CL375" s="370"/>
      <c r="CM375" s="370"/>
      <c r="CN375" s="370"/>
      <c r="CO375" s="370"/>
      <c r="CP375" s="370"/>
      <c r="CQ375" s="370"/>
      <c r="CR375" s="370"/>
      <c r="CS375" s="370"/>
      <c r="CT375" s="370"/>
      <c r="CU375" s="370"/>
      <c r="CV375" s="370"/>
      <c r="CW375" s="370"/>
      <c r="CX375" s="370"/>
      <c r="CY375" s="370"/>
      <c r="CZ375" s="370"/>
      <c r="DA375" s="370"/>
      <c r="DB375" s="370"/>
      <c r="DC375" s="370"/>
      <c r="DD375" s="370"/>
      <c r="DE375" s="370"/>
    </row>
    <row r="376" spans="56:109">
      <c r="BD376" s="370"/>
      <c r="BE376" s="370"/>
      <c r="BF376" s="370"/>
      <c r="BG376" s="370"/>
      <c r="BH376" s="370"/>
      <c r="BI376" s="370"/>
      <c r="BJ376" s="370"/>
      <c r="BK376" s="370"/>
      <c r="BL376" s="370"/>
      <c r="BM376" s="370"/>
      <c r="BN376" s="370"/>
      <c r="BO376" s="370"/>
      <c r="BP376" s="370"/>
      <c r="BQ376" s="370"/>
      <c r="BR376" s="370"/>
      <c r="BS376" s="370"/>
      <c r="BT376" s="370"/>
      <c r="BU376" s="370"/>
      <c r="BV376" s="370"/>
      <c r="BW376" s="370"/>
      <c r="BX376" s="370"/>
      <c r="BY376" s="370"/>
      <c r="BZ376" s="370"/>
      <c r="CA376" s="370"/>
      <c r="CB376" s="370"/>
      <c r="CC376" s="370"/>
      <c r="CD376" s="370"/>
      <c r="CE376" s="370"/>
      <c r="CF376" s="370"/>
      <c r="CG376" s="370"/>
      <c r="CH376" s="370"/>
      <c r="CI376" s="370"/>
      <c r="CJ376" s="370"/>
      <c r="CK376" s="370"/>
      <c r="CL376" s="370"/>
      <c r="CM376" s="370"/>
      <c r="CN376" s="370"/>
      <c r="CO376" s="370"/>
      <c r="CP376" s="370"/>
      <c r="CQ376" s="370"/>
      <c r="CR376" s="370"/>
      <c r="CS376" s="370"/>
      <c r="CT376" s="370"/>
      <c r="CU376" s="370"/>
      <c r="CV376" s="370"/>
      <c r="CW376" s="370"/>
      <c r="CX376" s="370"/>
      <c r="CY376" s="370"/>
      <c r="CZ376" s="370"/>
      <c r="DA376" s="370"/>
      <c r="DB376" s="370"/>
      <c r="DC376" s="370"/>
      <c r="DD376" s="370"/>
      <c r="DE376" s="370"/>
    </row>
    <row r="377" spans="56:109">
      <c r="BD377" s="370"/>
      <c r="BE377" s="370"/>
      <c r="BF377" s="370"/>
      <c r="BG377" s="370"/>
      <c r="BH377" s="370"/>
      <c r="BI377" s="370"/>
      <c r="BJ377" s="370"/>
      <c r="BK377" s="370"/>
      <c r="BL377" s="370"/>
      <c r="BM377" s="370"/>
      <c r="BN377" s="370"/>
      <c r="BO377" s="370"/>
      <c r="BP377" s="370"/>
      <c r="BQ377" s="370"/>
      <c r="BR377" s="370"/>
      <c r="BS377" s="370"/>
      <c r="BT377" s="370"/>
      <c r="BU377" s="370"/>
      <c r="BV377" s="370"/>
      <c r="BW377" s="370"/>
      <c r="BX377" s="370"/>
      <c r="BY377" s="370"/>
      <c r="BZ377" s="370"/>
      <c r="CA377" s="370"/>
      <c r="CB377" s="370"/>
      <c r="CC377" s="370"/>
      <c r="CD377" s="370"/>
      <c r="CE377" s="370"/>
      <c r="CF377" s="370"/>
      <c r="CG377" s="370"/>
      <c r="CH377" s="370"/>
      <c r="CI377" s="370"/>
      <c r="CJ377" s="370"/>
      <c r="CK377" s="370"/>
      <c r="CL377" s="370"/>
      <c r="CM377" s="370"/>
      <c r="CN377" s="370"/>
      <c r="CO377" s="370"/>
      <c r="CP377" s="370"/>
      <c r="CQ377" s="370"/>
      <c r="CR377" s="370"/>
      <c r="CS377" s="370"/>
      <c r="CT377" s="370"/>
      <c r="CU377" s="370"/>
      <c r="CV377" s="370"/>
      <c r="CW377" s="370"/>
      <c r="CX377" s="370"/>
      <c r="CY377" s="370"/>
      <c r="CZ377" s="370"/>
      <c r="DA377" s="370"/>
      <c r="DB377" s="370"/>
      <c r="DC377" s="370"/>
      <c r="DD377" s="370"/>
      <c r="DE377" s="370"/>
    </row>
    <row r="378" spans="56:109">
      <c r="BD378" s="370"/>
      <c r="BE378" s="370"/>
      <c r="BF378" s="370"/>
      <c r="BG378" s="370"/>
      <c r="BH378" s="370"/>
      <c r="BI378" s="370"/>
      <c r="BJ378" s="370"/>
      <c r="BK378" s="370"/>
      <c r="BL378" s="370"/>
      <c r="BM378" s="370"/>
      <c r="BN378" s="370"/>
      <c r="BO378" s="370"/>
      <c r="BP378" s="370"/>
      <c r="BQ378" s="370"/>
      <c r="BR378" s="370"/>
      <c r="BS378" s="370"/>
      <c r="BT378" s="370"/>
      <c r="BU378" s="370"/>
      <c r="BV378" s="370"/>
      <c r="BW378" s="370"/>
      <c r="BX378" s="370"/>
      <c r="BY378" s="370"/>
      <c r="BZ378" s="370"/>
      <c r="CA378" s="370"/>
      <c r="CB378" s="370"/>
      <c r="CC378" s="370"/>
      <c r="CD378" s="370"/>
      <c r="CE378" s="370"/>
      <c r="CF378" s="370"/>
      <c r="CG378" s="370"/>
      <c r="CH378" s="370"/>
      <c r="CI378" s="370"/>
      <c r="CJ378" s="370"/>
      <c r="CK378" s="370"/>
      <c r="CL378" s="370"/>
      <c r="CM378" s="370"/>
      <c r="CN378" s="370"/>
      <c r="CO378" s="370"/>
      <c r="CP378" s="370"/>
      <c r="CQ378" s="370"/>
      <c r="CR378" s="370"/>
      <c r="CS378" s="370"/>
      <c r="CT378" s="370"/>
      <c r="CU378" s="370"/>
      <c r="CV378" s="370"/>
      <c r="CW378" s="370"/>
      <c r="CX378" s="370"/>
      <c r="CY378" s="370"/>
      <c r="CZ378" s="370"/>
      <c r="DA378" s="370"/>
      <c r="DB378" s="370"/>
      <c r="DC378" s="370"/>
      <c r="DD378" s="370"/>
      <c r="DE378" s="370"/>
    </row>
    <row r="379" spans="56:109">
      <c r="BD379" s="370"/>
      <c r="BE379" s="370"/>
      <c r="BF379" s="370"/>
      <c r="BG379" s="370"/>
      <c r="BH379" s="370"/>
      <c r="BI379" s="370"/>
      <c r="BJ379" s="370"/>
      <c r="BK379" s="370"/>
      <c r="BL379" s="370"/>
      <c r="BM379" s="370"/>
      <c r="BN379" s="370"/>
      <c r="BO379" s="370"/>
      <c r="BP379" s="370"/>
      <c r="BQ379" s="370"/>
      <c r="BR379" s="370"/>
      <c r="BS379" s="370"/>
      <c r="BT379" s="370"/>
      <c r="BU379" s="370"/>
      <c r="BV379" s="370"/>
      <c r="BW379" s="370"/>
      <c r="BX379" s="370"/>
      <c r="BY379" s="370"/>
      <c r="BZ379" s="370"/>
      <c r="CA379" s="370"/>
      <c r="CB379" s="370"/>
      <c r="CC379" s="370"/>
      <c r="CD379" s="370"/>
      <c r="CE379" s="370"/>
      <c r="CF379" s="370"/>
      <c r="CG379" s="370"/>
      <c r="CH379" s="370"/>
      <c r="CI379" s="370"/>
      <c r="CJ379" s="370"/>
      <c r="CK379" s="370"/>
      <c r="CL379" s="370"/>
      <c r="CM379" s="370"/>
      <c r="CN379" s="370"/>
      <c r="CO379" s="370"/>
      <c r="CP379" s="370"/>
      <c r="CQ379" s="370"/>
      <c r="CR379" s="370"/>
      <c r="CS379" s="370"/>
      <c r="CT379" s="370"/>
      <c r="CU379" s="370"/>
      <c r="CV379" s="370"/>
      <c r="CW379" s="370"/>
      <c r="CX379" s="370"/>
      <c r="CY379" s="370"/>
      <c r="CZ379" s="370"/>
      <c r="DA379" s="370"/>
      <c r="DB379" s="370"/>
      <c r="DC379" s="370"/>
      <c r="DD379" s="370"/>
      <c r="DE379" s="370"/>
    </row>
    <row r="380" spans="56:109">
      <c r="BD380" s="370"/>
      <c r="BE380" s="370"/>
      <c r="BF380" s="370"/>
      <c r="BG380" s="370"/>
      <c r="BH380" s="370"/>
      <c r="BI380" s="370"/>
      <c r="BJ380" s="370"/>
      <c r="BK380" s="370"/>
      <c r="BL380" s="370"/>
      <c r="BM380" s="370"/>
      <c r="BN380" s="370"/>
      <c r="BO380" s="370"/>
      <c r="BP380" s="370"/>
      <c r="BQ380" s="370"/>
      <c r="BR380" s="370"/>
      <c r="BS380" s="370"/>
      <c r="BT380" s="370"/>
      <c r="BU380" s="370"/>
      <c r="BV380" s="370"/>
      <c r="BW380" s="370"/>
      <c r="BX380" s="370"/>
      <c r="BY380" s="370"/>
      <c r="BZ380" s="370"/>
      <c r="CA380" s="370"/>
      <c r="CB380" s="370"/>
      <c r="CC380" s="370"/>
      <c r="CD380" s="370"/>
      <c r="CE380" s="370"/>
      <c r="CF380" s="370"/>
      <c r="CG380" s="370"/>
      <c r="CH380" s="370"/>
      <c r="CI380" s="370"/>
      <c r="CJ380" s="370"/>
      <c r="CK380" s="370"/>
      <c r="CL380" s="370"/>
      <c r="CM380" s="370"/>
      <c r="CN380" s="370"/>
      <c r="CO380" s="370"/>
      <c r="CP380" s="370"/>
      <c r="CQ380" s="370"/>
      <c r="CR380" s="370"/>
      <c r="CS380" s="370"/>
      <c r="CT380" s="370"/>
      <c r="CU380" s="370"/>
      <c r="CV380" s="370"/>
      <c r="CW380" s="370"/>
      <c r="CX380" s="370"/>
      <c r="CY380" s="370"/>
      <c r="CZ380" s="370"/>
      <c r="DA380" s="370"/>
      <c r="DB380" s="370"/>
      <c r="DC380" s="370"/>
      <c r="DD380" s="370"/>
      <c r="DE380" s="370"/>
    </row>
    <row r="381" spans="56:109">
      <c r="BD381" s="370"/>
      <c r="BE381" s="370"/>
      <c r="BF381" s="370"/>
      <c r="BG381" s="370"/>
      <c r="BH381" s="370"/>
      <c r="BI381" s="370"/>
      <c r="BJ381" s="370"/>
      <c r="BK381" s="370"/>
      <c r="BL381" s="370"/>
      <c r="BM381" s="370"/>
      <c r="BN381" s="370"/>
      <c r="BO381" s="370"/>
      <c r="BP381" s="370"/>
      <c r="BQ381" s="370"/>
      <c r="BR381" s="370"/>
      <c r="BS381" s="370"/>
      <c r="BT381" s="370"/>
      <c r="BU381" s="370"/>
      <c r="BV381" s="370"/>
      <c r="BW381" s="370"/>
      <c r="BX381" s="370"/>
      <c r="BY381" s="370"/>
      <c r="BZ381" s="370"/>
      <c r="CA381" s="370"/>
      <c r="CB381" s="370"/>
      <c r="CC381" s="370"/>
      <c r="CD381" s="370"/>
      <c r="CE381" s="370"/>
      <c r="CF381" s="370"/>
      <c r="CG381" s="370"/>
      <c r="CH381" s="370"/>
      <c r="CI381" s="370"/>
      <c r="CJ381" s="370"/>
      <c r="CK381" s="370"/>
      <c r="CL381" s="370"/>
      <c r="CM381" s="370"/>
      <c r="CN381" s="370"/>
      <c r="CO381" s="370"/>
      <c r="CP381" s="370"/>
      <c r="CQ381" s="370"/>
      <c r="CR381" s="370"/>
      <c r="CS381" s="370"/>
      <c r="CT381" s="370"/>
      <c r="CU381" s="370"/>
      <c r="CV381" s="370"/>
      <c r="CW381" s="370"/>
      <c r="CX381" s="370"/>
      <c r="CY381" s="370"/>
      <c r="CZ381" s="370"/>
      <c r="DA381" s="370"/>
      <c r="DB381" s="370"/>
      <c r="DC381" s="370"/>
      <c r="DD381" s="370"/>
      <c r="DE381" s="370"/>
    </row>
    <row r="382" spans="56:109">
      <c r="BD382" s="370"/>
      <c r="BE382" s="370"/>
      <c r="BF382" s="370"/>
      <c r="BG382" s="370"/>
      <c r="BH382" s="370"/>
      <c r="BI382" s="370"/>
      <c r="BJ382" s="370"/>
      <c r="BK382" s="370"/>
      <c r="BL382" s="370"/>
      <c r="BM382" s="370"/>
      <c r="BN382" s="370"/>
      <c r="BO382" s="370"/>
      <c r="BP382" s="370"/>
      <c r="BQ382" s="370"/>
      <c r="BR382" s="370"/>
      <c r="BS382" s="370"/>
      <c r="BT382" s="370"/>
      <c r="BU382" s="370"/>
      <c r="BV382" s="370"/>
      <c r="BW382" s="370"/>
      <c r="BX382" s="370"/>
      <c r="BY382" s="370"/>
      <c r="BZ382" s="370"/>
      <c r="CA382" s="370"/>
      <c r="CB382" s="370"/>
      <c r="CC382" s="370"/>
      <c r="CD382" s="370"/>
      <c r="CE382" s="370"/>
      <c r="CF382" s="370"/>
      <c r="CG382" s="370"/>
      <c r="CH382" s="370"/>
      <c r="CI382" s="370"/>
      <c r="CJ382" s="370"/>
      <c r="CK382" s="370"/>
      <c r="CL382" s="370"/>
      <c r="CM382" s="370"/>
      <c r="CN382" s="370"/>
      <c r="CO382" s="370"/>
      <c r="CP382" s="370"/>
      <c r="CQ382" s="370"/>
      <c r="CR382" s="370"/>
      <c r="CS382" s="370"/>
      <c r="CT382" s="370"/>
      <c r="CU382" s="370"/>
      <c r="CV382" s="370"/>
      <c r="CW382" s="370"/>
      <c r="CX382" s="370"/>
      <c r="CY382" s="370"/>
      <c r="CZ382" s="370"/>
      <c r="DA382" s="370"/>
      <c r="DB382" s="370"/>
      <c r="DC382" s="370"/>
      <c r="DD382" s="370"/>
      <c r="DE382" s="370"/>
    </row>
    <row r="383" spans="56:109">
      <c r="BD383" s="370"/>
      <c r="BE383" s="370"/>
      <c r="BF383" s="370"/>
      <c r="BG383" s="370"/>
      <c r="BH383" s="370"/>
      <c r="BI383" s="370"/>
      <c r="BJ383" s="370"/>
      <c r="BK383" s="370"/>
      <c r="BL383" s="370"/>
      <c r="BM383" s="370"/>
      <c r="BN383" s="370"/>
      <c r="BO383" s="370"/>
      <c r="BP383" s="370"/>
      <c r="BQ383" s="370"/>
      <c r="BR383" s="370"/>
      <c r="BS383" s="370"/>
      <c r="BT383" s="370"/>
      <c r="BU383" s="370"/>
      <c r="BV383" s="370"/>
      <c r="BW383" s="370"/>
      <c r="BX383" s="370"/>
      <c r="BY383" s="370"/>
      <c r="BZ383" s="370"/>
      <c r="CA383" s="370"/>
      <c r="CB383" s="370"/>
      <c r="CC383" s="370"/>
      <c r="CD383" s="370"/>
      <c r="CE383" s="370"/>
      <c r="CF383" s="370"/>
      <c r="CG383" s="370"/>
      <c r="CH383" s="370"/>
      <c r="CI383" s="370"/>
      <c r="CJ383" s="370"/>
      <c r="CK383" s="370"/>
      <c r="CL383" s="370"/>
      <c r="CM383" s="370"/>
      <c r="CN383" s="370"/>
      <c r="CO383" s="370"/>
      <c r="CP383" s="370"/>
      <c r="CQ383" s="370"/>
      <c r="CR383" s="370"/>
      <c r="CS383" s="370"/>
      <c r="CT383" s="370"/>
      <c r="CU383" s="370"/>
      <c r="CV383" s="370"/>
      <c r="CW383" s="370"/>
      <c r="CX383" s="370"/>
      <c r="CY383" s="370"/>
      <c r="CZ383" s="370"/>
      <c r="DA383" s="370"/>
      <c r="DB383" s="370"/>
      <c r="DC383" s="370"/>
      <c r="DD383" s="370"/>
      <c r="DE383" s="370"/>
    </row>
    <row r="384" spans="56:109">
      <c r="BD384" s="370"/>
      <c r="BE384" s="370"/>
      <c r="BF384" s="370"/>
      <c r="BG384" s="370"/>
      <c r="BH384" s="370"/>
      <c r="BI384" s="370"/>
      <c r="BJ384" s="370"/>
      <c r="BK384" s="370"/>
      <c r="BL384" s="370"/>
      <c r="BM384" s="370"/>
      <c r="BN384" s="370"/>
      <c r="BO384" s="370"/>
      <c r="BP384" s="370"/>
      <c r="BQ384" s="370"/>
      <c r="BR384" s="370"/>
      <c r="BS384" s="370"/>
      <c r="BT384" s="370"/>
      <c r="BU384" s="370"/>
      <c r="BV384" s="370"/>
      <c r="BW384" s="370"/>
      <c r="BX384" s="370"/>
      <c r="BY384" s="370"/>
      <c r="BZ384" s="370"/>
      <c r="CA384" s="370"/>
      <c r="CB384" s="370"/>
      <c r="CC384" s="370"/>
      <c r="CD384" s="370"/>
      <c r="CE384" s="370"/>
      <c r="CF384" s="370"/>
      <c r="CG384" s="370"/>
      <c r="CH384" s="370"/>
      <c r="CI384" s="370"/>
      <c r="CJ384" s="370"/>
      <c r="CK384" s="370"/>
      <c r="CL384" s="370"/>
      <c r="CM384" s="370"/>
      <c r="CN384" s="370"/>
      <c r="CO384" s="370"/>
      <c r="CP384" s="370"/>
      <c r="CQ384" s="370"/>
      <c r="CR384" s="370"/>
      <c r="CS384" s="370"/>
      <c r="CT384" s="370"/>
      <c r="CU384" s="370"/>
      <c r="CV384" s="370"/>
      <c r="CW384" s="370"/>
      <c r="CX384" s="370"/>
      <c r="CY384" s="370"/>
      <c r="CZ384" s="370"/>
      <c r="DA384" s="370"/>
      <c r="DB384" s="370"/>
      <c r="DC384" s="370"/>
      <c r="DD384" s="370"/>
      <c r="DE384" s="370"/>
    </row>
    <row r="385" spans="56:109">
      <c r="BD385" s="370"/>
      <c r="BE385" s="370"/>
      <c r="BF385" s="370"/>
      <c r="BG385" s="370"/>
      <c r="BH385" s="370"/>
      <c r="BI385" s="370"/>
      <c r="BJ385" s="370"/>
      <c r="BK385" s="370"/>
      <c r="BL385" s="370"/>
      <c r="BM385" s="370"/>
      <c r="BN385" s="370"/>
      <c r="BO385" s="370"/>
      <c r="BP385" s="370"/>
      <c r="BQ385" s="370"/>
      <c r="BR385" s="370"/>
      <c r="BS385" s="370"/>
      <c r="BT385" s="370"/>
      <c r="BU385" s="370"/>
      <c r="BV385" s="370"/>
      <c r="BW385" s="370"/>
      <c r="BX385" s="370"/>
      <c r="BY385" s="370"/>
      <c r="BZ385" s="370"/>
      <c r="CA385" s="370"/>
      <c r="CB385" s="370"/>
      <c r="CC385" s="370"/>
      <c r="CD385" s="370"/>
      <c r="CE385" s="370"/>
      <c r="CF385" s="370"/>
      <c r="CG385" s="370"/>
      <c r="CH385" s="370"/>
      <c r="CI385" s="370"/>
      <c r="CJ385" s="370"/>
      <c r="CK385" s="370"/>
      <c r="CL385" s="370"/>
      <c r="CM385" s="370"/>
      <c r="CN385" s="370"/>
      <c r="CO385" s="370"/>
      <c r="CP385" s="370"/>
      <c r="CQ385" s="370"/>
      <c r="CR385" s="370"/>
      <c r="CS385" s="370"/>
      <c r="CT385" s="370"/>
      <c r="CU385" s="370"/>
      <c r="CV385" s="370"/>
      <c r="CW385" s="370"/>
      <c r="CX385" s="370"/>
      <c r="CY385" s="370"/>
      <c r="CZ385" s="370"/>
      <c r="DA385" s="370"/>
      <c r="DB385" s="370"/>
      <c r="DC385" s="370"/>
      <c r="DD385" s="370"/>
      <c r="DE385" s="370"/>
    </row>
    <row r="386" spans="56:109">
      <c r="BD386" s="370"/>
      <c r="BE386" s="370"/>
      <c r="BF386" s="370"/>
      <c r="BG386" s="370"/>
      <c r="BH386" s="370"/>
      <c r="BI386" s="370"/>
      <c r="BJ386" s="370"/>
      <c r="BK386" s="370"/>
      <c r="BL386" s="370"/>
      <c r="BM386" s="370"/>
      <c r="BN386" s="370"/>
      <c r="BO386" s="370"/>
      <c r="BP386" s="370"/>
      <c r="BQ386" s="370"/>
      <c r="BR386" s="370"/>
      <c r="BS386" s="370"/>
      <c r="BT386" s="370"/>
      <c r="BU386" s="370"/>
      <c r="BV386" s="370"/>
      <c r="BW386" s="370"/>
      <c r="BX386" s="370"/>
      <c r="BY386" s="370"/>
      <c r="BZ386" s="370"/>
      <c r="CA386" s="370"/>
      <c r="CB386" s="370"/>
      <c r="CC386" s="370"/>
      <c r="CD386" s="370"/>
      <c r="CE386" s="370"/>
      <c r="CF386" s="370"/>
      <c r="CG386" s="370"/>
      <c r="CH386" s="370"/>
      <c r="CI386" s="370"/>
      <c r="CJ386" s="370"/>
      <c r="CK386" s="370"/>
      <c r="CL386" s="370"/>
      <c r="CM386" s="370"/>
      <c r="CN386" s="370"/>
      <c r="CO386" s="370"/>
      <c r="CP386" s="370"/>
      <c r="CQ386" s="370"/>
      <c r="CR386" s="370"/>
      <c r="CS386" s="370"/>
      <c r="CT386" s="370"/>
      <c r="CU386" s="370"/>
      <c r="CV386" s="370"/>
      <c r="CW386" s="370"/>
      <c r="CX386" s="370"/>
      <c r="CY386" s="370"/>
      <c r="CZ386" s="370"/>
      <c r="DA386" s="370"/>
      <c r="DB386" s="370"/>
      <c r="DC386" s="370"/>
      <c r="DD386" s="370"/>
      <c r="DE386" s="370"/>
    </row>
    <row r="387" spans="56:109">
      <c r="BD387" s="370"/>
      <c r="BE387" s="370"/>
      <c r="BF387" s="370"/>
      <c r="BG387" s="370"/>
      <c r="BH387" s="370"/>
      <c r="BI387" s="370"/>
      <c r="BJ387" s="370"/>
      <c r="BK387" s="370"/>
      <c r="BL387" s="370"/>
      <c r="BM387" s="370"/>
      <c r="BN387" s="370"/>
      <c r="BO387" s="370"/>
      <c r="BP387" s="370"/>
      <c r="BQ387" s="370"/>
      <c r="BR387" s="370"/>
      <c r="BS387" s="370"/>
      <c r="BT387" s="370"/>
      <c r="BU387" s="370"/>
      <c r="BV387" s="370"/>
      <c r="BW387" s="370"/>
      <c r="BX387" s="370"/>
      <c r="BY387" s="370"/>
      <c r="BZ387" s="370"/>
      <c r="CA387" s="370"/>
      <c r="CB387" s="370"/>
      <c r="CC387" s="370"/>
      <c r="CD387" s="370"/>
      <c r="CE387" s="370"/>
      <c r="CF387" s="370"/>
      <c r="CG387" s="370"/>
      <c r="CH387" s="370"/>
      <c r="CI387" s="370"/>
      <c r="CJ387" s="370"/>
      <c r="CK387" s="370"/>
      <c r="CL387" s="370"/>
      <c r="CM387" s="370"/>
      <c r="CN387" s="370"/>
      <c r="CO387" s="370"/>
      <c r="CP387" s="370"/>
      <c r="CQ387" s="370"/>
      <c r="CR387" s="370"/>
      <c r="CS387" s="370"/>
      <c r="CT387" s="370"/>
      <c r="CU387" s="370"/>
      <c r="CV387" s="370"/>
      <c r="CW387" s="370"/>
      <c r="CX387" s="370"/>
      <c r="CY387" s="370"/>
      <c r="CZ387" s="370"/>
      <c r="DA387" s="370"/>
      <c r="DB387" s="370"/>
      <c r="DC387" s="370"/>
      <c r="DD387" s="370"/>
      <c r="DE387" s="370"/>
    </row>
    <row r="388" spans="56:109">
      <c r="BD388" s="370"/>
      <c r="BE388" s="370"/>
      <c r="BF388" s="370"/>
      <c r="BG388" s="370"/>
      <c r="BH388" s="370"/>
      <c r="BI388" s="370"/>
      <c r="BJ388" s="370"/>
      <c r="BK388" s="370"/>
      <c r="BL388" s="370"/>
      <c r="BM388" s="370"/>
      <c r="BN388" s="370"/>
      <c r="BO388" s="370"/>
      <c r="BP388" s="370"/>
      <c r="BQ388" s="370"/>
      <c r="BR388" s="370"/>
      <c r="BS388" s="370"/>
      <c r="BT388" s="370"/>
      <c r="BU388" s="370"/>
      <c r="BV388" s="370"/>
      <c r="BW388" s="370"/>
      <c r="BX388" s="370"/>
      <c r="BY388" s="370"/>
      <c r="BZ388" s="370"/>
      <c r="CA388" s="370"/>
      <c r="CB388" s="370"/>
      <c r="CC388" s="370"/>
      <c r="CD388" s="370"/>
      <c r="CE388" s="370"/>
      <c r="CF388" s="370"/>
      <c r="CG388" s="370"/>
      <c r="CH388" s="370"/>
      <c r="CI388" s="370"/>
      <c r="CJ388" s="370"/>
      <c r="CK388" s="370"/>
      <c r="CL388" s="370"/>
      <c r="CM388" s="370"/>
      <c r="CN388" s="370"/>
      <c r="CO388" s="370"/>
      <c r="CP388" s="370"/>
      <c r="CQ388" s="370"/>
      <c r="CR388" s="370"/>
      <c r="CS388" s="370"/>
      <c r="CT388" s="370"/>
      <c r="CU388" s="370"/>
      <c r="CV388" s="370"/>
      <c r="CW388" s="370"/>
      <c r="CX388" s="370"/>
      <c r="CY388" s="370"/>
      <c r="CZ388" s="370"/>
      <c r="DA388" s="370"/>
      <c r="DB388" s="370"/>
      <c r="DC388" s="370"/>
      <c r="DD388" s="370"/>
      <c r="DE388" s="370"/>
    </row>
    <row r="389" spans="56:109">
      <c r="BD389" s="370"/>
      <c r="BE389" s="370"/>
      <c r="BF389" s="370"/>
      <c r="BG389" s="370"/>
      <c r="BH389" s="370"/>
      <c r="BI389" s="370"/>
      <c r="BJ389" s="370"/>
      <c r="BK389" s="370"/>
      <c r="BL389" s="370"/>
      <c r="BM389" s="370"/>
      <c r="BN389" s="370"/>
      <c r="BO389" s="370"/>
      <c r="BP389" s="370"/>
      <c r="BQ389" s="370"/>
      <c r="BR389" s="370"/>
      <c r="BS389" s="370"/>
      <c r="BT389" s="370"/>
      <c r="BU389" s="370"/>
      <c r="BV389" s="370"/>
      <c r="BW389" s="370"/>
      <c r="BX389" s="370"/>
      <c r="BY389" s="370"/>
      <c r="BZ389" s="370"/>
      <c r="CA389" s="370"/>
      <c r="CB389" s="370"/>
      <c r="CC389" s="370"/>
      <c r="CD389" s="370"/>
      <c r="CE389" s="370"/>
      <c r="CF389" s="370"/>
      <c r="CG389" s="370"/>
      <c r="CH389" s="370"/>
      <c r="CI389" s="370"/>
      <c r="CJ389" s="370"/>
      <c r="CK389" s="370"/>
      <c r="CL389" s="370"/>
      <c r="CM389" s="370"/>
      <c r="CN389" s="370"/>
      <c r="CO389" s="370"/>
      <c r="CP389" s="370"/>
      <c r="CQ389" s="370"/>
      <c r="CR389" s="370"/>
      <c r="CS389" s="370"/>
      <c r="CT389" s="370"/>
      <c r="CU389" s="370"/>
      <c r="CV389" s="370"/>
      <c r="CW389" s="370"/>
      <c r="CX389" s="370"/>
      <c r="CY389" s="370"/>
      <c r="CZ389" s="370"/>
      <c r="DA389" s="370"/>
      <c r="DB389" s="370"/>
      <c r="DC389" s="370"/>
      <c r="DD389" s="370"/>
      <c r="DE389" s="370"/>
    </row>
    <row r="390" spans="56:109">
      <c r="BD390" s="370"/>
      <c r="BE390" s="370"/>
      <c r="BF390" s="370"/>
      <c r="BG390" s="370"/>
      <c r="BH390" s="370"/>
      <c r="BI390" s="370"/>
      <c r="BJ390" s="370"/>
      <c r="BK390" s="370"/>
      <c r="BL390" s="370"/>
      <c r="BM390" s="370"/>
      <c r="BN390" s="370"/>
      <c r="BO390" s="370"/>
      <c r="BP390" s="370"/>
      <c r="BQ390" s="370"/>
      <c r="BR390" s="370"/>
      <c r="BS390" s="370"/>
      <c r="BT390" s="370"/>
      <c r="BU390" s="370"/>
      <c r="BV390" s="370"/>
      <c r="BW390" s="370"/>
      <c r="BX390" s="370"/>
      <c r="BY390" s="370"/>
      <c r="BZ390" s="370"/>
      <c r="CA390" s="370"/>
      <c r="CB390" s="370"/>
      <c r="CC390" s="370"/>
      <c r="CD390" s="370"/>
      <c r="CE390" s="370"/>
      <c r="CF390" s="370"/>
      <c r="CG390" s="370"/>
      <c r="CH390" s="370"/>
      <c r="CI390" s="370"/>
      <c r="CJ390" s="370"/>
      <c r="CK390" s="370"/>
      <c r="CL390" s="370"/>
      <c r="CM390" s="370"/>
      <c r="CN390" s="370"/>
      <c r="CO390" s="370"/>
      <c r="CP390" s="370"/>
      <c r="CQ390" s="370"/>
      <c r="CR390" s="370"/>
      <c r="CS390" s="370"/>
      <c r="CT390" s="370"/>
      <c r="CU390" s="370"/>
      <c r="CV390" s="370"/>
      <c r="CW390" s="370"/>
      <c r="CX390" s="370"/>
      <c r="CY390" s="370"/>
      <c r="CZ390" s="370"/>
      <c r="DA390" s="370"/>
      <c r="DB390" s="370"/>
      <c r="DC390" s="370"/>
      <c r="DD390" s="370"/>
      <c r="DE390" s="370"/>
    </row>
    <row r="391" spans="56:109">
      <c r="BD391" s="370"/>
      <c r="BE391" s="370"/>
      <c r="BF391" s="370"/>
      <c r="BG391" s="370"/>
      <c r="BH391" s="370"/>
      <c r="BI391" s="370"/>
      <c r="BJ391" s="370"/>
      <c r="BK391" s="370"/>
      <c r="BL391" s="370"/>
      <c r="BM391" s="370"/>
      <c r="BN391" s="370"/>
      <c r="BO391" s="370"/>
      <c r="BP391" s="370"/>
      <c r="BQ391" s="370"/>
      <c r="BR391" s="370"/>
      <c r="BS391" s="370"/>
      <c r="BT391" s="370"/>
      <c r="BU391" s="370"/>
      <c r="BV391" s="370"/>
      <c r="BW391" s="370"/>
      <c r="BX391" s="370"/>
      <c r="BY391" s="370"/>
      <c r="BZ391" s="370"/>
      <c r="CA391" s="370"/>
      <c r="CB391" s="370"/>
      <c r="CC391" s="370"/>
      <c r="CD391" s="370"/>
      <c r="CE391" s="370"/>
      <c r="CF391" s="370"/>
      <c r="CG391" s="370"/>
      <c r="CH391" s="370"/>
      <c r="CI391" s="370"/>
      <c r="CJ391" s="370"/>
      <c r="CK391" s="370"/>
      <c r="CL391" s="370"/>
      <c r="CM391" s="370"/>
      <c r="CN391" s="370"/>
      <c r="CO391" s="370"/>
      <c r="CP391" s="370"/>
      <c r="CQ391" s="370"/>
      <c r="CR391" s="370"/>
      <c r="CS391" s="370"/>
      <c r="CT391" s="370"/>
      <c r="CU391" s="370"/>
      <c r="CV391" s="370"/>
      <c r="CW391" s="370"/>
      <c r="CX391" s="370"/>
      <c r="CY391" s="370"/>
      <c r="CZ391" s="370"/>
      <c r="DA391" s="370"/>
      <c r="DB391" s="370"/>
      <c r="DC391" s="370"/>
      <c r="DD391" s="370"/>
      <c r="DE391" s="370"/>
    </row>
    <row r="392" spans="56:109">
      <c r="BD392" s="370"/>
      <c r="BE392" s="370"/>
      <c r="BF392" s="370"/>
      <c r="BG392" s="370"/>
      <c r="BH392" s="370"/>
      <c r="BI392" s="370"/>
      <c r="BJ392" s="370"/>
      <c r="BK392" s="370"/>
      <c r="BL392" s="370"/>
      <c r="BM392" s="370"/>
      <c r="BN392" s="370"/>
      <c r="BO392" s="370"/>
      <c r="BP392" s="370"/>
      <c r="BQ392" s="370"/>
      <c r="BR392" s="370"/>
      <c r="BS392" s="370"/>
      <c r="BT392" s="370"/>
      <c r="BU392" s="370"/>
      <c r="BV392" s="370"/>
      <c r="BW392" s="370"/>
      <c r="BX392" s="370"/>
      <c r="BY392" s="370"/>
      <c r="BZ392" s="370"/>
      <c r="CA392" s="370"/>
      <c r="CB392" s="370"/>
      <c r="CC392" s="370"/>
      <c r="CD392" s="370"/>
      <c r="CE392" s="370"/>
      <c r="CF392" s="370"/>
      <c r="CG392" s="370"/>
      <c r="CH392" s="370"/>
      <c r="CI392" s="370"/>
      <c r="CJ392" s="370"/>
      <c r="CK392" s="370"/>
      <c r="CL392" s="370"/>
      <c r="CM392" s="370"/>
      <c r="CN392" s="370"/>
      <c r="CO392" s="370"/>
      <c r="CP392" s="370"/>
      <c r="CQ392" s="370"/>
      <c r="CR392" s="370"/>
      <c r="CS392" s="370"/>
      <c r="CT392" s="370"/>
      <c r="CU392" s="370"/>
      <c r="CV392" s="370"/>
      <c r="CW392" s="370"/>
      <c r="CX392" s="370"/>
      <c r="CY392" s="370"/>
      <c r="CZ392" s="370"/>
      <c r="DA392" s="370"/>
      <c r="DB392" s="370"/>
      <c r="DC392" s="370"/>
      <c r="DD392" s="370"/>
      <c r="DE392" s="370"/>
    </row>
    <row r="393" spans="56:109">
      <c r="BD393" s="370"/>
      <c r="BE393" s="370"/>
      <c r="BF393" s="370"/>
      <c r="BG393" s="370"/>
      <c r="BH393" s="370"/>
      <c r="BI393" s="370"/>
      <c r="BJ393" s="370"/>
      <c r="BK393" s="370"/>
      <c r="BL393" s="370"/>
      <c r="BM393" s="370"/>
      <c r="BN393" s="370"/>
      <c r="BO393" s="370"/>
      <c r="BP393" s="370"/>
      <c r="BQ393" s="370"/>
      <c r="BR393" s="370"/>
      <c r="BS393" s="370"/>
      <c r="BT393" s="370"/>
      <c r="BU393" s="370"/>
      <c r="BV393" s="370"/>
      <c r="BW393" s="370"/>
      <c r="BX393" s="370"/>
      <c r="BY393" s="370"/>
      <c r="BZ393" s="370"/>
      <c r="CA393" s="370"/>
      <c r="CB393" s="370"/>
      <c r="CC393" s="370"/>
      <c r="CD393" s="370"/>
      <c r="CE393" s="370"/>
      <c r="CF393" s="370"/>
      <c r="CG393" s="370"/>
      <c r="CH393" s="370"/>
      <c r="CI393" s="370"/>
      <c r="CJ393" s="370"/>
      <c r="CK393" s="370"/>
      <c r="CL393" s="370"/>
      <c r="CM393" s="370"/>
      <c r="CN393" s="370"/>
      <c r="CO393" s="370"/>
      <c r="CP393" s="370"/>
      <c r="CQ393" s="370"/>
      <c r="CR393" s="370"/>
      <c r="CS393" s="370"/>
      <c r="CT393" s="370"/>
      <c r="CU393" s="370"/>
      <c r="CV393" s="370"/>
      <c r="CW393" s="370"/>
      <c r="CX393" s="370"/>
      <c r="CY393" s="370"/>
      <c r="CZ393" s="370"/>
      <c r="DA393" s="370"/>
      <c r="DB393" s="370"/>
      <c r="DC393" s="370"/>
      <c r="DD393" s="370"/>
      <c r="DE393" s="370"/>
    </row>
    <row r="394" spans="56:109">
      <c r="BD394" s="370"/>
      <c r="BE394" s="370"/>
      <c r="BF394" s="370"/>
      <c r="BG394" s="370"/>
      <c r="BH394" s="370"/>
      <c r="BI394" s="370"/>
      <c r="BJ394" s="370"/>
      <c r="BK394" s="370"/>
      <c r="BL394" s="370"/>
      <c r="BM394" s="370"/>
      <c r="BN394" s="370"/>
      <c r="BO394" s="370"/>
      <c r="BP394" s="370"/>
      <c r="BQ394" s="370"/>
      <c r="BR394" s="370"/>
      <c r="BS394" s="370"/>
      <c r="BT394" s="370"/>
      <c r="BU394" s="370"/>
      <c r="BV394" s="370"/>
      <c r="BW394" s="370"/>
      <c r="BX394" s="370"/>
      <c r="BY394" s="370"/>
      <c r="BZ394" s="370"/>
      <c r="CA394" s="370"/>
      <c r="CB394" s="370"/>
      <c r="CC394" s="370"/>
      <c r="CD394" s="370"/>
      <c r="CE394" s="370"/>
      <c r="CF394" s="370"/>
      <c r="CG394" s="370"/>
      <c r="CH394" s="370"/>
      <c r="CI394" s="370"/>
      <c r="CJ394" s="370"/>
      <c r="CK394" s="370"/>
      <c r="CL394" s="370"/>
      <c r="CM394" s="370"/>
      <c r="CN394" s="370"/>
      <c r="CO394" s="370"/>
      <c r="CP394" s="370"/>
      <c r="CQ394" s="370"/>
      <c r="CR394" s="370"/>
      <c r="CS394" s="370"/>
      <c r="CT394" s="370"/>
      <c r="CU394" s="370"/>
      <c r="CV394" s="370"/>
      <c r="CW394" s="370"/>
      <c r="CX394" s="370"/>
      <c r="CY394" s="370"/>
      <c r="CZ394" s="370"/>
      <c r="DA394" s="370"/>
      <c r="DB394" s="370"/>
      <c r="DC394" s="370"/>
      <c r="DD394" s="370"/>
      <c r="DE394" s="370"/>
    </row>
    <row r="395" spans="56:109">
      <c r="BD395" s="370"/>
      <c r="BE395" s="370"/>
      <c r="BF395" s="370"/>
      <c r="BG395" s="370"/>
      <c r="BH395" s="370"/>
      <c r="BI395" s="370"/>
      <c r="BJ395" s="370"/>
      <c r="BK395" s="370"/>
      <c r="BL395" s="370"/>
      <c r="BM395" s="370"/>
      <c r="BN395" s="370"/>
      <c r="BO395" s="370"/>
      <c r="BP395" s="370"/>
      <c r="BQ395" s="370"/>
      <c r="BR395" s="370"/>
      <c r="BS395" s="370"/>
      <c r="BT395" s="370"/>
      <c r="BU395" s="370"/>
      <c r="BV395" s="370"/>
      <c r="BW395" s="370"/>
      <c r="BX395" s="370"/>
      <c r="BY395" s="370"/>
      <c r="BZ395" s="370"/>
      <c r="CA395" s="370"/>
      <c r="CB395" s="370"/>
      <c r="CC395" s="370"/>
      <c r="CD395" s="370"/>
      <c r="CE395" s="370"/>
      <c r="CF395" s="370"/>
      <c r="CG395" s="370"/>
      <c r="CH395" s="370"/>
      <c r="CI395" s="370"/>
      <c r="CJ395" s="370"/>
      <c r="CK395" s="370"/>
      <c r="CL395" s="370"/>
      <c r="CM395" s="370"/>
      <c r="CN395" s="370"/>
      <c r="CO395" s="370"/>
      <c r="CP395" s="370"/>
      <c r="CQ395" s="370"/>
      <c r="CR395" s="370"/>
      <c r="CS395" s="370"/>
      <c r="CT395" s="370"/>
      <c r="CU395" s="370"/>
      <c r="CV395" s="370"/>
      <c r="CW395" s="370"/>
      <c r="CX395" s="370"/>
      <c r="CY395" s="370"/>
      <c r="CZ395" s="370"/>
      <c r="DA395" s="370"/>
      <c r="DB395" s="370"/>
      <c r="DC395" s="370"/>
      <c r="DD395" s="370"/>
      <c r="DE395" s="370"/>
    </row>
    <row r="396" spans="56:109">
      <c r="BD396" s="370"/>
      <c r="BE396" s="370"/>
      <c r="BF396" s="370"/>
      <c r="BG396" s="370"/>
      <c r="BH396" s="370"/>
      <c r="BI396" s="370"/>
      <c r="BJ396" s="370"/>
      <c r="BK396" s="370"/>
      <c r="BL396" s="370"/>
      <c r="BM396" s="370"/>
      <c r="BN396" s="370"/>
      <c r="BO396" s="370"/>
      <c r="BP396" s="370"/>
      <c r="BQ396" s="370"/>
      <c r="BR396" s="370"/>
      <c r="BS396" s="370"/>
      <c r="BT396" s="370"/>
      <c r="BU396" s="370"/>
      <c r="BV396" s="370"/>
      <c r="BW396" s="370"/>
      <c r="BX396" s="370"/>
      <c r="BY396" s="370"/>
      <c r="BZ396" s="370"/>
      <c r="CA396" s="370"/>
      <c r="CB396" s="370"/>
      <c r="CC396" s="370"/>
      <c r="CD396" s="370"/>
      <c r="CE396" s="370"/>
      <c r="CF396" s="370"/>
      <c r="CG396" s="370"/>
      <c r="CH396" s="370"/>
      <c r="CI396" s="370"/>
      <c r="CJ396" s="370"/>
      <c r="CK396" s="370"/>
      <c r="CL396" s="370"/>
      <c r="CM396" s="370"/>
      <c r="CN396" s="370"/>
      <c r="CO396" s="370"/>
      <c r="CP396" s="370"/>
      <c r="CQ396" s="370"/>
      <c r="CR396" s="370"/>
      <c r="CS396" s="370"/>
      <c r="CT396" s="370"/>
      <c r="CU396" s="370"/>
      <c r="CV396" s="370"/>
      <c r="CW396" s="370"/>
      <c r="CX396" s="370"/>
      <c r="CY396" s="370"/>
      <c r="CZ396" s="370"/>
      <c r="DA396" s="370"/>
      <c r="DB396" s="370"/>
      <c r="DC396" s="370"/>
      <c r="DD396" s="370"/>
      <c r="DE396" s="370"/>
    </row>
    <row r="397" spans="56:109">
      <c r="BD397" s="370"/>
      <c r="BE397" s="370"/>
      <c r="BF397" s="370"/>
      <c r="BG397" s="370"/>
      <c r="BH397" s="370"/>
      <c r="BI397" s="370"/>
      <c r="BJ397" s="370"/>
      <c r="BK397" s="370"/>
      <c r="BL397" s="370"/>
      <c r="BM397" s="370"/>
      <c r="BN397" s="370"/>
      <c r="BO397" s="370"/>
      <c r="BP397" s="370"/>
      <c r="BQ397" s="370"/>
      <c r="BR397" s="370"/>
      <c r="BS397" s="370"/>
      <c r="BT397" s="370"/>
      <c r="BU397" s="370"/>
      <c r="BV397" s="370"/>
      <c r="BW397" s="370"/>
      <c r="BX397" s="370"/>
      <c r="BY397" s="370"/>
      <c r="BZ397" s="370"/>
      <c r="CA397" s="370"/>
      <c r="CB397" s="370"/>
      <c r="CC397" s="370"/>
      <c r="CD397" s="370"/>
      <c r="CE397" s="370"/>
      <c r="CF397" s="370"/>
      <c r="CG397" s="370"/>
      <c r="CH397" s="370"/>
      <c r="CI397" s="370"/>
      <c r="CJ397" s="370"/>
      <c r="CK397" s="370"/>
      <c r="CL397" s="370"/>
      <c r="CM397" s="370"/>
      <c r="CN397" s="370"/>
      <c r="CO397" s="370"/>
      <c r="CP397" s="370"/>
      <c r="CQ397" s="370"/>
      <c r="CR397" s="370"/>
      <c r="CS397" s="370"/>
      <c r="CT397" s="370"/>
      <c r="CU397" s="370"/>
      <c r="CV397" s="370"/>
      <c r="CW397" s="370"/>
      <c r="CX397" s="370"/>
      <c r="CY397" s="370"/>
      <c r="CZ397" s="370"/>
      <c r="DA397" s="370"/>
      <c r="DB397" s="370"/>
      <c r="DC397" s="370"/>
      <c r="DD397" s="370"/>
      <c r="DE397" s="370"/>
    </row>
    <row r="398" spans="56:109">
      <c r="BD398" s="370"/>
      <c r="BE398" s="370"/>
      <c r="BF398" s="370"/>
      <c r="BG398" s="370"/>
      <c r="BH398" s="370"/>
      <c r="BI398" s="370"/>
      <c r="BJ398" s="370"/>
      <c r="BK398" s="370"/>
      <c r="BL398" s="370"/>
      <c r="BM398" s="370"/>
      <c r="BN398" s="370"/>
      <c r="BO398" s="370"/>
      <c r="BP398" s="370"/>
      <c r="BQ398" s="370"/>
      <c r="BR398" s="370"/>
      <c r="BS398" s="370"/>
      <c r="BT398" s="370"/>
      <c r="BU398" s="370"/>
      <c r="BV398" s="370"/>
      <c r="BW398" s="370"/>
      <c r="BX398" s="370"/>
      <c r="BY398" s="370"/>
      <c r="BZ398" s="370"/>
      <c r="CA398" s="370"/>
      <c r="CB398" s="370"/>
      <c r="CC398" s="370"/>
      <c r="CD398" s="370"/>
      <c r="CE398" s="370"/>
      <c r="CF398" s="370"/>
      <c r="CG398" s="370"/>
      <c r="CH398" s="370"/>
      <c r="CI398" s="370"/>
      <c r="CJ398" s="370"/>
      <c r="CK398" s="370"/>
      <c r="CL398" s="370"/>
      <c r="CM398" s="370"/>
      <c r="CN398" s="370"/>
      <c r="CO398" s="370"/>
      <c r="CP398" s="370"/>
      <c r="CQ398" s="370"/>
      <c r="CR398" s="370"/>
      <c r="CS398" s="370"/>
      <c r="CT398" s="370"/>
      <c r="CU398" s="370"/>
      <c r="CV398" s="370"/>
      <c r="CW398" s="370"/>
      <c r="CX398" s="370"/>
      <c r="CY398" s="370"/>
      <c r="CZ398" s="370"/>
      <c r="DA398" s="370"/>
      <c r="DB398" s="370"/>
      <c r="DC398" s="370"/>
      <c r="DD398" s="370"/>
      <c r="DE398" s="370"/>
    </row>
    <row r="399" spans="56:109">
      <c r="BD399" s="370"/>
      <c r="BE399" s="370"/>
      <c r="BF399" s="370"/>
      <c r="BG399" s="370"/>
      <c r="BH399" s="370"/>
      <c r="BI399" s="370"/>
      <c r="BJ399" s="370"/>
      <c r="BK399" s="370"/>
      <c r="BL399" s="370"/>
      <c r="BM399" s="370"/>
      <c r="BN399" s="370"/>
      <c r="BO399" s="370"/>
      <c r="BP399" s="370"/>
      <c r="BQ399" s="370"/>
      <c r="BR399" s="370"/>
      <c r="BS399" s="370"/>
      <c r="BT399" s="370"/>
      <c r="BU399" s="370"/>
      <c r="BV399" s="370"/>
      <c r="BW399" s="370"/>
      <c r="BX399" s="370"/>
      <c r="BY399" s="370"/>
      <c r="BZ399" s="370"/>
      <c r="CA399" s="370"/>
      <c r="CB399" s="370"/>
      <c r="CC399" s="370"/>
      <c r="CD399" s="370"/>
      <c r="CE399" s="370"/>
      <c r="CF399" s="370"/>
      <c r="CG399" s="370"/>
      <c r="CH399" s="370"/>
      <c r="CI399" s="370"/>
      <c r="CJ399" s="370"/>
      <c r="CK399" s="370"/>
      <c r="CL399" s="370"/>
      <c r="CM399" s="370"/>
      <c r="CN399" s="370"/>
      <c r="CO399" s="370"/>
      <c r="CP399" s="370"/>
      <c r="CQ399" s="370"/>
      <c r="CR399" s="370"/>
      <c r="CS399" s="370"/>
      <c r="CT399" s="370"/>
      <c r="CU399" s="370"/>
      <c r="CV399" s="370"/>
      <c r="CW399" s="370"/>
      <c r="CX399" s="370"/>
      <c r="CY399" s="370"/>
      <c r="CZ399" s="370"/>
      <c r="DA399" s="370"/>
      <c r="DB399" s="370"/>
      <c r="DC399" s="370"/>
      <c r="DD399" s="370"/>
      <c r="DE399" s="370"/>
    </row>
    <row r="400" spans="56:109">
      <c r="BD400" s="370"/>
      <c r="BE400" s="370"/>
      <c r="BF400" s="370"/>
      <c r="BG400" s="370"/>
      <c r="BH400" s="370"/>
      <c r="BI400" s="370"/>
      <c r="BJ400" s="370"/>
      <c r="BK400" s="370"/>
      <c r="BL400" s="370"/>
      <c r="BM400" s="370"/>
      <c r="BN400" s="370"/>
      <c r="BO400" s="370"/>
      <c r="BP400" s="370"/>
      <c r="BQ400" s="370"/>
      <c r="BR400" s="370"/>
      <c r="BS400" s="370"/>
      <c r="BT400" s="370"/>
      <c r="BU400" s="370"/>
      <c r="BV400" s="370"/>
      <c r="BW400" s="370"/>
      <c r="BX400" s="370"/>
      <c r="BY400" s="370"/>
      <c r="BZ400" s="370"/>
      <c r="CA400" s="370"/>
      <c r="CB400" s="370"/>
      <c r="CC400" s="370"/>
      <c r="CD400" s="370"/>
      <c r="CE400" s="370"/>
      <c r="CF400" s="370"/>
      <c r="CG400" s="370"/>
      <c r="CH400" s="370"/>
      <c r="CI400" s="370"/>
      <c r="CJ400" s="370"/>
      <c r="CK400" s="370"/>
      <c r="CL400" s="370"/>
      <c r="CM400" s="370"/>
      <c r="CN400" s="370"/>
      <c r="CO400" s="370"/>
      <c r="CP400" s="370"/>
      <c r="CQ400" s="370"/>
      <c r="CR400" s="370"/>
      <c r="CS400" s="370"/>
      <c r="CT400" s="370"/>
      <c r="CU400" s="370"/>
      <c r="CV400" s="370"/>
      <c r="CW400" s="370"/>
      <c r="CX400" s="370"/>
      <c r="CY400" s="370"/>
      <c r="CZ400" s="370"/>
      <c r="DA400" s="370"/>
      <c r="DB400" s="370"/>
      <c r="DC400" s="370"/>
      <c r="DD400" s="370"/>
      <c r="DE400" s="370"/>
    </row>
    <row r="401" spans="56:109">
      <c r="BD401" s="370"/>
      <c r="BE401" s="370"/>
      <c r="BF401" s="370"/>
      <c r="BG401" s="370"/>
      <c r="BH401" s="370"/>
      <c r="BI401" s="370"/>
      <c r="BJ401" s="370"/>
      <c r="BK401" s="370"/>
      <c r="BL401" s="370"/>
      <c r="BM401" s="370"/>
      <c r="BN401" s="370"/>
      <c r="BO401" s="370"/>
      <c r="BP401" s="370"/>
      <c r="BQ401" s="370"/>
      <c r="BR401" s="370"/>
      <c r="BS401" s="370"/>
      <c r="BT401" s="370"/>
      <c r="BU401" s="370"/>
      <c r="BV401" s="370"/>
      <c r="BW401" s="370"/>
      <c r="BX401" s="370"/>
      <c r="BY401" s="370"/>
      <c r="BZ401" s="370"/>
      <c r="CA401" s="370"/>
      <c r="CB401" s="370"/>
      <c r="CC401" s="370"/>
      <c r="CD401" s="370"/>
      <c r="CE401" s="370"/>
      <c r="CF401" s="370"/>
      <c r="CG401" s="370"/>
      <c r="CH401" s="370"/>
      <c r="CI401" s="370"/>
      <c r="CJ401" s="370"/>
      <c r="CK401" s="370"/>
      <c r="CL401" s="370"/>
      <c r="CM401" s="370"/>
      <c r="CN401" s="370"/>
      <c r="CO401" s="370"/>
      <c r="CP401" s="370"/>
      <c r="CQ401" s="370"/>
      <c r="CR401" s="370"/>
      <c r="CS401" s="370"/>
      <c r="CT401" s="370"/>
      <c r="CU401" s="370"/>
      <c r="CV401" s="370"/>
      <c r="CW401" s="370"/>
      <c r="CX401" s="370"/>
      <c r="CY401" s="370"/>
      <c r="CZ401" s="370"/>
      <c r="DA401" s="370"/>
      <c r="DB401" s="370"/>
      <c r="DC401" s="370"/>
      <c r="DD401" s="370"/>
      <c r="DE401" s="370"/>
    </row>
    <row r="402" spans="56:109">
      <c r="BD402" s="370"/>
      <c r="BE402" s="370"/>
      <c r="BF402" s="370"/>
      <c r="BG402" s="370"/>
      <c r="BH402" s="370"/>
      <c r="BI402" s="370"/>
      <c r="BJ402" s="370"/>
      <c r="BK402" s="370"/>
      <c r="BL402" s="370"/>
      <c r="BM402" s="370"/>
      <c r="BN402" s="370"/>
      <c r="BO402" s="370"/>
      <c r="BP402" s="370"/>
      <c r="BQ402" s="370"/>
      <c r="BR402" s="370"/>
      <c r="BS402" s="370"/>
      <c r="BT402" s="370"/>
      <c r="BU402" s="370"/>
      <c r="BV402" s="370"/>
      <c r="BW402" s="370"/>
      <c r="BX402" s="370"/>
      <c r="BY402" s="370"/>
      <c r="BZ402" s="370"/>
      <c r="CA402" s="370"/>
      <c r="CB402" s="370"/>
      <c r="CC402" s="370"/>
      <c r="CD402" s="370"/>
      <c r="CE402" s="370"/>
      <c r="CF402" s="370"/>
      <c r="CG402" s="370"/>
      <c r="CH402" s="370"/>
      <c r="CI402" s="370"/>
      <c r="CJ402" s="370"/>
      <c r="CK402" s="370"/>
      <c r="CL402" s="370"/>
      <c r="CM402" s="370"/>
      <c r="CN402" s="370"/>
      <c r="CO402" s="370"/>
      <c r="CP402" s="370"/>
      <c r="CQ402" s="370"/>
      <c r="CR402" s="370"/>
      <c r="CS402" s="370"/>
      <c r="CT402" s="370"/>
      <c r="CU402" s="370"/>
      <c r="CV402" s="370"/>
      <c r="CW402" s="370"/>
      <c r="CX402" s="370"/>
      <c r="CY402" s="370"/>
      <c r="CZ402" s="370"/>
      <c r="DA402" s="370"/>
      <c r="DB402" s="370"/>
      <c r="DC402" s="370"/>
      <c r="DD402" s="370"/>
      <c r="DE402" s="370"/>
    </row>
    <row r="403" spans="56:109">
      <c r="BD403" s="370"/>
      <c r="BE403" s="370"/>
      <c r="BF403" s="370"/>
      <c r="BG403" s="370"/>
      <c r="BH403" s="370"/>
      <c r="BI403" s="370"/>
      <c r="BJ403" s="370"/>
      <c r="BK403" s="370"/>
      <c r="BL403" s="370"/>
      <c r="BM403" s="370"/>
      <c r="BN403" s="370"/>
      <c r="BO403" s="370"/>
      <c r="BP403" s="370"/>
      <c r="BQ403" s="370"/>
      <c r="BR403" s="370"/>
      <c r="BS403" s="370"/>
      <c r="BT403" s="370"/>
      <c r="BU403" s="370"/>
      <c r="BV403" s="370"/>
      <c r="BW403" s="370"/>
      <c r="BX403" s="370"/>
      <c r="BY403" s="370"/>
      <c r="BZ403" s="370"/>
      <c r="CA403" s="370"/>
      <c r="CB403" s="370"/>
      <c r="CC403" s="370"/>
      <c r="CD403" s="370"/>
      <c r="CE403" s="370"/>
      <c r="CF403" s="370"/>
      <c r="CG403" s="370"/>
      <c r="CH403" s="370"/>
      <c r="CI403" s="370"/>
      <c r="CJ403" s="370"/>
      <c r="CK403" s="370"/>
      <c r="CL403" s="370"/>
      <c r="CM403" s="370"/>
      <c r="CN403" s="370"/>
      <c r="CO403" s="370"/>
      <c r="CP403" s="370"/>
      <c r="CQ403" s="370"/>
      <c r="CR403" s="370"/>
      <c r="CS403" s="370"/>
      <c r="CT403" s="370"/>
      <c r="CU403" s="370"/>
      <c r="CV403" s="370"/>
      <c r="CW403" s="370"/>
      <c r="CX403" s="370"/>
      <c r="CY403" s="370"/>
      <c r="CZ403" s="370"/>
      <c r="DA403" s="370"/>
      <c r="DB403" s="370"/>
      <c r="DC403" s="370"/>
      <c r="DD403" s="370"/>
      <c r="DE403" s="370"/>
    </row>
    <row r="404" spans="56:109">
      <c r="BD404" s="370"/>
      <c r="BE404" s="370"/>
      <c r="BF404" s="370"/>
      <c r="BG404" s="370"/>
      <c r="BH404" s="370"/>
      <c r="BI404" s="370"/>
      <c r="BJ404" s="370"/>
      <c r="BK404" s="370"/>
      <c r="BL404" s="370"/>
      <c r="BM404" s="370"/>
      <c r="BN404" s="370"/>
      <c r="BO404" s="370"/>
      <c r="BP404" s="370"/>
      <c r="BQ404" s="370"/>
      <c r="BR404" s="370"/>
      <c r="BS404" s="370"/>
      <c r="BT404" s="370"/>
      <c r="BU404" s="370"/>
      <c r="BV404" s="370"/>
      <c r="BW404" s="370"/>
      <c r="BX404" s="370"/>
      <c r="BY404" s="370"/>
      <c r="BZ404" s="370"/>
      <c r="CA404" s="370"/>
      <c r="CB404" s="370"/>
      <c r="CC404" s="370"/>
      <c r="CD404" s="370"/>
      <c r="CE404" s="370"/>
      <c r="CF404" s="370"/>
      <c r="CG404" s="370"/>
      <c r="CH404" s="370"/>
      <c r="CI404" s="370"/>
      <c r="CJ404" s="370"/>
      <c r="CK404" s="370"/>
      <c r="CL404" s="370"/>
      <c r="CM404" s="370"/>
      <c r="CN404" s="370"/>
      <c r="CO404" s="370"/>
      <c r="CP404" s="370"/>
      <c r="CQ404" s="370"/>
      <c r="CR404" s="370"/>
      <c r="CS404" s="370"/>
      <c r="CT404" s="370"/>
      <c r="CU404" s="370"/>
      <c r="CV404" s="370"/>
      <c r="CW404" s="370"/>
      <c r="CX404" s="370"/>
      <c r="CY404" s="370"/>
      <c r="CZ404" s="370"/>
      <c r="DA404" s="370"/>
      <c r="DB404" s="370"/>
      <c r="DC404" s="370"/>
      <c r="DD404" s="370"/>
      <c r="DE404" s="370"/>
    </row>
    <row r="405" spans="56:109">
      <c r="BD405" s="370"/>
      <c r="BE405" s="370"/>
      <c r="BF405" s="370"/>
      <c r="BG405" s="370"/>
      <c r="BH405" s="370"/>
      <c r="BI405" s="370"/>
      <c r="BJ405" s="370"/>
      <c r="BK405" s="370"/>
      <c r="BL405" s="370"/>
      <c r="BM405" s="370"/>
      <c r="BN405" s="370"/>
      <c r="BO405" s="370"/>
      <c r="BP405" s="370"/>
      <c r="BQ405" s="370"/>
      <c r="BR405" s="370"/>
      <c r="BS405" s="370"/>
      <c r="BT405" s="370"/>
      <c r="BU405" s="370"/>
      <c r="BV405" s="370"/>
      <c r="BW405" s="370"/>
      <c r="BX405" s="370"/>
      <c r="BY405" s="370"/>
      <c r="BZ405" s="370"/>
      <c r="CA405" s="370"/>
      <c r="CB405" s="370"/>
      <c r="CC405" s="370"/>
      <c r="CD405" s="370"/>
      <c r="CE405" s="370"/>
      <c r="CF405" s="370"/>
      <c r="CG405" s="370"/>
      <c r="CH405" s="370"/>
      <c r="CI405" s="370"/>
      <c r="CJ405" s="370"/>
      <c r="CK405" s="370"/>
      <c r="CL405" s="370"/>
      <c r="CM405" s="370"/>
      <c r="CN405" s="370"/>
      <c r="CO405" s="370"/>
      <c r="CP405" s="370"/>
      <c r="CQ405" s="370"/>
      <c r="CR405" s="370"/>
      <c r="CS405" s="370"/>
      <c r="CT405" s="370"/>
      <c r="CU405" s="370"/>
      <c r="CV405" s="370"/>
      <c r="CW405" s="370"/>
      <c r="CX405" s="370"/>
      <c r="CY405" s="370"/>
      <c r="CZ405" s="370"/>
      <c r="DA405" s="370"/>
      <c r="DB405" s="370"/>
      <c r="DC405" s="370"/>
      <c r="DD405" s="370"/>
      <c r="DE405" s="370"/>
    </row>
    <row r="406" spans="56:109">
      <c r="BD406" s="370"/>
      <c r="BE406" s="370"/>
      <c r="BF406" s="370"/>
      <c r="BG406" s="370"/>
      <c r="BH406" s="370"/>
      <c r="BI406" s="370"/>
      <c r="BJ406" s="370"/>
      <c r="BK406" s="370"/>
      <c r="BL406" s="370"/>
      <c r="BM406" s="370"/>
      <c r="BN406" s="370"/>
      <c r="BO406" s="370"/>
      <c r="BP406" s="370"/>
      <c r="BQ406" s="370"/>
      <c r="BR406" s="370"/>
      <c r="BS406" s="370"/>
      <c r="BT406" s="370"/>
      <c r="BU406" s="370"/>
      <c r="BV406" s="370"/>
      <c r="BW406" s="370"/>
      <c r="BX406" s="370"/>
      <c r="BY406" s="370"/>
      <c r="BZ406" s="370"/>
      <c r="CA406" s="370"/>
      <c r="CB406" s="370"/>
      <c r="CC406" s="370"/>
      <c r="CD406" s="370"/>
      <c r="CE406" s="370"/>
      <c r="CF406" s="370"/>
      <c r="CG406" s="370"/>
      <c r="CH406" s="370"/>
      <c r="CI406" s="370"/>
      <c r="CJ406" s="370"/>
      <c r="CK406" s="370"/>
      <c r="CL406" s="370"/>
      <c r="CM406" s="370"/>
      <c r="CN406" s="370"/>
      <c r="CO406" s="370"/>
      <c r="CP406" s="370"/>
      <c r="CQ406" s="370"/>
      <c r="CR406" s="370"/>
      <c r="CS406" s="370"/>
      <c r="CT406" s="370"/>
      <c r="CU406" s="370"/>
      <c r="CV406" s="370"/>
      <c r="CW406" s="370"/>
      <c r="CX406" s="370"/>
      <c r="CY406" s="370"/>
      <c r="CZ406" s="370"/>
      <c r="DA406" s="370"/>
      <c r="DB406" s="370"/>
      <c r="DC406" s="370"/>
      <c r="DD406" s="370"/>
      <c r="DE406" s="370"/>
    </row>
    <row r="407" spans="56:109">
      <c r="BD407" s="370"/>
      <c r="BE407" s="370"/>
      <c r="BF407" s="370"/>
      <c r="BG407" s="370"/>
      <c r="BH407" s="370"/>
      <c r="BI407" s="370"/>
      <c r="BJ407" s="370"/>
      <c r="BK407" s="370"/>
      <c r="BL407" s="370"/>
      <c r="BM407" s="370"/>
      <c r="BN407" s="370"/>
      <c r="BO407" s="370"/>
      <c r="BP407" s="370"/>
      <c r="BQ407" s="370"/>
      <c r="BR407" s="370"/>
      <c r="BS407" s="370"/>
      <c r="BT407" s="370"/>
      <c r="BU407" s="370"/>
      <c r="BV407" s="370"/>
      <c r="BW407" s="370"/>
      <c r="BX407" s="370"/>
      <c r="BY407" s="370"/>
      <c r="BZ407" s="370"/>
      <c r="CA407" s="370"/>
      <c r="CB407" s="370"/>
      <c r="CC407" s="370"/>
      <c r="CD407" s="370"/>
      <c r="CE407" s="370"/>
      <c r="CF407" s="370"/>
      <c r="CG407" s="370"/>
      <c r="CH407" s="370"/>
      <c r="CI407" s="370"/>
      <c r="CJ407" s="370"/>
      <c r="CK407" s="370"/>
      <c r="CL407" s="370"/>
      <c r="CM407" s="370"/>
      <c r="CN407" s="370"/>
      <c r="CO407" s="370"/>
      <c r="CP407" s="370"/>
      <c r="CQ407" s="370"/>
      <c r="CR407" s="370"/>
      <c r="CS407" s="370"/>
      <c r="CT407" s="370"/>
      <c r="CU407" s="370"/>
      <c r="CV407" s="370"/>
      <c r="CW407" s="370"/>
      <c r="CX407" s="370"/>
      <c r="CY407" s="370"/>
      <c r="CZ407" s="370"/>
      <c r="DA407" s="370"/>
      <c r="DB407" s="370"/>
      <c r="DC407" s="370"/>
      <c r="DD407" s="370"/>
      <c r="DE407" s="370"/>
    </row>
    <row r="408" spans="56:109">
      <c r="BD408" s="370"/>
      <c r="BE408" s="370"/>
      <c r="BF408" s="370"/>
      <c r="BG408" s="370"/>
      <c r="BH408" s="370"/>
      <c r="BI408" s="370"/>
      <c r="BJ408" s="370"/>
      <c r="BK408" s="370"/>
      <c r="BL408" s="370"/>
      <c r="BM408" s="370"/>
      <c r="BN408" s="370"/>
      <c r="BO408" s="370"/>
      <c r="BP408" s="370"/>
      <c r="BQ408" s="370"/>
      <c r="BR408" s="370"/>
      <c r="BS408" s="370"/>
      <c r="BT408" s="370"/>
      <c r="BU408" s="370"/>
      <c r="BV408" s="370"/>
      <c r="BW408" s="370"/>
      <c r="BX408" s="370"/>
      <c r="BY408" s="370"/>
      <c r="BZ408" s="370"/>
      <c r="CA408" s="370"/>
      <c r="CB408" s="370"/>
      <c r="CC408" s="370"/>
      <c r="CD408" s="370"/>
      <c r="CE408" s="370"/>
      <c r="CF408" s="370"/>
      <c r="CG408" s="370"/>
      <c r="CH408" s="370"/>
      <c r="CI408" s="370"/>
      <c r="CJ408" s="370"/>
      <c r="CK408" s="370"/>
      <c r="CL408" s="370"/>
      <c r="CM408" s="370"/>
      <c r="CN408" s="370"/>
      <c r="CO408" s="370"/>
      <c r="CP408" s="370"/>
      <c r="CQ408" s="370"/>
      <c r="CR408" s="370"/>
      <c r="CS408" s="370"/>
      <c r="CT408" s="370"/>
      <c r="CU408" s="370"/>
      <c r="CV408" s="370"/>
      <c r="CW408" s="370"/>
      <c r="CX408" s="370"/>
      <c r="CY408" s="370"/>
      <c r="CZ408" s="370"/>
      <c r="DA408" s="370"/>
      <c r="DB408" s="370"/>
      <c r="DC408" s="370"/>
      <c r="DD408" s="370"/>
      <c r="DE408" s="370"/>
    </row>
    <row r="409" spans="56:109">
      <c r="BD409" s="370"/>
      <c r="BE409" s="370"/>
      <c r="BF409" s="370"/>
      <c r="BG409" s="370"/>
      <c r="BH409" s="370"/>
      <c r="BI409" s="370"/>
      <c r="BJ409" s="370"/>
      <c r="BK409" s="370"/>
      <c r="BL409" s="370"/>
      <c r="BM409" s="370"/>
      <c r="BN409" s="370"/>
      <c r="BO409" s="370"/>
      <c r="BP409" s="370"/>
      <c r="BQ409" s="370"/>
      <c r="BR409" s="370"/>
      <c r="BS409" s="370"/>
      <c r="BT409" s="370"/>
      <c r="BU409" s="370"/>
      <c r="BV409" s="370"/>
      <c r="BW409" s="370"/>
      <c r="BX409" s="370"/>
      <c r="BY409" s="370"/>
      <c r="BZ409" s="370"/>
      <c r="CA409" s="370"/>
      <c r="CB409" s="370"/>
      <c r="CC409" s="370"/>
      <c r="CD409" s="370"/>
      <c r="CE409" s="370"/>
      <c r="CF409" s="370"/>
      <c r="CG409" s="370"/>
      <c r="CH409" s="370"/>
      <c r="CI409" s="370"/>
      <c r="CJ409" s="370"/>
      <c r="CK409" s="370"/>
      <c r="CL409" s="370"/>
      <c r="CM409" s="370"/>
      <c r="CN409" s="370"/>
      <c r="CO409" s="370"/>
      <c r="CP409" s="370"/>
      <c r="CQ409" s="370"/>
      <c r="CR409" s="370"/>
      <c r="CS409" s="370"/>
      <c r="CT409" s="370"/>
      <c r="CU409" s="370"/>
      <c r="CV409" s="370"/>
      <c r="CW409" s="370"/>
      <c r="CX409" s="370"/>
      <c r="CY409" s="370"/>
      <c r="CZ409" s="370"/>
      <c r="DA409" s="370"/>
      <c r="DB409" s="370"/>
      <c r="DC409" s="370"/>
      <c r="DD409" s="370"/>
      <c r="DE409" s="370"/>
    </row>
    <row r="410" spans="56:109">
      <c r="BD410" s="370"/>
      <c r="BE410" s="370"/>
      <c r="BF410" s="370"/>
      <c r="BG410" s="370"/>
      <c r="BH410" s="370"/>
      <c r="BI410" s="370"/>
      <c r="BJ410" s="370"/>
      <c r="BK410" s="370"/>
      <c r="BL410" s="370"/>
      <c r="BM410" s="370"/>
      <c r="BN410" s="370"/>
      <c r="BO410" s="370"/>
      <c r="BP410" s="370"/>
      <c r="BQ410" s="370"/>
      <c r="BR410" s="370"/>
      <c r="BS410" s="370"/>
      <c r="BT410" s="370"/>
      <c r="BU410" s="370"/>
      <c r="BV410" s="370"/>
      <c r="BW410" s="370"/>
      <c r="BX410" s="370"/>
      <c r="BY410" s="370"/>
      <c r="BZ410" s="370"/>
      <c r="CA410" s="370"/>
      <c r="CB410" s="370"/>
      <c r="CC410" s="370"/>
      <c r="CD410" s="370"/>
      <c r="CE410" s="370"/>
      <c r="CF410" s="370"/>
      <c r="CG410" s="370"/>
      <c r="CH410" s="370"/>
      <c r="CI410" s="370"/>
      <c r="CJ410" s="370"/>
      <c r="CK410" s="370"/>
      <c r="CL410" s="370"/>
      <c r="CM410" s="370"/>
      <c r="CN410" s="370"/>
      <c r="CO410" s="370"/>
      <c r="CP410" s="370"/>
      <c r="CQ410" s="370"/>
      <c r="CR410" s="370"/>
      <c r="CS410" s="370"/>
      <c r="CT410" s="370"/>
      <c r="CU410" s="370"/>
      <c r="CV410" s="370"/>
      <c r="CW410" s="370"/>
      <c r="CX410" s="370"/>
      <c r="CY410" s="370"/>
      <c r="CZ410" s="370"/>
      <c r="DA410" s="370"/>
      <c r="DB410" s="370"/>
      <c r="DC410" s="370"/>
      <c r="DD410" s="370"/>
      <c r="DE410" s="370"/>
    </row>
    <row r="411" spans="56:109">
      <c r="BD411" s="370"/>
      <c r="BE411" s="370"/>
      <c r="BF411" s="370"/>
      <c r="BG411" s="370"/>
      <c r="BH411" s="370"/>
      <c r="BI411" s="370"/>
      <c r="BJ411" s="370"/>
      <c r="BK411" s="370"/>
      <c r="BL411" s="370"/>
      <c r="BM411" s="370"/>
      <c r="BN411" s="370"/>
      <c r="BO411" s="370"/>
      <c r="BP411" s="370"/>
      <c r="BQ411" s="370"/>
      <c r="BR411" s="370"/>
      <c r="BS411" s="370"/>
      <c r="BT411" s="370"/>
      <c r="BU411" s="370"/>
      <c r="BV411" s="370"/>
      <c r="BW411" s="370"/>
      <c r="BX411" s="370"/>
      <c r="BY411" s="370"/>
      <c r="BZ411" s="370"/>
      <c r="CA411" s="370"/>
      <c r="CB411" s="370"/>
      <c r="CC411" s="370"/>
      <c r="CD411" s="370"/>
      <c r="CE411" s="370"/>
      <c r="CF411" s="370"/>
      <c r="CG411" s="370"/>
      <c r="CH411" s="370"/>
      <c r="CI411" s="370"/>
      <c r="CJ411" s="370"/>
      <c r="CK411" s="370"/>
      <c r="CL411" s="370"/>
      <c r="CM411" s="370"/>
      <c r="CN411" s="370"/>
      <c r="CO411" s="370"/>
      <c r="CP411" s="370"/>
      <c r="CQ411" s="370"/>
      <c r="CR411" s="370"/>
      <c r="CS411" s="370"/>
      <c r="CT411" s="370"/>
      <c r="CU411" s="370"/>
      <c r="CV411" s="370"/>
      <c r="CW411" s="370"/>
      <c r="CX411" s="370"/>
      <c r="CY411" s="370"/>
      <c r="CZ411" s="370"/>
      <c r="DA411" s="370"/>
      <c r="DB411" s="370"/>
      <c r="DC411" s="370"/>
      <c r="DD411" s="370"/>
      <c r="DE411" s="370"/>
    </row>
    <row r="412" spans="56:109">
      <c r="BD412" s="370"/>
      <c r="BE412" s="370"/>
      <c r="BF412" s="370"/>
      <c r="BG412" s="370"/>
      <c r="BH412" s="370"/>
      <c r="BI412" s="370"/>
      <c r="BJ412" s="370"/>
      <c r="BK412" s="370"/>
      <c r="BL412" s="370"/>
      <c r="BM412" s="370"/>
      <c r="BN412" s="370"/>
      <c r="BO412" s="370"/>
      <c r="BP412" s="370"/>
      <c r="BQ412" s="370"/>
      <c r="BR412" s="370"/>
      <c r="BS412" s="370"/>
      <c r="BT412" s="370"/>
      <c r="BU412" s="370"/>
      <c r="BV412" s="370"/>
      <c r="BW412" s="370"/>
      <c r="BX412" s="370"/>
      <c r="BY412" s="370"/>
      <c r="BZ412" s="370"/>
      <c r="CA412" s="370"/>
      <c r="CB412" s="370"/>
      <c r="CC412" s="370"/>
      <c r="CD412" s="370"/>
      <c r="CE412" s="370"/>
      <c r="CF412" s="370"/>
      <c r="CG412" s="370"/>
      <c r="CH412" s="370"/>
      <c r="CI412" s="370"/>
      <c r="CJ412" s="370"/>
      <c r="CK412" s="370"/>
      <c r="CL412" s="370"/>
      <c r="CM412" s="370"/>
      <c r="CN412" s="370"/>
      <c r="CO412" s="370"/>
      <c r="CP412" s="370"/>
      <c r="CQ412" s="370"/>
      <c r="CR412" s="370"/>
      <c r="CS412" s="370"/>
      <c r="CT412" s="370"/>
      <c r="CU412" s="370"/>
      <c r="CV412" s="370"/>
      <c r="CW412" s="370"/>
      <c r="CX412" s="370"/>
      <c r="CY412" s="370"/>
      <c r="CZ412" s="370"/>
      <c r="DA412" s="370"/>
      <c r="DB412" s="370"/>
      <c r="DC412" s="370"/>
      <c r="DD412" s="370"/>
      <c r="DE412" s="370"/>
    </row>
    <row r="413" spans="56:109">
      <c r="BD413" s="370"/>
      <c r="BE413" s="370"/>
      <c r="BF413" s="370"/>
      <c r="BG413" s="370"/>
      <c r="BH413" s="370"/>
      <c r="BI413" s="370"/>
      <c r="BJ413" s="370"/>
      <c r="BK413" s="370"/>
      <c r="BL413" s="370"/>
      <c r="BM413" s="370"/>
      <c r="BN413" s="370"/>
      <c r="BO413" s="370"/>
      <c r="BP413" s="370"/>
      <c r="BQ413" s="370"/>
      <c r="BR413" s="370"/>
      <c r="BS413" s="370"/>
      <c r="BT413" s="370"/>
      <c r="BU413" s="370"/>
      <c r="BV413" s="370"/>
      <c r="BW413" s="370"/>
      <c r="BX413" s="370"/>
      <c r="BY413" s="370"/>
      <c r="BZ413" s="370"/>
      <c r="CA413" s="370"/>
      <c r="CB413" s="370"/>
      <c r="CC413" s="370"/>
      <c r="CD413" s="370"/>
      <c r="CE413" s="370"/>
      <c r="CF413" s="370"/>
      <c r="CG413" s="370"/>
      <c r="CH413" s="370"/>
      <c r="CI413" s="370"/>
      <c r="CJ413" s="370"/>
      <c r="CK413" s="370"/>
      <c r="CL413" s="370"/>
      <c r="CM413" s="370"/>
      <c r="CN413" s="370"/>
      <c r="CO413" s="370"/>
      <c r="CP413" s="370"/>
      <c r="CQ413" s="370"/>
      <c r="CR413" s="370"/>
      <c r="CS413" s="370"/>
      <c r="CT413" s="370"/>
      <c r="CU413" s="370"/>
      <c r="CV413" s="370"/>
      <c r="CW413" s="370"/>
      <c r="CX413" s="370"/>
      <c r="CY413" s="370"/>
      <c r="CZ413" s="370"/>
      <c r="DA413" s="370"/>
      <c r="DB413" s="370"/>
      <c r="DC413" s="370"/>
      <c r="DD413" s="370"/>
      <c r="DE413" s="370"/>
    </row>
    <row r="414" spans="56:109">
      <c r="BD414" s="370"/>
      <c r="BE414" s="370"/>
      <c r="BF414" s="370"/>
      <c r="BG414" s="370"/>
      <c r="BH414" s="370"/>
      <c r="BI414" s="370"/>
      <c r="BJ414" s="370"/>
      <c r="BK414" s="370"/>
      <c r="BL414" s="370"/>
      <c r="BM414" s="370"/>
      <c r="BN414" s="370"/>
      <c r="BO414" s="370"/>
      <c r="BP414" s="370"/>
      <c r="BQ414" s="370"/>
      <c r="BR414" s="370"/>
      <c r="BS414" s="370"/>
      <c r="BT414" s="370"/>
      <c r="BU414" s="370"/>
      <c r="BV414" s="370"/>
      <c r="BW414" s="370"/>
      <c r="BX414" s="370"/>
      <c r="BY414" s="370"/>
      <c r="BZ414" s="370"/>
      <c r="CA414" s="370"/>
      <c r="CB414" s="370"/>
      <c r="CC414" s="370"/>
      <c r="CD414" s="370"/>
      <c r="CE414" s="370"/>
      <c r="CF414" s="370"/>
      <c r="CG414" s="370"/>
      <c r="CH414" s="370"/>
      <c r="CI414" s="370"/>
      <c r="CJ414" s="370"/>
      <c r="CK414" s="370"/>
      <c r="CL414" s="370"/>
      <c r="CM414" s="370"/>
      <c r="CN414" s="370"/>
      <c r="CO414" s="370"/>
      <c r="CP414" s="370"/>
      <c r="CQ414" s="370"/>
      <c r="CR414" s="370"/>
      <c r="CS414" s="370"/>
      <c r="CT414" s="370"/>
      <c r="CU414" s="370"/>
      <c r="CV414" s="370"/>
      <c r="CW414" s="370"/>
      <c r="CX414" s="370"/>
      <c r="CY414" s="370"/>
      <c r="CZ414" s="370"/>
      <c r="DA414" s="370"/>
      <c r="DB414" s="370"/>
      <c r="DC414" s="370"/>
      <c r="DD414" s="370"/>
      <c r="DE414" s="370"/>
    </row>
    <row r="415" spans="56:109">
      <c r="BD415" s="370"/>
      <c r="BE415" s="370"/>
      <c r="BF415" s="370"/>
      <c r="BG415" s="370"/>
      <c r="BH415" s="370"/>
      <c r="BI415" s="370"/>
      <c r="BJ415" s="370"/>
      <c r="BK415" s="370"/>
      <c r="BL415" s="370"/>
      <c r="BM415" s="370"/>
      <c r="BN415" s="370"/>
      <c r="BO415" s="370"/>
      <c r="BP415" s="370"/>
      <c r="BQ415" s="370"/>
      <c r="BR415" s="370"/>
      <c r="BS415" s="370"/>
      <c r="BT415" s="370"/>
      <c r="BU415" s="370"/>
      <c r="BV415" s="370"/>
      <c r="BW415" s="370"/>
      <c r="BX415" s="370"/>
      <c r="BY415" s="370"/>
      <c r="BZ415" s="370"/>
      <c r="CA415" s="370"/>
      <c r="CB415" s="370"/>
      <c r="CC415" s="370"/>
      <c r="CD415" s="370"/>
      <c r="CE415" s="370"/>
      <c r="CF415" s="370"/>
      <c r="CG415" s="370"/>
      <c r="CH415" s="370"/>
      <c r="CI415" s="370"/>
      <c r="CJ415" s="370"/>
      <c r="CK415" s="370"/>
      <c r="CL415" s="370"/>
      <c r="CM415" s="370"/>
      <c r="CN415" s="370"/>
      <c r="CO415" s="370"/>
      <c r="CP415" s="370"/>
      <c r="CQ415" s="370"/>
      <c r="CR415" s="370"/>
      <c r="CS415" s="370"/>
      <c r="CT415" s="370"/>
      <c r="CU415" s="370"/>
      <c r="CV415" s="370"/>
      <c r="CW415" s="370"/>
      <c r="CX415" s="370"/>
      <c r="CY415" s="370"/>
      <c r="CZ415" s="370"/>
      <c r="DA415" s="370"/>
      <c r="DB415" s="370"/>
      <c r="DC415" s="370"/>
      <c r="DD415" s="370"/>
      <c r="DE415" s="370"/>
    </row>
    <row r="416" spans="56:109">
      <c r="BD416" s="370"/>
      <c r="BE416" s="370"/>
      <c r="BF416" s="370"/>
      <c r="BG416" s="370"/>
      <c r="BH416" s="370"/>
      <c r="BI416" s="370"/>
      <c r="BJ416" s="370"/>
      <c r="BK416" s="370"/>
      <c r="BL416" s="370"/>
      <c r="BM416" s="370"/>
      <c r="BN416" s="370"/>
      <c r="BO416" s="370"/>
      <c r="BP416" s="370"/>
      <c r="BQ416" s="370"/>
      <c r="BR416" s="370"/>
      <c r="BS416" s="370"/>
      <c r="BT416" s="370"/>
      <c r="BU416" s="370"/>
      <c r="BV416" s="370"/>
      <c r="BW416" s="370"/>
      <c r="BX416" s="370"/>
      <c r="BY416" s="370"/>
      <c r="BZ416" s="370"/>
      <c r="CA416" s="370"/>
      <c r="CB416" s="370"/>
      <c r="CC416" s="370"/>
      <c r="CD416" s="370"/>
      <c r="CE416" s="370"/>
      <c r="CF416" s="370"/>
      <c r="CG416" s="370"/>
      <c r="CH416" s="370"/>
      <c r="CI416" s="370"/>
      <c r="CJ416" s="370"/>
      <c r="CK416" s="370"/>
      <c r="CL416" s="370"/>
      <c r="CM416" s="370"/>
      <c r="CN416" s="370"/>
      <c r="CO416" s="370"/>
      <c r="CP416" s="370"/>
      <c r="CQ416" s="370"/>
      <c r="CR416" s="370"/>
      <c r="CS416" s="370"/>
      <c r="CT416" s="370"/>
      <c r="CU416" s="370"/>
      <c r="CV416" s="370"/>
      <c r="CW416" s="370"/>
      <c r="CX416" s="370"/>
      <c r="CY416" s="370"/>
      <c r="CZ416" s="370"/>
      <c r="DA416" s="370"/>
      <c r="DB416" s="370"/>
      <c r="DC416" s="370"/>
      <c r="DD416" s="370"/>
      <c r="DE416" s="370"/>
    </row>
    <row r="417" spans="56:109">
      <c r="BD417" s="370"/>
      <c r="BE417" s="370"/>
      <c r="BF417" s="370"/>
      <c r="BG417" s="370"/>
      <c r="BH417" s="370"/>
      <c r="BI417" s="370"/>
      <c r="BJ417" s="370"/>
      <c r="BK417" s="370"/>
      <c r="BL417" s="370"/>
      <c r="BM417" s="370"/>
      <c r="BN417" s="370"/>
      <c r="BO417" s="370"/>
      <c r="BP417" s="370"/>
      <c r="BQ417" s="370"/>
      <c r="BR417" s="370"/>
      <c r="BS417" s="370"/>
      <c r="BT417" s="370"/>
      <c r="BU417" s="370"/>
      <c r="BV417" s="370"/>
      <c r="BW417" s="370"/>
      <c r="BX417" s="370"/>
      <c r="BY417" s="370"/>
      <c r="BZ417" s="370"/>
      <c r="CA417" s="370"/>
      <c r="CB417" s="370"/>
      <c r="CC417" s="370"/>
      <c r="CD417" s="370"/>
      <c r="CE417" s="370"/>
      <c r="CF417" s="370"/>
      <c r="CG417" s="370"/>
      <c r="CH417" s="370"/>
      <c r="CI417" s="370"/>
      <c r="CJ417" s="370"/>
      <c r="CK417" s="370"/>
      <c r="CL417" s="370"/>
      <c r="CM417" s="370"/>
      <c r="CN417" s="370"/>
      <c r="CO417" s="370"/>
      <c r="CP417" s="370"/>
      <c r="CQ417" s="370"/>
      <c r="CR417" s="370"/>
      <c r="CS417" s="370"/>
      <c r="CT417" s="370"/>
      <c r="CU417" s="370"/>
      <c r="CV417" s="370"/>
      <c r="CW417" s="370"/>
      <c r="CX417" s="370"/>
      <c r="CY417" s="370"/>
      <c r="CZ417" s="370"/>
      <c r="DA417" s="370"/>
      <c r="DB417" s="370"/>
      <c r="DC417" s="370"/>
      <c r="DD417" s="370"/>
      <c r="DE417" s="370"/>
    </row>
    <row r="418" spans="56:109">
      <c r="BD418" s="370"/>
      <c r="BE418" s="370"/>
      <c r="BF418" s="370"/>
      <c r="BG418" s="370"/>
      <c r="BH418" s="370"/>
      <c r="BI418" s="370"/>
      <c r="BJ418" s="370"/>
      <c r="BK418" s="370"/>
      <c r="BL418" s="370"/>
      <c r="BM418" s="370"/>
      <c r="BN418" s="370"/>
      <c r="BO418" s="370"/>
      <c r="BP418" s="370"/>
      <c r="BQ418" s="370"/>
      <c r="BR418" s="370"/>
      <c r="BS418" s="370"/>
      <c r="BT418" s="370"/>
      <c r="BU418" s="370"/>
      <c r="BV418" s="370"/>
      <c r="BW418" s="370"/>
      <c r="BX418" s="370"/>
      <c r="BY418" s="370"/>
      <c r="BZ418" s="370"/>
      <c r="CA418" s="370"/>
      <c r="CB418" s="370"/>
      <c r="CC418" s="370"/>
      <c r="CD418" s="370"/>
      <c r="CE418" s="370"/>
      <c r="CF418" s="370"/>
      <c r="CG418" s="370"/>
      <c r="CH418" s="370"/>
      <c r="CI418" s="370"/>
      <c r="CJ418" s="370"/>
      <c r="CK418" s="370"/>
      <c r="CL418" s="370"/>
      <c r="CM418" s="370"/>
      <c r="CN418" s="370"/>
      <c r="CO418" s="370"/>
      <c r="CP418" s="370"/>
      <c r="CQ418" s="370"/>
      <c r="CR418" s="370"/>
      <c r="CS418" s="370"/>
      <c r="CT418" s="370"/>
      <c r="CU418" s="370"/>
      <c r="CV418" s="370"/>
      <c r="CW418" s="370"/>
      <c r="CX418" s="370"/>
      <c r="CY418" s="370"/>
      <c r="CZ418" s="370"/>
      <c r="DA418" s="370"/>
      <c r="DB418" s="370"/>
      <c r="DC418" s="370"/>
      <c r="DD418" s="370"/>
      <c r="DE418" s="370"/>
    </row>
    <row r="419" spans="56:109">
      <c r="BD419" s="370"/>
      <c r="BE419" s="370"/>
      <c r="BF419" s="370"/>
      <c r="BG419" s="370"/>
      <c r="BH419" s="370"/>
      <c r="BI419" s="370"/>
      <c r="BJ419" s="370"/>
      <c r="BK419" s="370"/>
      <c r="BL419" s="370"/>
      <c r="BM419" s="370"/>
      <c r="BN419" s="370"/>
      <c r="BO419" s="370"/>
      <c r="BP419" s="370"/>
      <c r="BQ419" s="370"/>
      <c r="BR419" s="370"/>
      <c r="BS419" s="370"/>
      <c r="BT419" s="370"/>
      <c r="BU419" s="370"/>
      <c r="BV419" s="370"/>
      <c r="BW419" s="370"/>
      <c r="BX419" s="370"/>
      <c r="BY419" s="370"/>
      <c r="BZ419" s="370"/>
      <c r="CA419" s="370"/>
      <c r="CB419" s="370"/>
      <c r="CC419" s="370"/>
      <c r="CD419" s="370"/>
      <c r="CE419" s="370"/>
      <c r="CF419" s="370"/>
      <c r="CG419" s="370"/>
      <c r="CH419" s="370"/>
      <c r="CI419" s="370"/>
      <c r="CJ419" s="370"/>
      <c r="CK419" s="370"/>
      <c r="CL419" s="370"/>
      <c r="CM419" s="370"/>
      <c r="CN419" s="370"/>
      <c r="CO419" s="370"/>
      <c r="CP419" s="370"/>
      <c r="CQ419" s="370"/>
      <c r="CR419" s="370"/>
      <c r="CS419" s="370"/>
      <c r="CT419" s="370"/>
      <c r="CU419" s="370"/>
      <c r="CV419" s="370"/>
      <c r="CW419" s="370"/>
      <c r="CX419" s="370"/>
      <c r="CY419" s="370"/>
      <c r="CZ419" s="370"/>
      <c r="DA419" s="370"/>
      <c r="DB419" s="370"/>
      <c r="DC419" s="370"/>
      <c r="DD419" s="370"/>
      <c r="DE419" s="370"/>
    </row>
    <row r="420" spans="56:109">
      <c r="BD420" s="370"/>
      <c r="BE420" s="370"/>
      <c r="BF420" s="370"/>
      <c r="BG420" s="370"/>
      <c r="BH420" s="370"/>
      <c r="BI420" s="370"/>
      <c r="BJ420" s="370"/>
      <c r="BK420" s="370"/>
      <c r="BL420" s="370"/>
      <c r="BM420" s="370"/>
      <c r="BN420" s="370"/>
      <c r="BO420" s="370"/>
      <c r="BP420" s="370"/>
      <c r="BQ420" s="370"/>
      <c r="BR420" s="370"/>
      <c r="BS420" s="370"/>
      <c r="BT420" s="370"/>
      <c r="BU420" s="370"/>
      <c r="BV420" s="370"/>
      <c r="BW420" s="370"/>
      <c r="BX420" s="370"/>
      <c r="BY420" s="370"/>
      <c r="BZ420" s="370"/>
      <c r="CA420" s="370"/>
      <c r="CB420" s="370"/>
      <c r="CC420" s="370"/>
      <c r="CD420" s="370"/>
      <c r="CE420" s="370"/>
      <c r="CF420" s="370"/>
      <c r="CG420" s="370"/>
      <c r="CH420" s="370"/>
      <c r="CI420" s="370"/>
      <c r="CJ420" s="370"/>
      <c r="CK420" s="370"/>
      <c r="CL420" s="370"/>
      <c r="CM420" s="370"/>
      <c r="CN420" s="370"/>
      <c r="CO420" s="370"/>
      <c r="CP420" s="370"/>
      <c r="CQ420" s="370"/>
      <c r="CR420" s="370"/>
      <c r="CS420" s="370"/>
      <c r="CT420" s="370"/>
      <c r="CU420" s="370"/>
      <c r="CV420" s="370"/>
      <c r="CW420" s="370"/>
      <c r="CX420" s="370"/>
      <c r="CY420" s="370"/>
      <c r="CZ420" s="370"/>
      <c r="DA420" s="370"/>
      <c r="DB420" s="370"/>
      <c r="DC420" s="370"/>
      <c r="DD420" s="370"/>
      <c r="DE420" s="370"/>
    </row>
    <row r="421" spans="56:109">
      <c r="BD421" s="370"/>
      <c r="BE421" s="370"/>
      <c r="BF421" s="370"/>
      <c r="BG421" s="370"/>
      <c r="BH421" s="370"/>
      <c r="BI421" s="370"/>
      <c r="BJ421" s="370"/>
      <c r="BK421" s="370"/>
      <c r="BL421" s="370"/>
      <c r="BM421" s="370"/>
      <c r="BN421" s="370"/>
      <c r="BO421" s="370"/>
      <c r="BP421" s="370"/>
      <c r="BQ421" s="370"/>
      <c r="BR421" s="370"/>
      <c r="BS421" s="370"/>
      <c r="BT421" s="370"/>
      <c r="BU421" s="370"/>
      <c r="BV421" s="370"/>
      <c r="BW421" s="370"/>
      <c r="BX421" s="370"/>
      <c r="BY421" s="370"/>
      <c r="BZ421" s="370"/>
      <c r="CA421" s="370"/>
      <c r="CB421" s="370"/>
      <c r="CC421" s="370"/>
      <c r="CD421" s="370"/>
      <c r="CE421" s="370"/>
      <c r="CF421" s="370"/>
      <c r="CG421" s="370"/>
      <c r="CH421" s="370"/>
      <c r="CI421" s="370"/>
      <c r="CJ421" s="370"/>
      <c r="CK421" s="370"/>
      <c r="CL421" s="370"/>
      <c r="CM421" s="370"/>
      <c r="CN421" s="370"/>
      <c r="CO421" s="370"/>
      <c r="CP421" s="370"/>
      <c r="CQ421" s="370"/>
      <c r="CR421" s="370"/>
      <c r="CS421" s="370"/>
      <c r="CT421" s="370"/>
      <c r="CU421" s="370"/>
      <c r="CV421" s="370"/>
      <c r="CW421" s="370"/>
      <c r="CX421" s="370"/>
      <c r="CY421" s="370"/>
      <c r="CZ421" s="370"/>
      <c r="DA421" s="370"/>
      <c r="DB421" s="370"/>
      <c r="DC421" s="370"/>
      <c r="DD421" s="370"/>
      <c r="DE421" s="370"/>
    </row>
    <row r="422" spans="56:109">
      <c r="BD422" s="370"/>
      <c r="BE422" s="370"/>
      <c r="BF422" s="370"/>
      <c r="BG422" s="370"/>
      <c r="BH422" s="370"/>
      <c r="BI422" s="370"/>
      <c r="BJ422" s="370"/>
      <c r="BK422" s="370"/>
      <c r="BL422" s="370"/>
      <c r="BM422" s="370"/>
      <c r="BN422" s="370"/>
      <c r="BO422" s="370"/>
      <c r="BP422" s="370"/>
      <c r="BQ422" s="370"/>
      <c r="BR422" s="370"/>
      <c r="BS422" s="370"/>
      <c r="BT422" s="370"/>
      <c r="BU422" s="370"/>
      <c r="BV422" s="370"/>
      <c r="BW422" s="370"/>
      <c r="BX422" s="370"/>
      <c r="BY422" s="370"/>
      <c r="BZ422" s="370"/>
      <c r="CA422" s="370"/>
      <c r="CB422" s="370"/>
      <c r="CC422" s="370"/>
      <c r="CD422" s="370"/>
      <c r="CE422" s="370"/>
      <c r="CF422" s="370"/>
      <c r="CG422" s="370"/>
      <c r="CH422" s="370"/>
      <c r="CI422" s="370"/>
      <c r="CJ422" s="370"/>
      <c r="CK422" s="370"/>
      <c r="CL422" s="370"/>
      <c r="CM422" s="370"/>
      <c r="CN422" s="370"/>
      <c r="CO422" s="370"/>
      <c r="CP422" s="370"/>
      <c r="CQ422" s="370"/>
      <c r="CR422" s="370"/>
      <c r="CS422" s="370"/>
      <c r="CT422" s="370"/>
      <c r="CU422" s="370"/>
      <c r="CV422" s="370"/>
      <c r="CW422" s="370"/>
      <c r="CX422" s="370"/>
      <c r="CY422" s="370"/>
      <c r="CZ422" s="370"/>
      <c r="DA422" s="370"/>
      <c r="DB422" s="370"/>
      <c r="DC422" s="370"/>
      <c r="DD422" s="370"/>
      <c r="DE422" s="370"/>
    </row>
    <row r="423" spans="56:109">
      <c r="BD423" s="370"/>
      <c r="BE423" s="370"/>
      <c r="BF423" s="370"/>
      <c r="BG423" s="370"/>
      <c r="BH423" s="370"/>
      <c r="BI423" s="370"/>
      <c r="BJ423" s="370"/>
      <c r="BK423" s="370"/>
      <c r="BL423" s="370"/>
      <c r="BM423" s="370"/>
      <c r="BN423" s="370"/>
      <c r="BO423" s="370"/>
      <c r="BP423" s="370"/>
      <c r="BQ423" s="370"/>
      <c r="BR423" s="370"/>
      <c r="BS423" s="370"/>
      <c r="BT423" s="370"/>
      <c r="BU423" s="370"/>
      <c r="BV423" s="370"/>
      <c r="BW423" s="370"/>
      <c r="BX423" s="370"/>
      <c r="BY423" s="370"/>
      <c r="BZ423" s="370"/>
      <c r="CA423" s="370"/>
      <c r="CB423" s="370"/>
      <c r="CC423" s="370"/>
      <c r="CD423" s="370"/>
      <c r="CE423" s="370"/>
      <c r="CF423" s="370"/>
      <c r="CG423" s="370"/>
      <c r="CH423" s="370"/>
      <c r="CI423" s="370"/>
      <c r="CJ423" s="370"/>
      <c r="CK423" s="370"/>
      <c r="CL423" s="370"/>
      <c r="CM423" s="370"/>
      <c r="CN423" s="370"/>
      <c r="CO423" s="370"/>
      <c r="CP423" s="370"/>
      <c r="CQ423" s="370"/>
      <c r="CR423" s="370"/>
      <c r="CS423" s="370"/>
      <c r="CT423" s="370"/>
      <c r="CU423" s="370"/>
      <c r="CV423" s="370"/>
      <c r="CW423" s="370"/>
      <c r="CX423" s="370"/>
      <c r="CY423" s="370"/>
      <c r="CZ423" s="370"/>
      <c r="DA423" s="370"/>
      <c r="DB423" s="370"/>
      <c r="DC423" s="370"/>
      <c r="DD423" s="370"/>
      <c r="DE423" s="370"/>
    </row>
    <row r="424" spans="56:109">
      <c r="BD424" s="370"/>
      <c r="BE424" s="370"/>
      <c r="BF424" s="370"/>
      <c r="BG424" s="370"/>
      <c r="BH424" s="370"/>
      <c r="BI424" s="370"/>
      <c r="BJ424" s="370"/>
      <c r="BK424" s="370"/>
      <c r="BL424" s="370"/>
      <c r="BM424" s="370"/>
      <c r="BN424" s="370"/>
      <c r="BO424" s="370"/>
      <c r="BP424" s="370"/>
      <c r="BQ424" s="370"/>
      <c r="BR424" s="370"/>
      <c r="BS424" s="370"/>
      <c r="BT424" s="370"/>
      <c r="BU424" s="370"/>
      <c r="BV424" s="370"/>
      <c r="BW424" s="370"/>
      <c r="BX424" s="370"/>
      <c r="BY424" s="370"/>
      <c r="BZ424" s="370"/>
      <c r="CA424" s="370"/>
      <c r="CB424" s="370"/>
      <c r="CC424" s="370"/>
      <c r="CD424" s="370"/>
      <c r="CE424" s="370"/>
      <c r="CF424" s="370"/>
      <c r="CG424" s="370"/>
      <c r="CH424" s="370"/>
      <c r="CI424" s="370"/>
      <c r="CJ424" s="370"/>
      <c r="CK424" s="370"/>
      <c r="CL424" s="370"/>
      <c r="CM424" s="370"/>
      <c r="CN424" s="370"/>
      <c r="CO424" s="370"/>
      <c r="CP424" s="370"/>
      <c r="CQ424" s="370"/>
      <c r="CR424" s="370"/>
      <c r="CS424" s="370"/>
      <c r="CT424" s="370"/>
      <c r="CU424" s="370"/>
      <c r="CV424" s="370"/>
      <c r="CW424" s="370"/>
      <c r="CX424" s="370"/>
      <c r="CY424" s="370"/>
      <c r="CZ424" s="370"/>
      <c r="DA424" s="370"/>
      <c r="DB424" s="370"/>
      <c r="DC424" s="370"/>
      <c r="DD424" s="370"/>
      <c r="DE424" s="370"/>
    </row>
    <row r="425" spans="56:109">
      <c r="BD425" s="370"/>
      <c r="BE425" s="370"/>
      <c r="BF425" s="370"/>
      <c r="BG425" s="370"/>
      <c r="BH425" s="370"/>
      <c r="BI425" s="370"/>
      <c r="BJ425" s="370"/>
      <c r="BK425" s="370"/>
      <c r="BL425" s="370"/>
      <c r="BM425" s="370"/>
      <c r="BN425" s="370"/>
      <c r="BO425" s="370"/>
      <c r="BP425" s="370"/>
      <c r="BQ425" s="370"/>
      <c r="BR425" s="370"/>
      <c r="BS425" s="370"/>
      <c r="BT425" s="370"/>
      <c r="BU425" s="370"/>
      <c r="BV425" s="370"/>
      <c r="BW425" s="370"/>
      <c r="BX425" s="370"/>
      <c r="BY425" s="370"/>
      <c r="BZ425" s="370"/>
      <c r="CA425" s="370"/>
      <c r="CB425" s="370"/>
      <c r="CC425" s="370"/>
      <c r="CD425" s="370"/>
      <c r="CE425" s="370"/>
      <c r="CF425" s="370"/>
      <c r="CG425" s="370"/>
      <c r="CH425" s="370"/>
      <c r="CI425" s="370"/>
      <c r="CJ425" s="370"/>
      <c r="CK425" s="370"/>
      <c r="CL425" s="370"/>
      <c r="CM425" s="370"/>
      <c r="CN425" s="370"/>
      <c r="CO425" s="370"/>
      <c r="CP425" s="370"/>
      <c r="CQ425" s="370"/>
      <c r="CR425" s="370"/>
      <c r="CS425" s="370"/>
      <c r="CT425" s="370"/>
      <c r="CU425" s="370"/>
      <c r="CV425" s="370"/>
      <c r="CW425" s="370"/>
      <c r="CX425" s="370"/>
      <c r="CY425" s="370"/>
      <c r="CZ425" s="370"/>
      <c r="DA425" s="370"/>
      <c r="DB425" s="370"/>
      <c r="DC425" s="370"/>
      <c r="DD425" s="370"/>
      <c r="DE425" s="370"/>
    </row>
    <row r="426" spans="56:109">
      <c r="BD426" s="370"/>
      <c r="BE426" s="370"/>
      <c r="BF426" s="370"/>
      <c r="BG426" s="370"/>
      <c r="BH426" s="370"/>
      <c r="BI426" s="370"/>
      <c r="BJ426" s="370"/>
      <c r="BK426" s="370"/>
      <c r="BL426" s="370"/>
      <c r="BM426" s="370"/>
      <c r="BN426" s="370"/>
      <c r="BO426" s="370"/>
      <c r="BP426" s="370"/>
      <c r="BQ426" s="370"/>
      <c r="BR426" s="370"/>
      <c r="BS426" s="370"/>
      <c r="BT426" s="370"/>
      <c r="BU426" s="370"/>
      <c r="BV426" s="370"/>
      <c r="BW426" s="370"/>
      <c r="BX426" s="370"/>
      <c r="BY426" s="370"/>
      <c r="BZ426" s="370"/>
      <c r="CA426" s="370"/>
      <c r="CB426" s="370"/>
      <c r="CC426" s="370"/>
      <c r="CD426" s="370"/>
      <c r="CE426" s="370"/>
      <c r="CF426" s="370"/>
      <c r="CG426" s="370"/>
      <c r="CH426" s="370"/>
      <c r="CI426" s="370"/>
      <c r="CJ426" s="370"/>
      <c r="CK426" s="370"/>
      <c r="CL426" s="370"/>
      <c r="CM426" s="370"/>
      <c r="CN426" s="370"/>
      <c r="CO426" s="370"/>
      <c r="CP426" s="370"/>
      <c r="CQ426" s="370"/>
      <c r="CR426" s="370"/>
      <c r="CS426" s="370"/>
      <c r="CT426" s="370"/>
      <c r="CU426" s="370"/>
      <c r="CV426" s="370"/>
      <c r="CW426" s="370"/>
      <c r="CX426" s="370"/>
      <c r="CY426" s="370"/>
      <c r="CZ426" s="370"/>
      <c r="DA426" s="370"/>
      <c r="DB426" s="370"/>
      <c r="DC426" s="370"/>
      <c r="DD426" s="370"/>
      <c r="DE426" s="370"/>
    </row>
    <row r="427" spans="56:109">
      <c r="BD427" s="370"/>
      <c r="BE427" s="370"/>
      <c r="BF427" s="370"/>
      <c r="BG427" s="370"/>
      <c r="BH427" s="370"/>
      <c r="BI427" s="370"/>
      <c r="BJ427" s="370"/>
      <c r="BK427" s="370"/>
      <c r="BL427" s="370"/>
      <c r="BM427" s="370"/>
      <c r="BN427" s="370"/>
      <c r="BO427" s="370"/>
      <c r="BP427" s="370"/>
      <c r="BQ427" s="370"/>
      <c r="BR427" s="370"/>
      <c r="BS427" s="370"/>
      <c r="BT427" s="370"/>
      <c r="BU427" s="370"/>
      <c r="BV427" s="370"/>
      <c r="BW427" s="370"/>
      <c r="BX427" s="370"/>
      <c r="BY427" s="370"/>
      <c r="BZ427" s="370"/>
      <c r="CA427" s="370"/>
      <c r="CB427" s="370"/>
      <c r="CC427" s="370"/>
      <c r="CD427" s="370"/>
      <c r="CE427" s="370"/>
      <c r="CF427" s="370"/>
      <c r="CG427" s="370"/>
      <c r="CH427" s="370"/>
      <c r="CI427" s="370"/>
      <c r="CJ427" s="370"/>
      <c r="CK427" s="370"/>
      <c r="CL427" s="370"/>
      <c r="CM427" s="370"/>
      <c r="CN427" s="370"/>
      <c r="CO427" s="370"/>
      <c r="CP427" s="370"/>
      <c r="CQ427" s="370"/>
      <c r="CR427" s="370"/>
      <c r="CS427" s="370"/>
      <c r="CT427" s="370"/>
      <c r="CU427" s="370"/>
      <c r="CV427" s="370"/>
      <c r="CW427" s="370"/>
      <c r="CX427" s="370"/>
      <c r="CY427" s="370"/>
      <c r="CZ427" s="370"/>
      <c r="DA427" s="370"/>
      <c r="DB427" s="370"/>
      <c r="DC427" s="370"/>
      <c r="DD427" s="370"/>
      <c r="DE427" s="370"/>
    </row>
    <row r="428" spans="56:109">
      <c r="BD428" s="370"/>
      <c r="BE428" s="370"/>
      <c r="BF428" s="370"/>
      <c r="BG428" s="370"/>
      <c r="BH428" s="370"/>
      <c r="BI428" s="370"/>
      <c r="BJ428" s="370"/>
      <c r="BK428" s="370"/>
      <c r="BL428" s="370"/>
      <c r="BM428" s="370"/>
      <c r="BN428" s="370"/>
      <c r="BO428" s="370"/>
      <c r="BP428" s="370"/>
      <c r="BQ428" s="370"/>
      <c r="BR428" s="370"/>
      <c r="BS428" s="370"/>
      <c r="BT428" s="370"/>
      <c r="BU428" s="370"/>
      <c r="BV428" s="370"/>
      <c r="BW428" s="370"/>
      <c r="BX428" s="370"/>
      <c r="BY428" s="370"/>
      <c r="BZ428" s="370"/>
      <c r="CA428" s="370"/>
      <c r="CB428" s="370"/>
      <c r="CC428" s="370"/>
      <c r="CD428" s="370"/>
      <c r="CE428" s="370"/>
      <c r="CF428" s="370"/>
      <c r="CG428" s="370"/>
      <c r="CH428" s="370"/>
      <c r="CI428" s="370"/>
      <c r="CJ428" s="370"/>
      <c r="CK428" s="370"/>
      <c r="CL428" s="370"/>
      <c r="CM428" s="370"/>
      <c r="CN428" s="370"/>
      <c r="CO428" s="370"/>
      <c r="CP428" s="370"/>
      <c r="CQ428" s="370"/>
      <c r="CR428" s="370"/>
      <c r="CS428" s="370"/>
      <c r="CT428" s="370"/>
      <c r="CU428" s="370"/>
      <c r="CV428" s="370"/>
      <c r="CW428" s="370"/>
      <c r="CX428" s="370"/>
      <c r="CY428" s="370"/>
      <c r="CZ428" s="370"/>
      <c r="DA428" s="370"/>
      <c r="DB428" s="370"/>
      <c r="DC428" s="370"/>
      <c r="DD428" s="370"/>
      <c r="DE428" s="370"/>
    </row>
    <row r="429" spans="56:109">
      <c r="BD429" s="370"/>
      <c r="BE429" s="370"/>
      <c r="BF429" s="370"/>
      <c r="BG429" s="370"/>
      <c r="BH429" s="370"/>
      <c r="BI429" s="370"/>
      <c r="BJ429" s="370"/>
      <c r="BK429" s="370"/>
      <c r="BL429" s="370"/>
      <c r="BM429" s="370"/>
      <c r="BN429" s="370"/>
      <c r="BO429" s="370"/>
      <c r="BP429" s="370"/>
      <c r="BQ429" s="370"/>
      <c r="BR429" s="370"/>
      <c r="BS429" s="370"/>
      <c r="BT429" s="370"/>
      <c r="BU429" s="370"/>
      <c r="BV429" s="370"/>
      <c r="BW429" s="370"/>
      <c r="BX429" s="370"/>
      <c r="BY429" s="370"/>
      <c r="BZ429" s="370"/>
      <c r="CA429" s="370"/>
      <c r="CB429" s="370"/>
      <c r="CC429" s="370"/>
      <c r="CD429" s="370"/>
      <c r="CE429" s="370"/>
      <c r="CF429" s="370"/>
      <c r="CG429" s="370"/>
      <c r="CH429" s="370"/>
      <c r="CI429" s="370"/>
      <c r="CJ429" s="370"/>
      <c r="CK429" s="370"/>
      <c r="CL429" s="370"/>
      <c r="CM429" s="370"/>
      <c r="CN429" s="370"/>
      <c r="CO429" s="370"/>
      <c r="CP429" s="370"/>
      <c r="CQ429" s="370"/>
      <c r="CR429" s="370"/>
      <c r="CS429" s="370"/>
      <c r="CT429" s="370"/>
      <c r="CU429" s="370"/>
      <c r="CV429" s="370"/>
      <c r="CW429" s="370"/>
      <c r="CX429" s="370"/>
      <c r="CY429" s="370"/>
      <c r="CZ429" s="370"/>
      <c r="DA429" s="370"/>
      <c r="DB429" s="370"/>
      <c r="DC429" s="370"/>
      <c r="DD429" s="370"/>
      <c r="DE429" s="370"/>
    </row>
    <row r="430" spans="56:109">
      <c r="BD430" s="370"/>
      <c r="BE430" s="370"/>
      <c r="BF430" s="370"/>
      <c r="BG430" s="370"/>
      <c r="BH430" s="370"/>
      <c r="BI430" s="370"/>
      <c r="BJ430" s="370"/>
      <c r="BK430" s="370"/>
      <c r="BL430" s="370"/>
      <c r="BM430" s="370"/>
      <c r="BN430" s="370"/>
      <c r="BO430" s="370"/>
      <c r="BP430" s="370"/>
      <c r="BQ430" s="370"/>
      <c r="BR430" s="370"/>
      <c r="BS430" s="370"/>
      <c r="BT430" s="370"/>
      <c r="BU430" s="370"/>
      <c r="BV430" s="370"/>
      <c r="BW430" s="370"/>
      <c r="BX430" s="370"/>
      <c r="BY430" s="370"/>
      <c r="BZ430" s="370"/>
      <c r="CA430" s="370"/>
      <c r="CB430" s="370"/>
      <c r="CC430" s="370"/>
      <c r="CD430" s="370"/>
      <c r="CE430" s="370"/>
      <c r="CF430" s="370"/>
      <c r="CG430" s="370"/>
      <c r="CH430" s="370"/>
      <c r="CI430" s="370"/>
      <c r="CJ430" s="370"/>
      <c r="CK430" s="370"/>
      <c r="CL430" s="370"/>
      <c r="CM430" s="370"/>
      <c r="CN430" s="370"/>
      <c r="CO430" s="370"/>
      <c r="CP430" s="370"/>
      <c r="CQ430" s="370"/>
      <c r="CR430" s="370"/>
      <c r="CS430" s="370"/>
      <c r="CT430" s="370"/>
      <c r="CU430" s="370"/>
      <c r="CV430" s="370"/>
      <c r="CW430" s="370"/>
      <c r="CX430" s="370"/>
      <c r="CY430" s="370"/>
      <c r="CZ430" s="370"/>
      <c r="DA430" s="370"/>
      <c r="DB430" s="370"/>
      <c r="DC430" s="370"/>
      <c r="DD430" s="370"/>
      <c r="DE430" s="370"/>
    </row>
    <row r="431" spans="56:109">
      <c r="BD431" s="370"/>
      <c r="BE431" s="370"/>
      <c r="BF431" s="370"/>
      <c r="BG431" s="370"/>
      <c r="BH431" s="370"/>
      <c r="BI431" s="370"/>
      <c r="BJ431" s="370"/>
      <c r="BK431" s="370"/>
      <c r="BL431" s="370"/>
      <c r="BM431" s="370"/>
      <c r="BN431" s="370"/>
      <c r="BO431" s="370"/>
      <c r="BP431" s="370"/>
      <c r="BQ431" s="370"/>
      <c r="BR431" s="370"/>
      <c r="BS431" s="370"/>
      <c r="BT431" s="370"/>
      <c r="BU431" s="370"/>
      <c r="BV431" s="370"/>
      <c r="BW431" s="370"/>
      <c r="BX431" s="370"/>
      <c r="BY431" s="370"/>
      <c r="BZ431" s="370"/>
      <c r="CA431" s="370"/>
      <c r="CB431" s="370"/>
      <c r="CC431" s="370"/>
      <c r="CD431" s="370"/>
      <c r="CE431" s="370"/>
      <c r="CF431" s="370"/>
      <c r="CG431" s="370"/>
      <c r="CH431" s="370"/>
      <c r="CI431" s="370"/>
      <c r="CJ431" s="370"/>
      <c r="CK431" s="370"/>
      <c r="CL431" s="370"/>
      <c r="CM431" s="370"/>
      <c r="CN431" s="370"/>
      <c r="CO431" s="370"/>
      <c r="CP431" s="370"/>
      <c r="CQ431" s="370"/>
      <c r="CR431" s="370"/>
      <c r="CS431" s="370"/>
      <c r="CT431" s="370"/>
      <c r="CU431" s="370"/>
      <c r="CV431" s="370"/>
      <c r="CW431" s="370"/>
      <c r="CX431" s="370"/>
      <c r="CY431" s="370"/>
      <c r="CZ431" s="370"/>
      <c r="DA431" s="370"/>
      <c r="DB431" s="370"/>
      <c r="DC431" s="370"/>
      <c r="DD431" s="370"/>
      <c r="DE431" s="370"/>
    </row>
    <row r="432" spans="56:109">
      <c r="BD432" s="370"/>
      <c r="BE432" s="370"/>
      <c r="BF432" s="370"/>
      <c r="BG432" s="370"/>
      <c r="BH432" s="370"/>
      <c r="BI432" s="370"/>
      <c r="BJ432" s="370"/>
      <c r="BK432" s="370"/>
      <c r="BL432" s="370"/>
      <c r="BM432" s="370"/>
      <c r="BN432" s="370"/>
      <c r="BO432" s="370"/>
      <c r="BP432" s="370"/>
      <c r="BQ432" s="370"/>
      <c r="BR432" s="370"/>
      <c r="BS432" s="370"/>
      <c r="BT432" s="370"/>
      <c r="BU432" s="370"/>
      <c r="BV432" s="370"/>
      <c r="BW432" s="370"/>
      <c r="BX432" s="370"/>
      <c r="BY432" s="370"/>
      <c r="BZ432" s="370"/>
      <c r="CA432" s="370"/>
      <c r="CB432" s="370"/>
      <c r="CC432" s="370"/>
      <c r="CD432" s="370"/>
      <c r="CE432" s="370"/>
      <c r="CF432" s="370"/>
      <c r="CG432" s="370"/>
      <c r="CH432" s="370"/>
      <c r="CI432" s="370"/>
      <c r="CJ432" s="370"/>
      <c r="CK432" s="370"/>
      <c r="CL432" s="370"/>
      <c r="CM432" s="370"/>
      <c r="CN432" s="370"/>
      <c r="CO432" s="370"/>
      <c r="CP432" s="370"/>
      <c r="CQ432" s="370"/>
      <c r="CR432" s="370"/>
      <c r="CS432" s="370"/>
      <c r="CT432" s="370"/>
      <c r="CU432" s="370"/>
      <c r="CV432" s="370"/>
      <c r="CW432" s="370"/>
      <c r="CX432" s="370"/>
      <c r="CY432" s="370"/>
      <c r="CZ432" s="370"/>
      <c r="DA432" s="370"/>
      <c r="DB432" s="370"/>
      <c r="DC432" s="370"/>
      <c r="DD432" s="370"/>
      <c r="DE432" s="370"/>
    </row>
    <row r="433" spans="56:109">
      <c r="BD433" s="370"/>
      <c r="BE433" s="370"/>
      <c r="BF433" s="370"/>
      <c r="BG433" s="370"/>
      <c r="BH433" s="370"/>
      <c r="BI433" s="370"/>
      <c r="BJ433" s="370"/>
      <c r="BK433" s="370"/>
      <c r="BL433" s="370"/>
      <c r="BM433" s="370"/>
      <c r="BN433" s="370"/>
      <c r="BO433" s="370"/>
      <c r="BP433" s="370"/>
      <c r="BQ433" s="370"/>
      <c r="BR433" s="370"/>
      <c r="BS433" s="370"/>
      <c r="BT433" s="370"/>
      <c r="BU433" s="370"/>
      <c r="BV433" s="370"/>
      <c r="BW433" s="370"/>
      <c r="BX433" s="370"/>
      <c r="BY433" s="370"/>
      <c r="BZ433" s="370"/>
      <c r="CA433" s="370"/>
      <c r="CB433" s="370"/>
      <c r="CC433" s="370"/>
      <c r="CD433" s="370"/>
      <c r="CE433" s="370"/>
      <c r="CF433" s="370"/>
      <c r="CG433" s="370"/>
      <c r="CH433" s="370"/>
      <c r="CI433" s="370"/>
      <c r="CJ433" s="370"/>
      <c r="CK433" s="370"/>
      <c r="CL433" s="370"/>
      <c r="CM433" s="370"/>
      <c r="CN433" s="370"/>
      <c r="CO433" s="370"/>
      <c r="CP433" s="370"/>
      <c r="CQ433" s="370"/>
      <c r="CR433" s="370"/>
      <c r="CS433" s="370"/>
      <c r="CT433" s="370"/>
      <c r="CU433" s="370"/>
      <c r="CV433" s="370"/>
      <c r="CW433" s="370"/>
      <c r="CX433" s="370"/>
      <c r="CY433" s="370"/>
      <c r="CZ433" s="370"/>
      <c r="DA433" s="370"/>
      <c r="DB433" s="370"/>
      <c r="DC433" s="370"/>
      <c r="DD433" s="370"/>
      <c r="DE433" s="370"/>
    </row>
    <row r="434" spans="56:109">
      <c r="BD434" s="370"/>
      <c r="BE434" s="370"/>
      <c r="BF434" s="370"/>
      <c r="BG434" s="370"/>
      <c r="BH434" s="370"/>
      <c r="BI434" s="370"/>
      <c r="BJ434" s="370"/>
      <c r="BK434" s="370"/>
      <c r="BL434" s="370"/>
      <c r="BM434" s="370"/>
      <c r="BN434" s="370"/>
      <c r="BO434" s="370"/>
      <c r="BP434" s="370"/>
      <c r="BQ434" s="370"/>
      <c r="BR434" s="370"/>
      <c r="BS434" s="370"/>
      <c r="BT434" s="370"/>
      <c r="BU434" s="370"/>
      <c r="BV434" s="370"/>
      <c r="BW434" s="370"/>
      <c r="BX434" s="370"/>
      <c r="BY434" s="370"/>
      <c r="BZ434" s="370"/>
      <c r="CA434" s="370"/>
      <c r="CB434" s="370"/>
      <c r="CC434" s="370"/>
      <c r="CD434" s="370"/>
      <c r="CE434" s="370"/>
      <c r="CF434" s="370"/>
      <c r="CG434" s="370"/>
      <c r="CH434" s="370"/>
      <c r="CI434" s="370"/>
      <c r="CJ434" s="370"/>
      <c r="CK434" s="370"/>
      <c r="CL434" s="370"/>
      <c r="CM434" s="370"/>
      <c r="CN434" s="370"/>
      <c r="CO434" s="370"/>
      <c r="CP434" s="370"/>
      <c r="CQ434" s="370"/>
      <c r="CR434" s="370"/>
      <c r="CS434" s="370"/>
      <c r="CT434" s="370"/>
      <c r="CU434" s="370"/>
      <c r="CV434" s="370"/>
      <c r="CW434" s="370"/>
      <c r="CX434" s="370"/>
      <c r="CY434" s="370"/>
      <c r="CZ434" s="370"/>
      <c r="DA434" s="370"/>
      <c r="DB434" s="370"/>
      <c r="DC434" s="370"/>
      <c r="DD434" s="370"/>
      <c r="DE434" s="370"/>
    </row>
    <row r="435" spans="56:109">
      <c r="BD435" s="370"/>
      <c r="BE435" s="370"/>
      <c r="BF435" s="370"/>
      <c r="BG435" s="370"/>
      <c r="BH435" s="370"/>
      <c r="BI435" s="370"/>
      <c r="BJ435" s="370"/>
      <c r="BK435" s="370"/>
      <c r="BL435" s="370"/>
      <c r="BM435" s="370"/>
      <c r="BN435" s="370"/>
      <c r="BO435" s="370"/>
      <c r="BP435" s="370"/>
      <c r="BQ435" s="370"/>
      <c r="BR435" s="370"/>
      <c r="BS435" s="370"/>
      <c r="BT435" s="370"/>
      <c r="BU435" s="370"/>
      <c r="BV435" s="370"/>
      <c r="BW435" s="370"/>
      <c r="BX435" s="370"/>
      <c r="BY435" s="370"/>
      <c r="BZ435" s="370"/>
      <c r="CA435" s="370"/>
      <c r="CB435" s="370"/>
      <c r="CC435" s="370"/>
      <c r="CD435" s="370"/>
      <c r="CE435" s="370"/>
      <c r="CF435" s="370"/>
      <c r="CG435" s="370"/>
      <c r="CH435" s="370"/>
      <c r="CI435" s="370"/>
      <c r="CJ435" s="370"/>
      <c r="CK435" s="370"/>
      <c r="CL435" s="370"/>
      <c r="CM435" s="370"/>
      <c r="CN435" s="370"/>
      <c r="CO435" s="370"/>
      <c r="CP435" s="370"/>
      <c r="CQ435" s="370"/>
      <c r="CR435" s="370"/>
      <c r="CS435" s="370"/>
      <c r="CT435" s="370"/>
      <c r="CU435" s="370"/>
      <c r="CV435" s="370"/>
      <c r="CW435" s="370"/>
      <c r="CX435" s="370"/>
      <c r="CY435" s="370"/>
      <c r="CZ435" s="370"/>
      <c r="DA435" s="370"/>
      <c r="DB435" s="370"/>
      <c r="DC435" s="370"/>
      <c r="DD435" s="370"/>
      <c r="DE435" s="370"/>
    </row>
    <row r="436" spans="56:109">
      <c r="BD436" s="370"/>
      <c r="BE436" s="370"/>
      <c r="BF436" s="370"/>
      <c r="BG436" s="370"/>
      <c r="BH436" s="370"/>
      <c r="BI436" s="370"/>
      <c r="BJ436" s="370"/>
      <c r="BK436" s="370"/>
      <c r="BL436" s="370"/>
      <c r="BM436" s="370"/>
      <c r="BN436" s="370"/>
      <c r="BO436" s="370"/>
      <c r="BP436" s="370"/>
      <c r="BQ436" s="370"/>
      <c r="BR436" s="370"/>
      <c r="BS436" s="370"/>
      <c r="BT436" s="370"/>
      <c r="BU436" s="370"/>
      <c r="BV436" s="370"/>
      <c r="BW436" s="370"/>
      <c r="BX436" s="370"/>
      <c r="BY436" s="370"/>
      <c r="BZ436" s="370"/>
      <c r="CA436" s="370"/>
      <c r="CB436" s="370"/>
      <c r="CC436" s="370"/>
      <c r="CD436" s="370"/>
      <c r="CE436" s="370"/>
      <c r="CF436" s="370"/>
      <c r="CG436" s="370"/>
      <c r="CH436" s="370"/>
      <c r="CI436" s="370"/>
      <c r="CJ436" s="370"/>
      <c r="CK436" s="370"/>
      <c r="CL436" s="370"/>
      <c r="CM436" s="370"/>
      <c r="CN436" s="370"/>
      <c r="CO436" s="370"/>
      <c r="CP436" s="370"/>
      <c r="CQ436" s="370"/>
      <c r="CR436" s="370"/>
      <c r="CS436" s="370"/>
      <c r="CT436" s="370"/>
      <c r="CU436" s="370"/>
      <c r="CV436" s="370"/>
      <c r="CW436" s="370"/>
      <c r="CX436" s="370"/>
      <c r="CY436" s="370"/>
      <c r="CZ436" s="370"/>
      <c r="DA436" s="370"/>
      <c r="DB436" s="370"/>
      <c r="DC436" s="370"/>
      <c r="DD436" s="370"/>
      <c r="DE436" s="370"/>
    </row>
    <row r="437" spans="56:109">
      <c r="BD437" s="370"/>
      <c r="BE437" s="370"/>
      <c r="BF437" s="370"/>
      <c r="BG437" s="370"/>
      <c r="BH437" s="370"/>
      <c r="BI437" s="370"/>
      <c r="BJ437" s="370"/>
      <c r="BK437" s="370"/>
      <c r="BL437" s="370"/>
      <c r="BM437" s="370"/>
      <c r="BN437" s="370"/>
      <c r="BO437" s="370"/>
      <c r="BP437" s="370"/>
      <c r="BQ437" s="370"/>
      <c r="BR437" s="370"/>
      <c r="BS437" s="370"/>
      <c r="BT437" s="370"/>
      <c r="BU437" s="370"/>
      <c r="BV437" s="370"/>
      <c r="BW437" s="370"/>
      <c r="BX437" s="370"/>
      <c r="BY437" s="370"/>
      <c r="BZ437" s="370"/>
      <c r="CA437" s="370"/>
      <c r="CB437" s="370"/>
      <c r="CC437" s="370"/>
      <c r="CD437" s="370"/>
      <c r="CE437" s="370"/>
      <c r="CF437" s="370"/>
      <c r="CG437" s="370"/>
      <c r="CH437" s="370"/>
      <c r="CI437" s="370"/>
      <c r="CJ437" s="370"/>
      <c r="CK437" s="370"/>
      <c r="CL437" s="370"/>
      <c r="CM437" s="370"/>
      <c r="CN437" s="370"/>
      <c r="CO437" s="370"/>
      <c r="CP437" s="370"/>
      <c r="CQ437" s="370"/>
      <c r="CR437" s="370"/>
      <c r="CS437" s="370"/>
      <c r="CT437" s="370"/>
      <c r="CU437" s="370"/>
      <c r="CV437" s="370"/>
      <c r="CW437" s="370"/>
      <c r="CX437" s="370"/>
      <c r="CY437" s="370"/>
      <c r="CZ437" s="370"/>
      <c r="DA437" s="370"/>
      <c r="DB437" s="370"/>
      <c r="DC437" s="370"/>
      <c r="DD437" s="370"/>
      <c r="DE437" s="370"/>
    </row>
    <row r="438" spans="56:109">
      <c r="BD438" s="370"/>
      <c r="BE438" s="370"/>
      <c r="BF438" s="370"/>
      <c r="BG438" s="370"/>
      <c r="BH438" s="370"/>
      <c r="BI438" s="370"/>
      <c r="BJ438" s="370"/>
      <c r="BK438" s="370"/>
      <c r="BL438" s="370"/>
      <c r="BM438" s="370"/>
      <c r="BN438" s="370"/>
      <c r="BO438" s="370"/>
      <c r="BP438" s="370"/>
      <c r="BQ438" s="370"/>
      <c r="BR438" s="370"/>
      <c r="BS438" s="370"/>
      <c r="BT438" s="370"/>
      <c r="BU438" s="370"/>
      <c r="BV438" s="370"/>
      <c r="BW438" s="370"/>
      <c r="BX438" s="370"/>
      <c r="BY438" s="370"/>
      <c r="BZ438" s="370"/>
      <c r="CA438" s="370"/>
      <c r="CB438" s="370"/>
      <c r="CC438" s="370"/>
      <c r="CD438" s="370"/>
      <c r="CE438" s="370"/>
      <c r="CF438" s="370"/>
      <c r="CG438" s="370"/>
      <c r="CH438" s="370"/>
      <c r="CI438" s="370"/>
      <c r="CJ438" s="370"/>
      <c r="CK438" s="370"/>
      <c r="CL438" s="370"/>
      <c r="CM438" s="370"/>
      <c r="CN438" s="370"/>
      <c r="CO438" s="370"/>
      <c r="CP438" s="370"/>
      <c r="CQ438" s="370"/>
      <c r="CR438" s="370"/>
      <c r="CS438" s="370"/>
      <c r="CT438" s="370"/>
      <c r="CU438" s="370"/>
      <c r="CV438" s="370"/>
      <c r="CW438" s="370"/>
      <c r="CX438" s="370"/>
      <c r="CY438" s="370"/>
      <c r="CZ438" s="370"/>
      <c r="DA438" s="370"/>
      <c r="DB438" s="370"/>
      <c r="DC438" s="370"/>
      <c r="DD438" s="370"/>
      <c r="DE438" s="370"/>
    </row>
    <row r="439" spans="56:109">
      <c r="BD439" s="370"/>
      <c r="BE439" s="370"/>
      <c r="BF439" s="370"/>
      <c r="BG439" s="370"/>
      <c r="BH439" s="370"/>
      <c r="BI439" s="370"/>
      <c r="BJ439" s="370"/>
      <c r="BK439" s="370"/>
      <c r="BL439" s="370"/>
      <c r="BM439" s="370"/>
      <c r="BN439" s="370"/>
      <c r="BO439" s="370"/>
      <c r="BP439" s="370"/>
      <c r="BQ439" s="370"/>
      <c r="BR439" s="370"/>
      <c r="BS439" s="370"/>
      <c r="BT439" s="370"/>
      <c r="BU439" s="370"/>
      <c r="BV439" s="370"/>
      <c r="BW439" s="370"/>
      <c r="BX439" s="370"/>
      <c r="BY439" s="370"/>
      <c r="BZ439" s="370"/>
      <c r="CA439" s="370"/>
      <c r="CB439" s="370"/>
      <c r="CC439" s="370"/>
      <c r="CD439" s="370"/>
      <c r="CE439" s="370"/>
      <c r="CF439" s="370"/>
      <c r="CG439" s="370"/>
      <c r="CH439" s="370"/>
      <c r="CI439" s="370"/>
      <c r="CJ439" s="370"/>
      <c r="CK439" s="370"/>
      <c r="CL439" s="370"/>
      <c r="CM439" s="370"/>
      <c r="CN439" s="370"/>
      <c r="CO439" s="370"/>
      <c r="CP439" s="370"/>
      <c r="CQ439" s="370"/>
      <c r="CR439" s="370"/>
      <c r="CS439" s="370"/>
      <c r="CT439" s="370"/>
      <c r="CU439" s="370"/>
      <c r="CV439" s="370"/>
      <c r="CW439" s="370"/>
      <c r="CX439" s="370"/>
      <c r="CY439" s="370"/>
      <c r="CZ439" s="370"/>
      <c r="DA439" s="370"/>
      <c r="DB439" s="370"/>
      <c r="DC439" s="370"/>
      <c r="DD439" s="370"/>
      <c r="DE439" s="370"/>
    </row>
    <row r="440" spans="56:109">
      <c r="BD440" s="370"/>
      <c r="BE440" s="370"/>
      <c r="BF440" s="370"/>
      <c r="BG440" s="370"/>
      <c r="BH440" s="370"/>
      <c r="BI440" s="370"/>
      <c r="BJ440" s="370"/>
      <c r="BK440" s="370"/>
      <c r="BL440" s="370"/>
      <c r="BM440" s="370"/>
      <c r="BN440" s="370"/>
      <c r="BO440" s="370"/>
      <c r="BP440" s="370"/>
      <c r="BQ440" s="370"/>
      <c r="BR440" s="370"/>
      <c r="BS440" s="370"/>
      <c r="BT440" s="370"/>
      <c r="BU440" s="370"/>
      <c r="BV440" s="370"/>
      <c r="BW440" s="370"/>
      <c r="BX440" s="370"/>
      <c r="BY440" s="370"/>
      <c r="BZ440" s="370"/>
      <c r="CA440" s="370"/>
      <c r="CB440" s="370"/>
      <c r="CC440" s="370"/>
      <c r="CD440" s="370"/>
      <c r="CE440" s="370"/>
      <c r="CF440" s="370"/>
      <c r="CG440" s="370"/>
      <c r="CH440" s="370"/>
      <c r="CI440" s="370"/>
      <c r="CJ440" s="370"/>
      <c r="CK440" s="370"/>
      <c r="CL440" s="370"/>
      <c r="CM440" s="370"/>
      <c r="CN440" s="370"/>
      <c r="CO440" s="370"/>
      <c r="CP440" s="370"/>
      <c r="CQ440" s="370"/>
      <c r="CR440" s="370"/>
      <c r="CS440" s="370"/>
      <c r="CT440" s="370"/>
      <c r="CU440" s="370"/>
      <c r="CV440" s="370"/>
      <c r="CW440" s="370"/>
      <c r="CX440" s="370"/>
      <c r="CY440" s="370"/>
      <c r="CZ440" s="370"/>
      <c r="DA440" s="370"/>
      <c r="DB440" s="370"/>
      <c r="DC440" s="370"/>
      <c r="DD440" s="370"/>
      <c r="DE440" s="370"/>
    </row>
    <row r="441" spans="56:109">
      <c r="BD441" s="370"/>
      <c r="BE441" s="370"/>
      <c r="BF441" s="370"/>
      <c r="BG441" s="370"/>
      <c r="BH441" s="370"/>
      <c r="BI441" s="370"/>
      <c r="BJ441" s="370"/>
      <c r="BK441" s="370"/>
      <c r="BL441" s="370"/>
      <c r="BM441" s="370"/>
      <c r="BN441" s="370"/>
      <c r="BO441" s="370"/>
      <c r="BP441" s="370"/>
      <c r="BQ441" s="370"/>
      <c r="BR441" s="370"/>
      <c r="BS441" s="370"/>
      <c r="BT441" s="370"/>
      <c r="BU441" s="370"/>
      <c r="BV441" s="370"/>
      <c r="BW441" s="370"/>
      <c r="BX441" s="370"/>
      <c r="BY441" s="370"/>
      <c r="BZ441" s="370"/>
      <c r="CA441" s="370"/>
      <c r="CB441" s="370"/>
      <c r="CC441" s="370"/>
      <c r="CD441" s="370"/>
      <c r="CE441" s="370"/>
      <c r="CF441" s="370"/>
      <c r="CG441" s="370"/>
      <c r="CH441" s="370"/>
      <c r="CI441" s="370"/>
      <c r="CJ441" s="370"/>
      <c r="CK441" s="370"/>
      <c r="CL441" s="370"/>
      <c r="CM441" s="370"/>
      <c r="CN441" s="370"/>
      <c r="CO441" s="370"/>
      <c r="CP441" s="370"/>
      <c r="CQ441" s="370"/>
      <c r="CR441" s="370"/>
      <c r="CS441" s="370"/>
      <c r="CT441" s="370"/>
      <c r="CU441" s="370"/>
      <c r="CV441" s="370"/>
      <c r="CW441" s="370"/>
      <c r="CX441" s="370"/>
      <c r="CY441" s="370"/>
      <c r="CZ441" s="370"/>
      <c r="DA441" s="370"/>
      <c r="DB441" s="370"/>
      <c r="DC441" s="370"/>
      <c r="DD441" s="370"/>
      <c r="DE441" s="370"/>
    </row>
    <row r="442" spans="56:109">
      <c r="BD442" s="370"/>
      <c r="BE442" s="370"/>
      <c r="BF442" s="370"/>
      <c r="BG442" s="370"/>
      <c r="BH442" s="370"/>
      <c r="BI442" s="370"/>
      <c r="BJ442" s="370"/>
      <c r="BK442" s="370"/>
      <c r="BL442" s="370"/>
      <c r="BM442" s="370"/>
      <c r="BN442" s="370"/>
      <c r="BO442" s="370"/>
      <c r="BP442" s="370"/>
      <c r="BQ442" s="370"/>
      <c r="BR442" s="370"/>
      <c r="BS442" s="370"/>
      <c r="BT442" s="370"/>
      <c r="BU442" s="370"/>
      <c r="BV442" s="370"/>
      <c r="BW442" s="370"/>
      <c r="BX442" s="370"/>
      <c r="BY442" s="370"/>
      <c r="BZ442" s="370"/>
      <c r="CA442" s="370"/>
      <c r="CB442" s="370"/>
      <c r="CC442" s="370"/>
      <c r="CD442" s="370"/>
      <c r="CE442" s="370"/>
      <c r="CF442" s="370"/>
      <c r="CG442" s="370"/>
      <c r="CH442" s="370"/>
      <c r="CI442" s="370"/>
      <c r="CJ442" s="370"/>
      <c r="CK442" s="370"/>
      <c r="CL442" s="370"/>
      <c r="CM442" s="370"/>
      <c r="CN442" s="370"/>
      <c r="CO442" s="370"/>
      <c r="CP442" s="370"/>
      <c r="CQ442" s="370"/>
      <c r="CR442" s="370"/>
      <c r="CS442" s="370"/>
      <c r="CT442" s="370"/>
      <c r="CU442" s="370"/>
      <c r="CV442" s="370"/>
      <c r="CW442" s="370"/>
      <c r="CX442" s="370"/>
      <c r="CY442" s="370"/>
      <c r="CZ442" s="370"/>
      <c r="DA442" s="370"/>
      <c r="DB442" s="370"/>
      <c r="DC442" s="370"/>
      <c r="DD442" s="370"/>
      <c r="DE442" s="370"/>
    </row>
    <row r="443" spans="56:109">
      <c r="BD443" s="370"/>
      <c r="BE443" s="370"/>
      <c r="BF443" s="370"/>
      <c r="BG443" s="370"/>
      <c r="BH443" s="370"/>
      <c r="BI443" s="370"/>
      <c r="BJ443" s="370"/>
      <c r="BK443" s="370"/>
      <c r="BL443" s="370"/>
      <c r="BM443" s="370"/>
      <c r="BN443" s="370"/>
      <c r="BO443" s="370"/>
      <c r="BP443" s="370"/>
      <c r="BQ443" s="370"/>
      <c r="BR443" s="370"/>
      <c r="BS443" s="370"/>
      <c r="BT443" s="370"/>
      <c r="BU443" s="370"/>
      <c r="BV443" s="370"/>
      <c r="BW443" s="370"/>
      <c r="BX443" s="370"/>
      <c r="BY443" s="370"/>
      <c r="BZ443" s="370"/>
      <c r="CA443" s="370"/>
      <c r="CB443" s="370"/>
      <c r="CC443" s="370"/>
      <c r="CD443" s="370"/>
      <c r="CE443" s="370"/>
      <c r="CF443" s="370"/>
      <c r="CG443" s="370"/>
      <c r="CH443" s="370"/>
      <c r="CI443" s="370"/>
      <c r="CJ443" s="370"/>
      <c r="CK443" s="370"/>
      <c r="CL443" s="370"/>
      <c r="CM443" s="370"/>
      <c r="CN443" s="370"/>
      <c r="CO443" s="370"/>
      <c r="CP443" s="370"/>
      <c r="CQ443" s="370"/>
      <c r="CR443" s="370"/>
      <c r="CS443" s="370"/>
      <c r="CT443" s="370"/>
      <c r="CU443" s="370"/>
      <c r="CV443" s="370"/>
      <c r="CW443" s="370"/>
      <c r="CX443" s="370"/>
      <c r="CY443" s="370"/>
      <c r="CZ443" s="370"/>
      <c r="DA443" s="370"/>
      <c r="DB443" s="370"/>
      <c r="DC443" s="370"/>
      <c r="DD443" s="370"/>
      <c r="DE443" s="370"/>
    </row>
    <row r="444" spans="56:109">
      <c r="BD444" s="370"/>
      <c r="BE444" s="370"/>
      <c r="BF444" s="370"/>
      <c r="BG444" s="370"/>
      <c r="BH444" s="370"/>
      <c r="BI444" s="370"/>
      <c r="BJ444" s="370"/>
      <c r="BK444" s="370"/>
      <c r="BL444" s="370"/>
      <c r="BM444" s="370"/>
      <c r="BN444" s="370"/>
      <c r="BO444" s="370"/>
      <c r="BP444" s="370"/>
      <c r="BQ444" s="370"/>
      <c r="BR444" s="370"/>
      <c r="BS444" s="370"/>
      <c r="BT444" s="370"/>
      <c r="BU444" s="370"/>
      <c r="BV444" s="370"/>
      <c r="BW444" s="370"/>
      <c r="BX444" s="370"/>
      <c r="BY444" s="370"/>
      <c r="BZ444" s="370"/>
      <c r="CA444" s="370"/>
      <c r="CB444" s="370"/>
      <c r="CC444" s="370"/>
      <c r="CD444" s="370"/>
      <c r="CE444" s="370"/>
      <c r="CF444" s="370"/>
      <c r="CG444" s="370"/>
      <c r="CH444" s="370"/>
      <c r="CI444" s="370"/>
      <c r="CJ444" s="370"/>
      <c r="CK444" s="370"/>
      <c r="CL444" s="370"/>
      <c r="CM444" s="370"/>
      <c r="CN444" s="370"/>
      <c r="CO444" s="370"/>
      <c r="CP444" s="370"/>
      <c r="CQ444" s="370"/>
      <c r="CR444" s="370"/>
      <c r="CS444" s="370"/>
      <c r="CT444" s="370"/>
      <c r="CU444" s="370"/>
      <c r="CV444" s="370"/>
      <c r="CW444" s="370"/>
      <c r="CX444" s="370"/>
      <c r="CY444" s="370"/>
      <c r="CZ444" s="370"/>
      <c r="DA444" s="370"/>
      <c r="DB444" s="370"/>
      <c r="DC444" s="370"/>
      <c r="DD444" s="370"/>
      <c r="DE444" s="370"/>
    </row>
    <row r="445" spans="56:109">
      <c r="BD445" s="370"/>
      <c r="BE445" s="370"/>
      <c r="BF445" s="370"/>
      <c r="BG445" s="370"/>
      <c r="BH445" s="370"/>
      <c r="BI445" s="370"/>
      <c r="BJ445" s="370"/>
      <c r="BK445" s="370"/>
      <c r="BL445" s="370"/>
      <c r="BM445" s="370"/>
      <c r="BN445" s="370"/>
      <c r="BO445" s="370"/>
      <c r="BP445" s="370"/>
      <c r="BQ445" s="370"/>
      <c r="BR445" s="370"/>
      <c r="BS445" s="370"/>
      <c r="BT445" s="370"/>
      <c r="BU445" s="370"/>
      <c r="BV445" s="370"/>
      <c r="BW445" s="370"/>
      <c r="BX445" s="370"/>
      <c r="BY445" s="370"/>
      <c r="BZ445" s="370"/>
      <c r="CA445" s="370"/>
      <c r="CB445" s="370"/>
      <c r="CC445" s="370"/>
      <c r="CD445" s="370"/>
      <c r="CE445" s="370"/>
      <c r="CF445" s="370"/>
      <c r="CG445" s="370"/>
      <c r="CH445" s="370"/>
      <c r="CI445" s="370"/>
      <c r="CJ445" s="370"/>
      <c r="CK445" s="370"/>
      <c r="CL445" s="370"/>
      <c r="CM445" s="370"/>
      <c r="CN445" s="370"/>
      <c r="CO445" s="370"/>
      <c r="CP445" s="370"/>
      <c r="CQ445" s="370"/>
      <c r="CR445" s="370"/>
      <c r="CS445" s="370"/>
      <c r="CT445" s="370"/>
      <c r="CU445" s="370"/>
      <c r="CV445" s="370"/>
      <c r="CW445" s="370"/>
      <c r="CX445" s="370"/>
      <c r="CY445" s="370"/>
      <c r="CZ445" s="370"/>
      <c r="DA445" s="370"/>
      <c r="DB445" s="370"/>
      <c r="DC445" s="370"/>
      <c r="DD445" s="370"/>
      <c r="DE445" s="370"/>
    </row>
    <row r="446" spans="56:109">
      <c r="BD446" s="370"/>
      <c r="BE446" s="370"/>
      <c r="BF446" s="370"/>
      <c r="BG446" s="370"/>
      <c r="BH446" s="370"/>
      <c r="BI446" s="370"/>
      <c r="BJ446" s="370"/>
      <c r="BK446" s="370"/>
      <c r="BL446" s="370"/>
      <c r="BM446" s="370"/>
      <c r="BN446" s="370"/>
      <c r="BO446" s="370"/>
      <c r="BP446" s="370"/>
      <c r="BQ446" s="370"/>
      <c r="BR446" s="370"/>
      <c r="BS446" s="370"/>
      <c r="BT446" s="370"/>
      <c r="BU446" s="370"/>
      <c r="BV446" s="370"/>
      <c r="BW446" s="370"/>
      <c r="BX446" s="370"/>
      <c r="BY446" s="370"/>
      <c r="BZ446" s="370"/>
      <c r="CA446" s="370"/>
      <c r="CB446" s="370"/>
      <c r="CC446" s="370"/>
      <c r="CD446" s="370"/>
      <c r="CE446" s="370"/>
      <c r="CF446" s="370"/>
      <c r="CG446" s="370"/>
      <c r="CH446" s="370"/>
      <c r="CI446" s="370"/>
      <c r="CJ446" s="370"/>
      <c r="CK446" s="370"/>
      <c r="CL446" s="370"/>
      <c r="CM446" s="370"/>
      <c r="CN446" s="370"/>
      <c r="CO446" s="370"/>
      <c r="CP446" s="370"/>
      <c r="CQ446" s="370"/>
      <c r="CR446" s="370"/>
      <c r="CS446" s="370"/>
      <c r="CT446" s="370"/>
      <c r="CU446" s="370"/>
      <c r="CV446" s="370"/>
      <c r="CW446" s="370"/>
      <c r="CX446" s="370"/>
      <c r="CY446" s="370"/>
      <c r="CZ446" s="370"/>
      <c r="DA446" s="370"/>
      <c r="DB446" s="370"/>
      <c r="DC446" s="370"/>
      <c r="DD446" s="370"/>
      <c r="DE446" s="370"/>
    </row>
    <row r="447" spans="56:109">
      <c r="BD447" s="370"/>
      <c r="BE447" s="370"/>
      <c r="BF447" s="370"/>
      <c r="BG447" s="370"/>
      <c r="BH447" s="370"/>
      <c r="BI447" s="370"/>
      <c r="BJ447" s="370"/>
      <c r="BK447" s="370"/>
      <c r="BL447" s="370"/>
      <c r="BM447" s="370"/>
      <c r="BN447" s="370"/>
      <c r="BO447" s="370"/>
      <c r="BP447" s="370"/>
      <c r="BQ447" s="370"/>
      <c r="BR447" s="370"/>
      <c r="BS447" s="370"/>
      <c r="BT447" s="370"/>
      <c r="BU447" s="370"/>
      <c r="BV447" s="370"/>
      <c r="BW447" s="370"/>
      <c r="BX447" s="370"/>
      <c r="BY447" s="370"/>
      <c r="BZ447" s="370"/>
      <c r="CA447" s="370"/>
      <c r="CB447" s="370"/>
      <c r="CC447" s="370"/>
      <c r="CD447" s="370"/>
      <c r="CE447" s="370"/>
      <c r="CF447" s="370"/>
      <c r="CG447" s="370"/>
      <c r="CH447" s="370"/>
      <c r="CI447" s="370"/>
      <c r="CJ447" s="370"/>
      <c r="CK447" s="370"/>
      <c r="CL447" s="370"/>
      <c r="CM447" s="370"/>
      <c r="CN447" s="370"/>
      <c r="CO447" s="370"/>
      <c r="CP447" s="370"/>
      <c r="CQ447" s="370"/>
      <c r="CR447" s="370"/>
      <c r="CS447" s="370"/>
      <c r="CT447" s="370"/>
      <c r="CU447" s="370"/>
      <c r="CV447" s="370"/>
      <c r="CW447" s="370"/>
      <c r="CX447" s="370"/>
      <c r="CY447" s="370"/>
      <c r="CZ447" s="370"/>
      <c r="DA447" s="370"/>
      <c r="DB447" s="370"/>
      <c r="DC447" s="370"/>
      <c r="DD447" s="370"/>
      <c r="DE447" s="370"/>
    </row>
    <row r="448" spans="56:109">
      <c r="BD448" s="370"/>
      <c r="BE448" s="370"/>
      <c r="BF448" s="370"/>
      <c r="BG448" s="370"/>
      <c r="BH448" s="370"/>
      <c r="BI448" s="370"/>
      <c r="BJ448" s="370"/>
      <c r="BK448" s="370"/>
      <c r="BL448" s="370"/>
      <c r="BM448" s="370"/>
      <c r="BN448" s="370"/>
      <c r="BO448" s="370"/>
      <c r="BP448" s="370"/>
      <c r="BQ448" s="370"/>
      <c r="BR448" s="370"/>
      <c r="BS448" s="370"/>
      <c r="BT448" s="370"/>
      <c r="BU448" s="370"/>
      <c r="BV448" s="370"/>
      <c r="BW448" s="370"/>
      <c r="BX448" s="370"/>
      <c r="BY448" s="370"/>
      <c r="BZ448" s="370"/>
      <c r="CA448" s="370"/>
      <c r="CB448" s="370"/>
      <c r="CC448" s="370"/>
      <c r="CD448" s="370"/>
      <c r="CE448" s="370"/>
      <c r="CF448" s="370"/>
      <c r="CG448" s="370"/>
      <c r="CH448" s="370"/>
      <c r="CI448" s="370"/>
      <c r="CJ448" s="370"/>
      <c r="CK448" s="370"/>
      <c r="CL448" s="370"/>
      <c r="CM448" s="370"/>
      <c r="CN448" s="370"/>
      <c r="CO448" s="370"/>
      <c r="CP448" s="370"/>
      <c r="CQ448" s="370"/>
      <c r="CR448" s="370"/>
      <c r="CS448" s="370"/>
      <c r="CT448" s="370"/>
      <c r="CU448" s="370"/>
      <c r="CV448" s="370"/>
      <c r="CW448" s="370"/>
      <c r="CX448" s="370"/>
      <c r="CY448" s="370"/>
      <c r="CZ448" s="370"/>
      <c r="DA448" s="370"/>
      <c r="DB448" s="370"/>
      <c r="DC448" s="370"/>
      <c r="DD448" s="370"/>
      <c r="DE448" s="370"/>
    </row>
    <row r="449" spans="56:109">
      <c r="BD449" s="370"/>
      <c r="BE449" s="370"/>
      <c r="BF449" s="370"/>
      <c r="BG449" s="370"/>
      <c r="BH449" s="370"/>
      <c r="BI449" s="370"/>
      <c r="BJ449" s="370"/>
      <c r="BK449" s="370"/>
      <c r="BL449" s="370"/>
      <c r="BM449" s="370"/>
      <c r="BN449" s="370"/>
      <c r="BO449" s="370"/>
      <c r="BP449" s="370"/>
      <c r="BQ449" s="370"/>
      <c r="BR449" s="370"/>
      <c r="BS449" s="370"/>
      <c r="BT449" s="370"/>
      <c r="BU449" s="370"/>
      <c r="BV449" s="370"/>
      <c r="BW449" s="370"/>
      <c r="BX449" s="370"/>
      <c r="BY449" s="370"/>
      <c r="BZ449" s="370"/>
      <c r="CA449" s="370"/>
      <c r="CB449" s="370"/>
      <c r="CC449" s="370"/>
      <c r="CD449" s="370"/>
      <c r="CE449" s="370"/>
      <c r="CF449" s="370"/>
      <c r="CG449" s="370"/>
      <c r="CH449" s="370"/>
      <c r="CI449" s="370"/>
      <c r="CJ449" s="370"/>
      <c r="CK449" s="370"/>
      <c r="CL449" s="370"/>
      <c r="CM449" s="370"/>
      <c r="CN449" s="370"/>
      <c r="CO449" s="370"/>
      <c r="CP449" s="370"/>
      <c r="CQ449" s="370"/>
      <c r="CR449" s="370"/>
      <c r="CS449" s="370"/>
      <c r="CT449" s="370"/>
      <c r="CU449" s="370"/>
      <c r="CV449" s="370"/>
      <c r="CW449" s="370"/>
      <c r="CX449" s="370"/>
      <c r="CY449" s="370"/>
      <c r="CZ449" s="370"/>
      <c r="DA449" s="370"/>
      <c r="DB449" s="370"/>
      <c r="DC449" s="370"/>
      <c r="DD449" s="370"/>
      <c r="DE449" s="370"/>
    </row>
    <row r="450" spans="56:109">
      <c r="BD450" s="370"/>
      <c r="BE450" s="370"/>
      <c r="BF450" s="370"/>
      <c r="BG450" s="370"/>
      <c r="BH450" s="370"/>
      <c r="BI450" s="370"/>
      <c r="BJ450" s="370"/>
      <c r="BK450" s="370"/>
      <c r="BL450" s="370"/>
      <c r="BM450" s="370"/>
      <c r="BN450" s="370"/>
      <c r="BO450" s="370"/>
      <c r="BP450" s="370"/>
      <c r="BQ450" s="370"/>
      <c r="BR450" s="370"/>
      <c r="BS450" s="370"/>
      <c r="BT450" s="370"/>
      <c r="BU450" s="370"/>
      <c r="BV450" s="370"/>
      <c r="BW450" s="370"/>
      <c r="BX450" s="370"/>
      <c r="BY450" s="370"/>
      <c r="BZ450" s="370"/>
      <c r="CA450" s="370"/>
      <c r="CB450" s="370"/>
      <c r="CC450" s="370"/>
      <c r="CD450" s="370"/>
      <c r="CE450" s="370"/>
      <c r="CF450" s="370"/>
      <c r="CG450" s="370"/>
      <c r="CH450" s="370"/>
      <c r="CI450" s="370"/>
      <c r="CJ450" s="370"/>
      <c r="CK450" s="370"/>
      <c r="CL450" s="370"/>
      <c r="CM450" s="370"/>
      <c r="CN450" s="370"/>
      <c r="CO450" s="370"/>
      <c r="CP450" s="370"/>
      <c r="CQ450" s="370"/>
      <c r="CR450" s="370"/>
      <c r="CS450" s="370"/>
      <c r="CT450" s="370"/>
      <c r="CU450" s="370"/>
      <c r="CV450" s="370"/>
      <c r="CW450" s="370"/>
      <c r="CX450" s="370"/>
      <c r="CY450" s="370"/>
      <c r="CZ450" s="370"/>
      <c r="DA450" s="370"/>
      <c r="DB450" s="370"/>
      <c r="DC450" s="370"/>
      <c r="DD450" s="370"/>
      <c r="DE450" s="370"/>
    </row>
    <row r="451" spans="56:109">
      <c r="BD451" s="370"/>
      <c r="BE451" s="370"/>
      <c r="BF451" s="370"/>
      <c r="BG451" s="370"/>
      <c r="BH451" s="370"/>
      <c r="BI451" s="370"/>
      <c r="BJ451" s="370"/>
      <c r="BK451" s="370"/>
      <c r="BL451" s="370"/>
      <c r="BM451" s="370"/>
      <c r="BN451" s="370"/>
      <c r="BO451" s="370"/>
      <c r="BP451" s="370"/>
      <c r="BQ451" s="370"/>
      <c r="BR451" s="370"/>
      <c r="BS451" s="370"/>
      <c r="BT451" s="370"/>
      <c r="BU451" s="370"/>
      <c r="BV451" s="370"/>
      <c r="BW451" s="370"/>
      <c r="BX451" s="370"/>
      <c r="BY451" s="370"/>
      <c r="BZ451" s="370"/>
      <c r="CA451" s="370"/>
      <c r="CB451" s="370"/>
      <c r="CC451" s="370"/>
      <c r="CD451" s="370"/>
      <c r="CE451" s="370"/>
      <c r="CF451" s="370"/>
      <c r="CG451" s="370"/>
      <c r="CH451" s="370"/>
      <c r="CI451" s="370"/>
      <c r="CJ451" s="370"/>
      <c r="CK451" s="370"/>
      <c r="CL451" s="370"/>
      <c r="CM451" s="370"/>
      <c r="CN451" s="370"/>
      <c r="CO451" s="370"/>
      <c r="CP451" s="370"/>
      <c r="CQ451" s="370"/>
      <c r="CR451" s="370"/>
      <c r="CS451" s="370"/>
      <c r="CT451" s="370"/>
      <c r="CU451" s="370"/>
      <c r="CV451" s="370"/>
      <c r="CW451" s="370"/>
      <c r="CX451" s="370"/>
      <c r="CY451" s="370"/>
      <c r="CZ451" s="370"/>
      <c r="DA451" s="370"/>
      <c r="DB451" s="370"/>
      <c r="DC451" s="370"/>
      <c r="DD451" s="370"/>
      <c r="DE451" s="370"/>
    </row>
    <row r="452" spans="56:109">
      <c r="BD452" s="370"/>
      <c r="BE452" s="370"/>
      <c r="BF452" s="370"/>
      <c r="BG452" s="370"/>
      <c r="BH452" s="370"/>
      <c r="BI452" s="370"/>
      <c r="BJ452" s="370"/>
      <c r="BK452" s="370"/>
      <c r="BL452" s="370"/>
      <c r="BM452" s="370"/>
      <c r="BN452" s="370"/>
      <c r="BO452" s="370"/>
      <c r="BP452" s="370"/>
      <c r="BQ452" s="370"/>
      <c r="BR452" s="370"/>
      <c r="BS452" s="370"/>
      <c r="BT452" s="370"/>
      <c r="BU452" s="370"/>
      <c r="BV452" s="370"/>
      <c r="BW452" s="370"/>
      <c r="BX452" s="370"/>
      <c r="BY452" s="370"/>
      <c r="BZ452" s="370"/>
      <c r="CA452" s="370"/>
      <c r="CB452" s="370"/>
      <c r="CC452" s="370"/>
      <c r="CD452" s="370"/>
      <c r="CE452" s="370"/>
      <c r="CF452" s="370"/>
      <c r="CG452" s="370"/>
      <c r="CH452" s="370"/>
      <c r="CI452" s="370"/>
      <c r="CJ452" s="370"/>
      <c r="CK452" s="370"/>
      <c r="CL452" s="370"/>
      <c r="CM452" s="370"/>
      <c r="CN452" s="370"/>
      <c r="CO452" s="370"/>
      <c r="CP452" s="370"/>
      <c r="CQ452" s="370"/>
      <c r="CR452" s="370"/>
      <c r="CS452" s="370"/>
      <c r="CT452" s="370"/>
      <c r="CU452" s="370"/>
      <c r="CV452" s="370"/>
      <c r="CW452" s="370"/>
      <c r="CX452" s="370"/>
      <c r="CY452" s="370"/>
      <c r="CZ452" s="370"/>
      <c r="DA452" s="370"/>
      <c r="DB452" s="370"/>
      <c r="DC452" s="370"/>
      <c r="DD452" s="370"/>
      <c r="DE452" s="370"/>
    </row>
    <row r="453" spans="56:109">
      <c r="BD453" s="370"/>
      <c r="BE453" s="370"/>
      <c r="BF453" s="370"/>
      <c r="BG453" s="370"/>
      <c r="BH453" s="370"/>
      <c r="BI453" s="370"/>
      <c r="BJ453" s="370"/>
      <c r="BK453" s="370"/>
      <c r="BL453" s="370"/>
      <c r="BM453" s="370"/>
      <c r="BN453" s="370"/>
      <c r="BO453" s="370"/>
      <c r="BP453" s="370"/>
      <c r="BQ453" s="370"/>
      <c r="BR453" s="370"/>
      <c r="BS453" s="370"/>
      <c r="BT453" s="370"/>
      <c r="BU453" s="370"/>
      <c r="BV453" s="370"/>
      <c r="BW453" s="370"/>
      <c r="BX453" s="370"/>
      <c r="BY453" s="370"/>
      <c r="BZ453" s="370"/>
      <c r="CA453" s="370"/>
      <c r="CB453" s="370"/>
      <c r="CC453" s="370"/>
      <c r="CD453" s="370"/>
      <c r="CE453" s="370"/>
      <c r="CF453" s="370"/>
      <c r="CG453" s="370"/>
      <c r="CH453" s="370"/>
      <c r="CI453" s="370"/>
      <c r="CJ453" s="370"/>
      <c r="CK453" s="370"/>
      <c r="CL453" s="370"/>
      <c r="CM453" s="370"/>
      <c r="CN453" s="370"/>
      <c r="CO453" s="370"/>
      <c r="CP453" s="370"/>
      <c r="CQ453" s="370"/>
      <c r="CR453" s="370"/>
      <c r="CS453" s="370"/>
      <c r="CT453" s="370"/>
      <c r="CU453" s="370"/>
      <c r="CV453" s="370"/>
      <c r="CW453" s="370"/>
      <c r="CX453" s="370"/>
      <c r="CY453" s="370"/>
      <c r="CZ453" s="370"/>
      <c r="DA453" s="370"/>
      <c r="DB453" s="370"/>
      <c r="DC453" s="370"/>
      <c r="DD453" s="370"/>
      <c r="DE453" s="370"/>
    </row>
    <row r="454" spans="56:109">
      <c r="BD454" s="370"/>
      <c r="BE454" s="370"/>
      <c r="BF454" s="370"/>
      <c r="BG454" s="370"/>
      <c r="BH454" s="370"/>
      <c r="BI454" s="370"/>
      <c r="BJ454" s="370"/>
      <c r="BK454" s="370"/>
      <c r="BL454" s="370"/>
      <c r="BM454" s="370"/>
      <c r="BN454" s="370"/>
      <c r="BO454" s="370"/>
      <c r="BP454" s="370"/>
      <c r="BQ454" s="370"/>
      <c r="BR454" s="370"/>
      <c r="BS454" s="370"/>
      <c r="BT454" s="370"/>
      <c r="BU454" s="370"/>
      <c r="BV454" s="370"/>
      <c r="BW454" s="370"/>
      <c r="BX454" s="370"/>
      <c r="BY454" s="370"/>
      <c r="BZ454" s="370"/>
      <c r="CA454" s="370"/>
      <c r="CB454" s="370"/>
      <c r="CC454" s="370"/>
      <c r="CD454" s="370"/>
      <c r="CE454" s="370"/>
      <c r="CF454" s="370"/>
      <c r="CG454" s="370"/>
      <c r="CH454" s="370"/>
      <c r="CI454" s="370"/>
      <c r="CJ454" s="370"/>
      <c r="CK454" s="370"/>
      <c r="CL454" s="370"/>
      <c r="CM454" s="370"/>
      <c r="CN454" s="370"/>
      <c r="CO454" s="370"/>
      <c r="CP454" s="370"/>
      <c r="CQ454" s="370"/>
      <c r="CR454" s="370"/>
      <c r="CS454" s="370"/>
      <c r="CT454" s="370"/>
      <c r="CU454" s="370"/>
      <c r="CV454" s="370"/>
      <c r="CW454" s="370"/>
      <c r="CX454" s="370"/>
      <c r="CY454" s="370"/>
      <c r="CZ454" s="370"/>
      <c r="DA454" s="370"/>
      <c r="DB454" s="370"/>
      <c r="DC454" s="370"/>
      <c r="DD454" s="370"/>
      <c r="DE454" s="370"/>
    </row>
    <row r="455" spans="56:109">
      <c r="BD455" s="370"/>
      <c r="BE455" s="370"/>
      <c r="BF455" s="370"/>
      <c r="BG455" s="370"/>
      <c r="BH455" s="370"/>
      <c r="BI455" s="370"/>
      <c r="BJ455" s="370"/>
      <c r="BK455" s="370"/>
      <c r="BL455" s="370"/>
      <c r="BM455" s="370"/>
      <c r="BN455" s="370"/>
      <c r="BO455" s="370"/>
      <c r="BP455" s="370"/>
      <c r="BQ455" s="370"/>
      <c r="BR455" s="370"/>
      <c r="BS455" s="370"/>
      <c r="BT455" s="370"/>
      <c r="BU455" s="370"/>
      <c r="BV455" s="370"/>
      <c r="BW455" s="370"/>
      <c r="BX455" s="370"/>
      <c r="BY455" s="370"/>
      <c r="BZ455" s="370"/>
      <c r="CA455" s="370"/>
      <c r="CB455" s="370"/>
      <c r="CC455" s="370"/>
      <c r="CD455" s="370"/>
      <c r="CE455" s="370"/>
      <c r="CF455" s="370"/>
      <c r="CG455" s="370"/>
      <c r="CH455" s="370"/>
      <c r="CI455" s="370"/>
      <c r="CJ455" s="370"/>
      <c r="CK455" s="370"/>
      <c r="CL455" s="370"/>
      <c r="CM455" s="370"/>
      <c r="CN455" s="370"/>
      <c r="CO455" s="370"/>
      <c r="CP455" s="370"/>
      <c r="CQ455" s="370"/>
      <c r="CR455" s="370"/>
      <c r="CS455" s="370"/>
      <c r="CT455" s="370"/>
      <c r="CU455" s="370"/>
      <c r="CV455" s="370"/>
      <c r="CW455" s="370"/>
      <c r="CX455" s="370"/>
      <c r="CY455" s="370"/>
      <c r="CZ455" s="370"/>
      <c r="DA455" s="370"/>
      <c r="DB455" s="370"/>
      <c r="DC455" s="370"/>
      <c r="DD455" s="370"/>
      <c r="DE455" s="370"/>
    </row>
    <row r="456" spans="56:109">
      <c r="BD456" s="370"/>
      <c r="BE456" s="370"/>
      <c r="BF456" s="370"/>
      <c r="BG456" s="370"/>
      <c r="BH456" s="370"/>
      <c r="BI456" s="370"/>
      <c r="BJ456" s="370"/>
      <c r="BK456" s="370"/>
      <c r="BL456" s="370"/>
      <c r="BM456" s="370"/>
      <c r="BN456" s="370"/>
      <c r="BO456" s="370"/>
      <c r="BP456" s="370"/>
      <c r="BQ456" s="370"/>
      <c r="BR456" s="370"/>
      <c r="BS456" s="370"/>
      <c r="BT456" s="370"/>
      <c r="BU456" s="370"/>
      <c r="BV456" s="370"/>
      <c r="BW456" s="370"/>
      <c r="BX456" s="370"/>
      <c r="BY456" s="370"/>
      <c r="BZ456" s="370"/>
      <c r="CA456" s="370"/>
      <c r="CB456" s="370"/>
      <c r="CC456" s="370"/>
      <c r="CD456" s="370"/>
      <c r="CE456" s="370"/>
      <c r="CF456" s="370"/>
      <c r="CG456" s="370"/>
      <c r="CH456" s="370"/>
      <c r="CI456" s="370"/>
      <c r="CJ456" s="370"/>
      <c r="CK456" s="370"/>
      <c r="CL456" s="370"/>
      <c r="CM456" s="370"/>
      <c r="CN456" s="370"/>
      <c r="CO456" s="370"/>
      <c r="CP456" s="370"/>
      <c r="CQ456" s="370"/>
      <c r="CR456" s="370"/>
      <c r="CS456" s="370"/>
      <c r="CT456" s="370"/>
      <c r="CU456" s="370"/>
      <c r="CV456" s="370"/>
      <c r="CW456" s="370"/>
      <c r="CX456" s="370"/>
      <c r="CY456" s="370"/>
      <c r="CZ456" s="370"/>
      <c r="DA456" s="370"/>
      <c r="DB456" s="370"/>
      <c r="DC456" s="370"/>
      <c r="DD456" s="370"/>
      <c r="DE456" s="370"/>
    </row>
    <row r="457" spans="56:109">
      <c r="BD457" s="370"/>
      <c r="BE457" s="370"/>
      <c r="BF457" s="370"/>
      <c r="BG457" s="370"/>
      <c r="BH457" s="370"/>
      <c r="BI457" s="370"/>
      <c r="BJ457" s="370"/>
      <c r="BK457" s="370"/>
      <c r="BL457" s="370"/>
      <c r="BM457" s="370"/>
      <c r="BN457" s="370"/>
      <c r="BO457" s="370"/>
      <c r="BP457" s="370"/>
      <c r="BQ457" s="370"/>
      <c r="BR457" s="370"/>
      <c r="BS457" s="370"/>
      <c r="BT457" s="370"/>
      <c r="BU457" s="370"/>
      <c r="BV457" s="370"/>
      <c r="BW457" s="370"/>
      <c r="BX457" s="370"/>
      <c r="BY457" s="370"/>
      <c r="BZ457" s="370"/>
      <c r="CA457" s="370"/>
      <c r="CB457" s="370"/>
      <c r="CC457" s="370"/>
      <c r="CD457" s="370"/>
      <c r="CE457" s="370"/>
      <c r="CF457" s="370"/>
      <c r="CG457" s="370"/>
      <c r="CH457" s="370"/>
      <c r="CI457" s="370"/>
      <c r="CJ457" s="370"/>
      <c r="CK457" s="370"/>
      <c r="CL457" s="370"/>
      <c r="CM457" s="370"/>
      <c r="CN457" s="370"/>
      <c r="CO457" s="370"/>
      <c r="CP457" s="370"/>
      <c r="CQ457" s="370"/>
      <c r="CR457" s="370"/>
      <c r="CS457" s="370"/>
      <c r="CT457" s="370"/>
      <c r="CU457" s="370"/>
      <c r="CV457" s="370"/>
      <c r="CW457" s="370"/>
      <c r="CX457" s="370"/>
      <c r="CY457" s="370"/>
      <c r="CZ457" s="370"/>
      <c r="DA457" s="370"/>
      <c r="DB457" s="370"/>
      <c r="DC457" s="370"/>
      <c r="DD457" s="370"/>
      <c r="DE457" s="370"/>
    </row>
    <row r="458" spans="56:109">
      <c r="BD458" s="370"/>
      <c r="BE458" s="370"/>
      <c r="BF458" s="370"/>
      <c r="BG458" s="370"/>
      <c r="BH458" s="370"/>
      <c r="BI458" s="370"/>
      <c r="BJ458" s="370"/>
      <c r="BK458" s="370"/>
      <c r="BL458" s="370"/>
      <c r="BM458" s="370"/>
      <c r="BN458" s="370"/>
      <c r="BO458" s="370"/>
      <c r="BP458" s="370"/>
      <c r="BQ458" s="370"/>
      <c r="BR458" s="370"/>
      <c r="BS458" s="370"/>
      <c r="BT458" s="370"/>
      <c r="BU458" s="370"/>
      <c r="BV458" s="370"/>
      <c r="BW458" s="370"/>
      <c r="BX458" s="370"/>
      <c r="BY458" s="370"/>
      <c r="BZ458" s="370"/>
      <c r="CA458" s="370"/>
      <c r="CB458" s="370"/>
      <c r="CC458" s="370"/>
      <c r="CD458" s="370"/>
      <c r="CE458" s="370"/>
      <c r="CF458" s="370"/>
      <c r="CG458" s="370"/>
      <c r="CH458" s="370"/>
      <c r="CI458" s="370"/>
      <c r="CJ458" s="370"/>
      <c r="CK458" s="370"/>
      <c r="CL458" s="370"/>
      <c r="CM458" s="370"/>
      <c r="CN458" s="370"/>
      <c r="CO458" s="370"/>
      <c r="CP458" s="370"/>
      <c r="CQ458" s="370"/>
      <c r="CR458" s="370"/>
      <c r="CS458" s="370"/>
      <c r="CT458" s="370"/>
      <c r="CU458" s="370"/>
      <c r="CV458" s="370"/>
      <c r="CW458" s="370"/>
      <c r="CX458" s="370"/>
      <c r="CY458" s="370"/>
      <c r="CZ458" s="370"/>
      <c r="DA458" s="370"/>
      <c r="DB458" s="370"/>
      <c r="DC458" s="370"/>
      <c r="DD458" s="370"/>
      <c r="DE458" s="370"/>
    </row>
    <row r="459" spans="56:109">
      <c r="BD459" s="370"/>
      <c r="BE459" s="370"/>
      <c r="BF459" s="370"/>
      <c r="BG459" s="370"/>
      <c r="BH459" s="370"/>
      <c r="BI459" s="370"/>
      <c r="BJ459" s="370"/>
      <c r="BK459" s="370"/>
      <c r="BL459" s="370"/>
      <c r="BM459" s="370"/>
      <c r="BN459" s="370"/>
      <c r="BO459" s="370"/>
      <c r="BP459" s="370"/>
      <c r="BQ459" s="370"/>
      <c r="BR459" s="370"/>
      <c r="BS459" s="370"/>
      <c r="BT459" s="370"/>
      <c r="BU459" s="370"/>
      <c r="BV459" s="370"/>
      <c r="BW459" s="370"/>
      <c r="BX459" s="370"/>
      <c r="BY459" s="370"/>
      <c r="BZ459" s="370"/>
      <c r="CA459" s="370"/>
      <c r="CB459" s="370"/>
      <c r="CC459" s="370"/>
      <c r="CD459" s="370"/>
      <c r="CE459" s="370"/>
      <c r="CF459" s="370"/>
      <c r="CG459" s="370"/>
      <c r="CH459" s="370"/>
      <c r="CI459" s="370"/>
      <c r="CJ459" s="370"/>
      <c r="CK459" s="370"/>
      <c r="CL459" s="370"/>
      <c r="CM459" s="370"/>
      <c r="CN459" s="370"/>
      <c r="CO459" s="370"/>
      <c r="CP459" s="370"/>
      <c r="CQ459" s="370"/>
      <c r="CR459" s="370"/>
      <c r="CS459" s="370"/>
      <c r="CT459" s="370"/>
      <c r="CU459" s="370"/>
      <c r="CV459" s="370"/>
      <c r="CW459" s="370"/>
      <c r="CX459" s="370"/>
      <c r="CY459" s="370"/>
      <c r="CZ459" s="370"/>
      <c r="DA459" s="370"/>
      <c r="DB459" s="370"/>
      <c r="DC459" s="370"/>
      <c r="DD459" s="370"/>
      <c r="DE459" s="370"/>
    </row>
    <row r="460" spans="56:109">
      <c r="BD460" s="370"/>
      <c r="BE460" s="370"/>
      <c r="BF460" s="370"/>
      <c r="BG460" s="370"/>
      <c r="BH460" s="370"/>
      <c r="BI460" s="370"/>
      <c r="BJ460" s="370"/>
      <c r="BK460" s="370"/>
      <c r="BL460" s="370"/>
      <c r="BM460" s="370"/>
      <c r="BN460" s="370"/>
      <c r="BO460" s="370"/>
      <c r="BP460" s="370"/>
      <c r="BQ460" s="370"/>
      <c r="BR460" s="370"/>
      <c r="BS460" s="370"/>
      <c r="BT460" s="370"/>
      <c r="BU460" s="370"/>
      <c r="BV460" s="370"/>
      <c r="BW460" s="370"/>
      <c r="BX460" s="370"/>
      <c r="BY460" s="370"/>
      <c r="BZ460" s="370"/>
      <c r="CA460" s="370"/>
      <c r="CB460" s="370"/>
      <c r="CC460" s="370"/>
      <c r="CD460" s="370"/>
      <c r="CE460" s="370"/>
      <c r="CF460" s="370"/>
      <c r="CG460" s="370"/>
      <c r="CH460" s="370"/>
      <c r="CI460" s="370"/>
      <c r="CJ460" s="370"/>
      <c r="CK460" s="370"/>
      <c r="CL460" s="370"/>
      <c r="CM460" s="370"/>
      <c r="CN460" s="370"/>
      <c r="CO460" s="370"/>
      <c r="CP460" s="370"/>
      <c r="CQ460" s="370"/>
      <c r="CR460" s="370"/>
      <c r="CS460" s="370"/>
      <c r="CT460" s="370"/>
      <c r="CU460" s="370"/>
      <c r="CV460" s="370"/>
      <c r="CW460" s="370"/>
      <c r="CX460" s="370"/>
      <c r="CY460" s="370"/>
      <c r="CZ460" s="370"/>
      <c r="DA460" s="370"/>
      <c r="DB460" s="370"/>
      <c r="DC460" s="370"/>
      <c r="DD460" s="370"/>
      <c r="DE460" s="370"/>
    </row>
    <row r="461" spans="56:109">
      <c r="BD461" s="370"/>
      <c r="BE461" s="370"/>
      <c r="BF461" s="370"/>
      <c r="BG461" s="370"/>
      <c r="BH461" s="370"/>
      <c r="BI461" s="370"/>
      <c r="BJ461" s="370"/>
      <c r="BK461" s="370"/>
      <c r="BL461" s="370"/>
      <c r="BM461" s="370"/>
      <c r="BN461" s="370"/>
      <c r="BO461" s="370"/>
      <c r="BP461" s="370"/>
      <c r="BQ461" s="370"/>
      <c r="BR461" s="370"/>
      <c r="BS461" s="370"/>
      <c r="BT461" s="370"/>
      <c r="BU461" s="370"/>
      <c r="BV461" s="370"/>
      <c r="BW461" s="370"/>
      <c r="BX461" s="370"/>
      <c r="BY461" s="370"/>
      <c r="BZ461" s="370"/>
      <c r="CA461" s="370"/>
      <c r="CB461" s="370"/>
      <c r="CC461" s="370"/>
      <c r="CD461" s="370"/>
      <c r="CE461" s="370"/>
      <c r="CF461" s="370"/>
      <c r="CG461" s="370"/>
      <c r="CH461" s="370"/>
      <c r="CI461" s="370"/>
      <c r="CJ461" s="370"/>
      <c r="CK461" s="370"/>
      <c r="CL461" s="370"/>
      <c r="CM461" s="370"/>
      <c r="CN461" s="370"/>
      <c r="CO461" s="370"/>
      <c r="CP461" s="370"/>
      <c r="CQ461" s="370"/>
      <c r="CR461" s="370"/>
      <c r="CS461" s="370"/>
      <c r="CT461" s="370"/>
      <c r="CU461" s="370"/>
      <c r="CV461" s="370"/>
      <c r="CW461" s="370"/>
      <c r="CX461" s="370"/>
      <c r="CY461" s="370"/>
      <c r="CZ461" s="370"/>
      <c r="DA461" s="370"/>
      <c r="DB461" s="370"/>
      <c r="DC461" s="370"/>
      <c r="DD461" s="370"/>
      <c r="DE461" s="370"/>
    </row>
    <row r="462" spans="56:109">
      <c r="BD462" s="370"/>
      <c r="BE462" s="370"/>
      <c r="BF462" s="370"/>
      <c r="BG462" s="370"/>
      <c r="BH462" s="370"/>
      <c r="BI462" s="370"/>
      <c r="BJ462" s="370"/>
      <c r="BK462" s="370"/>
      <c r="BL462" s="370"/>
      <c r="BM462" s="370"/>
      <c r="BN462" s="370"/>
      <c r="BO462" s="370"/>
      <c r="BP462" s="370"/>
      <c r="BQ462" s="370"/>
      <c r="BR462" s="370"/>
      <c r="BS462" s="370"/>
      <c r="BT462" s="370"/>
      <c r="BU462" s="370"/>
      <c r="BV462" s="370"/>
      <c r="BW462" s="370"/>
      <c r="BX462" s="370"/>
      <c r="BY462" s="370"/>
      <c r="BZ462" s="370"/>
      <c r="CA462" s="370"/>
      <c r="CB462" s="370"/>
      <c r="CC462" s="370"/>
      <c r="CD462" s="370"/>
      <c r="CE462" s="370"/>
      <c r="CF462" s="370"/>
      <c r="CG462" s="370"/>
      <c r="CH462" s="370"/>
      <c r="CI462" s="370"/>
      <c r="CJ462" s="370"/>
      <c r="CK462" s="370"/>
      <c r="CL462" s="370"/>
      <c r="CM462" s="370"/>
      <c r="CN462" s="370"/>
      <c r="CO462" s="370"/>
      <c r="CP462" s="370"/>
      <c r="CQ462" s="370"/>
      <c r="CR462" s="370"/>
      <c r="CS462" s="370"/>
      <c r="CT462" s="370"/>
      <c r="CU462" s="370"/>
      <c r="CV462" s="370"/>
      <c r="CW462" s="370"/>
      <c r="CX462" s="370"/>
      <c r="CY462" s="370"/>
      <c r="CZ462" s="370"/>
      <c r="DA462" s="370"/>
      <c r="DB462" s="370"/>
      <c r="DC462" s="370"/>
      <c r="DD462" s="370"/>
      <c r="DE462" s="370"/>
    </row>
    <row r="463" spans="56:109">
      <c r="BD463" s="370"/>
      <c r="BE463" s="370"/>
      <c r="BF463" s="370"/>
      <c r="BG463" s="370"/>
      <c r="BH463" s="370"/>
      <c r="BI463" s="370"/>
      <c r="BJ463" s="370"/>
      <c r="BK463" s="370"/>
      <c r="BL463" s="370"/>
      <c r="BM463" s="370"/>
      <c r="BN463" s="370"/>
      <c r="BO463" s="370"/>
      <c r="BP463" s="370"/>
      <c r="BQ463" s="370"/>
      <c r="BR463" s="370"/>
      <c r="BS463" s="370"/>
      <c r="BT463" s="370"/>
      <c r="BU463" s="370"/>
      <c r="BV463" s="370"/>
      <c r="BW463" s="370"/>
      <c r="BX463" s="370"/>
      <c r="BY463" s="370"/>
      <c r="BZ463" s="370"/>
      <c r="CA463" s="370"/>
      <c r="CB463" s="370"/>
      <c r="CC463" s="370"/>
      <c r="CD463" s="370"/>
      <c r="CE463" s="370"/>
      <c r="CF463" s="370"/>
      <c r="CG463" s="370"/>
      <c r="CH463" s="370"/>
      <c r="CI463" s="370"/>
      <c r="CJ463" s="370"/>
      <c r="CK463" s="370"/>
      <c r="CL463" s="370"/>
      <c r="CM463" s="370"/>
      <c r="CN463" s="370"/>
      <c r="CO463" s="370"/>
      <c r="CP463" s="370"/>
      <c r="CQ463" s="370"/>
      <c r="CR463" s="370"/>
      <c r="CS463" s="370"/>
      <c r="CT463" s="370"/>
      <c r="CU463" s="370"/>
      <c r="CV463" s="370"/>
      <c r="CW463" s="370"/>
      <c r="CX463" s="370"/>
      <c r="CY463" s="370"/>
      <c r="CZ463" s="370"/>
      <c r="DA463" s="370"/>
      <c r="DB463" s="370"/>
      <c r="DC463" s="370"/>
      <c r="DD463" s="370"/>
      <c r="DE463" s="370"/>
    </row>
    <row r="464" spans="56:109">
      <c r="BD464" s="370"/>
      <c r="BE464" s="370"/>
      <c r="BF464" s="370"/>
      <c r="BG464" s="370"/>
      <c r="BH464" s="370"/>
      <c r="BI464" s="370"/>
      <c r="BJ464" s="370"/>
      <c r="BK464" s="370"/>
      <c r="BL464" s="370"/>
      <c r="BM464" s="370"/>
      <c r="BN464" s="370"/>
      <c r="BO464" s="370"/>
      <c r="BP464" s="370"/>
      <c r="BQ464" s="370"/>
      <c r="BR464" s="370"/>
      <c r="BS464" s="370"/>
      <c r="BT464" s="370"/>
      <c r="BU464" s="370"/>
      <c r="BV464" s="370"/>
      <c r="BW464" s="370"/>
      <c r="BX464" s="370"/>
      <c r="BY464" s="370"/>
      <c r="BZ464" s="370"/>
      <c r="CA464" s="370"/>
      <c r="CB464" s="370"/>
      <c r="CC464" s="370"/>
      <c r="CD464" s="370"/>
      <c r="CE464" s="370"/>
      <c r="CF464" s="370"/>
      <c r="CG464" s="370"/>
      <c r="CH464" s="370"/>
      <c r="CI464" s="370"/>
      <c r="CJ464" s="370"/>
      <c r="CK464" s="370"/>
      <c r="CL464" s="370"/>
      <c r="CM464" s="370"/>
      <c r="CN464" s="370"/>
      <c r="CO464" s="370"/>
      <c r="CP464" s="370"/>
      <c r="CQ464" s="370"/>
      <c r="CR464" s="370"/>
      <c r="CS464" s="370"/>
      <c r="CT464" s="370"/>
      <c r="CU464" s="370"/>
      <c r="CV464" s="370"/>
      <c r="CW464" s="370"/>
      <c r="CX464" s="370"/>
      <c r="CY464" s="370"/>
      <c r="CZ464" s="370"/>
      <c r="DA464" s="370"/>
      <c r="DB464" s="370"/>
      <c r="DC464" s="370"/>
      <c r="DD464" s="370"/>
      <c r="DE464" s="370"/>
    </row>
    <row r="465" spans="56:109">
      <c r="BD465" s="370"/>
      <c r="BE465" s="370"/>
      <c r="BF465" s="370"/>
      <c r="BG465" s="370"/>
      <c r="BH465" s="370"/>
      <c r="BI465" s="370"/>
      <c r="BJ465" s="370"/>
      <c r="BK465" s="370"/>
      <c r="BL465" s="370"/>
      <c r="BM465" s="370"/>
      <c r="BN465" s="370"/>
      <c r="BO465" s="370"/>
      <c r="BP465" s="370"/>
      <c r="BQ465" s="370"/>
      <c r="BR465" s="370"/>
      <c r="BS465" s="370"/>
      <c r="BT465" s="370"/>
      <c r="BU465" s="370"/>
      <c r="BV465" s="370"/>
      <c r="BW465" s="370"/>
      <c r="BX465" s="370"/>
      <c r="BY465" s="370"/>
      <c r="BZ465" s="370"/>
      <c r="CA465" s="370"/>
      <c r="CB465" s="370"/>
      <c r="CC465" s="370"/>
      <c r="CD465" s="370"/>
      <c r="CE465" s="370"/>
      <c r="CF465" s="370"/>
      <c r="CG465" s="370"/>
      <c r="CH465" s="370"/>
      <c r="CI465" s="370"/>
      <c r="CJ465" s="370"/>
      <c r="CK465" s="370"/>
      <c r="CL465" s="370"/>
      <c r="CM465" s="370"/>
      <c r="CN465" s="370"/>
      <c r="CO465" s="370"/>
      <c r="CP465" s="370"/>
      <c r="CQ465" s="370"/>
      <c r="CR465" s="370"/>
      <c r="CS465" s="370"/>
      <c r="CT465" s="370"/>
      <c r="CU465" s="370"/>
      <c r="CV465" s="370"/>
      <c r="CW465" s="370"/>
      <c r="CX465" s="370"/>
      <c r="CY465" s="370"/>
      <c r="CZ465" s="370"/>
      <c r="DA465" s="370"/>
      <c r="DB465" s="370"/>
      <c r="DC465" s="370"/>
      <c r="DD465" s="370"/>
      <c r="DE465" s="370"/>
    </row>
    <row r="466" spans="56:109">
      <c r="BD466" s="370"/>
      <c r="BE466" s="370"/>
      <c r="BF466" s="370"/>
      <c r="BG466" s="370"/>
      <c r="BH466" s="370"/>
      <c r="BI466" s="370"/>
      <c r="BJ466" s="370"/>
      <c r="BK466" s="370"/>
      <c r="BL466" s="370"/>
      <c r="BM466" s="370"/>
      <c r="BN466" s="370"/>
      <c r="BO466" s="370"/>
      <c r="BP466" s="370"/>
      <c r="BQ466" s="370"/>
      <c r="BR466" s="370"/>
      <c r="BS466" s="370"/>
      <c r="BT466" s="370"/>
      <c r="BU466" s="370"/>
      <c r="BV466" s="370"/>
      <c r="BW466" s="370"/>
      <c r="BX466" s="370"/>
      <c r="BY466" s="370"/>
      <c r="BZ466" s="370"/>
      <c r="CA466" s="370"/>
      <c r="CB466" s="370"/>
      <c r="CC466" s="370"/>
      <c r="CD466" s="370"/>
      <c r="CE466" s="370"/>
      <c r="CF466" s="370"/>
      <c r="CG466" s="370"/>
      <c r="CH466" s="370"/>
      <c r="CI466" s="370"/>
      <c r="CJ466" s="370"/>
      <c r="CK466" s="370"/>
      <c r="CL466" s="370"/>
      <c r="CM466" s="370"/>
      <c r="CN466" s="370"/>
      <c r="CO466" s="370"/>
      <c r="CP466" s="370"/>
      <c r="CQ466" s="370"/>
      <c r="CR466" s="370"/>
      <c r="CS466" s="370"/>
      <c r="CT466" s="370"/>
      <c r="CU466" s="370"/>
      <c r="CV466" s="370"/>
      <c r="CW466" s="370"/>
      <c r="CX466" s="370"/>
      <c r="CY466" s="370"/>
      <c r="CZ466" s="370"/>
      <c r="DA466" s="370"/>
      <c r="DB466" s="370"/>
      <c r="DC466" s="370"/>
      <c r="DD466" s="370"/>
      <c r="DE466" s="370"/>
    </row>
    <row r="467" spans="56:109">
      <c r="BD467" s="370"/>
      <c r="BE467" s="370"/>
      <c r="BF467" s="370"/>
      <c r="BG467" s="370"/>
      <c r="BH467" s="370"/>
      <c r="BI467" s="370"/>
      <c r="BJ467" s="370"/>
      <c r="BK467" s="370"/>
      <c r="BL467" s="370"/>
      <c r="BM467" s="370"/>
      <c r="BN467" s="370"/>
      <c r="BO467" s="370"/>
      <c r="BP467" s="370"/>
      <c r="BQ467" s="370"/>
      <c r="BR467" s="370"/>
      <c r="BS467" s="370"/>
      <c r="BT467" s="370"/>
      <c r="BU467" s="370"/>
      <c r="BV467" s="370"/>
      <c r="BW467" s="370"/>
      <c r="BX467" s="370"/>
      <c r="BY467" s="370"/>
      <c r="BZ467" s="370"/>
      <c r="CA467" s="370"/>
      <c r="CB467" s="370"/>
      <c r="CC467" s="370"/>
      <c r="CD467" s="370"/>
      <c r="CE467" s="370"/>
      <c r="CF467" s="370"/>
      <c r="CG467" s="370"/>
      <c r="CH467" s="370"/>
      <c r="CI467" s="370"/>
      <c r="CJ467" s="370"/>
      <c r="CK467" s="370"/>
      <c r="CL467" s="370"/>
      <c r="CM467" s="370"/>
      <c r="CN467" s="370"/>
      <c r="CO467" s="370"/>
      <c r="CP467" s="370"/>
      <c r="CQ467" s="370"/>
      <c r="CR467" s="370"/>
      <c r="CS467" s="370"/>
      <c r="CT467" s="370"/>
      <c r="CU467" s="370"/>
      <c r="CV467" s="370"/>
      <c r="CW467" s="370"/>
      <c r="CX467" s="370"/>
      <c r="CY467" s="370"/>
      <c r="CZ467" s="370"/>
      <c r="DA467" s="370"/>
      <c r="DB467" s="370"/>
      <c r="DC467" s="370"/>
      <c r="DD467" s="370"/>
      <c r="DE467" s="370"/>
    </row>
    <row r="468" spans="56:109">
      <c r="BD468" s="370"/>
      <c r="BE468" s="370"/>
      <c r="BF468" s="370"/>
      <c r="BG468" s="370"/>
      <c r="BH468" s="370"/>
      <c r="BI468" s="370"/>
      <c r="BJ468" s="370"/>
      <c r="BK468" s="370"/>
      <c r="BL468" s="370"/>
      <c r="BM468" s="370"/>
      <c r="BN468" s="370"/>
      <c r="BO468" s="370"/>
      <c r="BP468" s="370"/>
      <c r="BQ468" s="370"/>
      <c r="BR468" s="370"/>
      <c r="BS468" s="370"/>
      <c r="BT468" s="370"/>
      <c r="BU468" s="370"/>
      <c r="BV468" s="370"/>
      <c r="BW468" s="370"/>
      <c r="BX468" s="370"/>
      <c r="BY468" s="370"/>
      <c r="BZ468" s="370"/>
      <c r="CA468" s="370"/>
      <c r="CB468" s="370"/>
      <c r="CC468" s="370"/>
      <c r="CD468" s="370"/>
      <c r="CE468" s="370"/>
      <c r="CF468" s="370"/>
      <c r="CG468" s="370"/>
      <c r="CH468" s="370"/>
      <c r="CI468" s="370"/>
      <c r="CJ468" s="370"/>
      <c r="CK468" s="370"/>
      <c r="CL468" s="370"/>
      <c r="CM468" s="370"/>
      <c r="CN468" s="370"/>
      <c r="CO468" s="370"/>
      <c r="CP468" s="370"/>
      <c r="CQ468" s="370"/>
      <c r="CR468" s="370"/>
      <c r="CS468" s="370"/>
      <c r="CT468" s="370"/>
      <c r="CU468" s="370"/>
      <c r="CV468" s="370"/>
      <c r="CW468" s="370"/>
      <c r="CX468" s="370"/>
      <c r="CY468" s="370"/>
      <c r="CZ468" s="370"/>
      <c r="DA468" s="370"/>
      <c r="DB468" s="370"/>
      <c r="DC468" s="370"/>
      <c r="DD468" s="370"/>
      <c r="DE468" s="370"/>
    </row>
    <row r="469" spans="56:109">
      <c r="BD469" s="370"/>
      <c r="BE469" s="370"/>
      <c r="BF469" s="370"/>
      <c r="BG469" s="370"/>
      <c r="BH469" s="370"/>
      <c r="BI469" s="370"/>
      <c r="BJ469" s="370"/>
      <c r="BK469" s="370"/>
      <c r="BL469" s="370"/>
      <c r="BM469" s="370"/>
      <c r="BN469" s="370"/>
      <c r="BO469" s="370"/>
      <c r="BP469" s="370"/>
      <c r="BQ469" s="370"/>
      <c r="BR469" s="370"/>
      <c r="BS469" s="370"/>
      <c r="BT469" s="370"/>
      <c r="BU469" s="370"/>
      <c r="BV469" s="370"/>
      <c r="BW469" s="370"/>
      <c r="BX469" s="370"/>
      <c r="BY469" s="370"/>
      <c r="BZ469" s="370"/>
      <c r="CA469" s="370"/>
      <c r="CB469" s="370"/>
      <c r="CC469" s="370"/>
      <c r="CD469" s="370"/>
      <c r="CE469" s="370"/>
      <c r="CF469" s="370"/>
      <c r="CG469" s="370"/>
      <c r="CH469" s="370"/>
      <c r="CI469" s="370"/>
      <c r="CJ469" s="370"/>
      <c r="CK469" s="370"/>
      <c r="CL469" s="370"/>
      <c r="CM469" s="370"/>
      <c r="CN469" s="370"/>
      <c r="CO469" s="370"/>
      <c r="CP469" s="370"/>
      <c r="CQ469" s="370"/>
      <c r="CR469" s="370"/>
      <c r="CS469" s="370"/>
      <c r="CT469" s="370"/>
      <c r="CU469" s="370"/>
      <c r="CV469" s="370"/>
      <c r="CW469" s="370"/>
      <c r="CX469" s="370"/>
      <c r="CY469" s="370"/>
      <c r="CZ469" s="370"/>
      <c r="DA469" s="370"/>
      <c r="DB469" s="370"/>
      <c r="DC469" s="370"/>
      <c r="DD469" s="370"/>
      <c r="DE469" s="370"/>
    </row>
    <row r="470" spans="56:109">
      <c r="BD470" s="370"/>
      <c r="BE470" s="370"/>
      <c r="BF470" s="370"/>
      <c r="BG470" s="370"/>
      <c r="BH470" s="370"/>
      <c r="BI470" s="370"/>
      <c r="BJ470" s="370"/>
      <c r="BK470" s="370"/>
      <c r="BL470" s="370"/>
      <c r="BM470" s="370"/>
      <c r="BN470" s="370"/>
      <c r="BO470" s="370"/>
      <c r="BP470" s="370"/>
      <c r="BQ470" s="370"/>
      <c r="BR470" s="370"/>
      <c r="BS470" s="370"/>
      <c r="BT470" s="370"/>
      <c r="BU470" s="370"/>
      <c r="BV470" s="370"/>
      <c r="BW470" s="370"/>
      <c r="BX470" s="370"/>
      <c r="BY470" s="370"/>
      <c r="BZ470" s="370"/>
      <c r="CA470" s="370"/>
      <c r="CB470" s="370"/>
      <c r="CC470" s="370"/>
      <c r="CD470" s="370"/>
      <c r="CE470" s="370"/>
      <c r="CF470" s="370"/>
      <c r="CG470" s="370"/>
      <c r="CH470" s="370"/>
      <c r="CI470" s="370"/>
      <c r="CJ470" s="370"/>
      <c r="CK470" s="370"/>
      <c r="CL470" s="370"/>
      <c r="CM470" s="370"/>
      <c r="CN470" s="370"/>
      <c r="CO470" s="370"/>
      <c r="CP470" s="370"/>
      <c r="CQ470" s="370"/>
      <c r="CR470" s="370"/>
      <c r="CS470" s="370"/>
      <c r="CT470" s="370"/>
      <c r="CU470" s="370"/>
      <c r="CV470" s="370"/>
      <c r="CW470" s="370"/>
      <c r="CX470" s="370"/>
      <c r="CY470" s="370"/>
      <c r="CZ470" s="370"/>
      <c r="DA470" s="370"/>
      <c r="DB470" s="370"/>
      <c r="DC470" s="370"/>
      <c r="DD470" s="370"/>
      <c r="DE470" s="370"/>
    </row>
    <row r="471" spans="56:109">
      <c r="BD471" s="370"/>
      <c r="BE471" s="370"/>
      <c r="BF471" s="370"/>
      <c r="BG471" s="370"/>
      <c r="BH471" s="370"/>
      <c r="BI471" s="370"/>
      <c r="BJ471" s="370"/>
      <c r="BK471" s="370"/>
      <c r="BL471" s="370"/>
      <c r="BM471" s="370"/>
      <c r="BN471" s="370"/>
      <c r="BO471" s="370"/>
      <c r="BP471" s="370"/>
      <c r="BQ471" s="370"/>
      <c r="BR471" s="370"/>
      <c r="BS471" s="370"/>
      <c r="BT471" s="370"/>
      <c r="BU471" s="370"/>
      <c r="BV471" s="370"/>
      <c r="BW471" s="370"/>
      <c r="BX471" s="370"/>
      <c r="BY471" s="370"/>
      <c r="BZ471" s="370"/>
      <c r="CA471" s="370"/>
      <c r="CB471" s="370"/>
      <c r="CC471" s="370"/>
      <c r="CD471" s="370"/>
      <c r="CE471" s="370"/>
      <c r="CF471" s="370"/>
      <c r="CG471" s="370"/>
      <c r="CH471" s="370"/>
      <c r="CI471" s="370"/>
      <c r="CJ471" s="370"/>
      <c r="CK471" s="370"/>
      <c r="CL471" s="370"/>
      <c r="CM471" s="370"/>
      <c r="CN471" s="370"/>
      <c r="CO471" s="370"/>
      <c r="CP471" s="370"/>
      <c r="CQ471" s="370"/>
      <c r="CR471" s="370"/>
      <c r="CS471" s="370"/>
      <c r="CT471" s="370"/>
      <c r="CU471" s="370"/>
      <c r="CV471" s="370"/>
      <c r="CW471" s="370"/>
      <c r="CX471" s="370"/>
      <c r="CY471" s="370"/>
      <c r="CZ471" s="370"/>
      <c r="DA471" s="370"/>
      <c r="DB471" s="370"/>
      <c r="DC471" s="370"/>
      <c r="DD471" s="370"/>
      <c r="DE471" s="370"/>
    </row>
    <row r="472" spans="56:109">
      <c r="BD472" s="370"/>
      <c r="BE472" s="370"/>
      <c r="BF472" s="370"/>
      <c r="BG472" s="370"/>
      <c r="BH472" s="370"/>
      <c r="BI472" s="370"/>
      <c r="BJ472" s="370"/>
      <c r="BK472" s="370"/>
      <c r="BL472" s="370"/>
      <c r="BM472" s="370"/>
      <c r="BN472" s="370"/>
      <c r="BO472" s="370"/>
      <c r="BP472" s="370"/>
      <c r="BQ472" s="370"/>
      <c r="BR472" s="370"/>
      <c r="BS472" s="370"/>
      <c r="BT472" s="370"/>
      <c r="BU472" s="370"/>
      <c r="BV472" s="370"/>
      <c r="BW472" s="370"/>
      <c r="BX472" s="370"/>
      <c r="BY472" s="370"/>
      <c r="BZ472" s="370"/>
      <c r="CA472" s="370"/>
      <c r="CB472" s="370"/>
      <c r="CC472" s="370"/>
      <c r="CD472" s="370"/>
      <c r="CE472" s="370"/>
      <c r="CF472" s="370"/>
      <c r="CG472" s="370"/>
      <c r="CH472" s="370"/>
      <c r="CI472" s="370"/>
      <c r="CJ472" s="370"/>
      <c r="CK472" s="370"/>
      <c r="CL472" s="370"/>
      <c r="CM472" s="370"/>
      <c r="CN472" s="370"/>
      <c r="CO472" s="370"/>
      <c r="CP472" s="370"/>
      <c r="CQ472" s="370"/>
      <c r="CR472" s="370"/>
      <c r="CS472" s="370"/>
      <c r="CT472" s="370"/>
      <c r="CU472" s="370"/>
      <c r="CV472" s="370"/>
      <c r="CW472" s="370"/>
      <c r="CX472" s="370"/>
      <c r="CY472" s="370"/>
      <c r="CZ472" s="370"/>
      <c r="DA472" s="370"/>
      <c r="DB472" s="370"/>
      <c r="DC472" s="370"/>
      <c r="DD472" s="370"/>
      <c r="DE472" s="370"/>
    </row>
    <row r="473" spans="56:109">
      <c r="BD473" s="370"/>
      <c r="BE473" s="370"/>
      <c r="BF473" s="370"/>
      <c r="BG473" s="370"/>
      <c r="BH473" s="370"/>
      <c r="BI473" s="370"/>
      <c r="BJ473" s="370"/>
      <c r="BK473" s="370"/>
      <c r="BL473" s="370"/>
      <c r="BM473" s="370"/>
      <c r="BN473" s="370"/>
      <c r="BO473" s="370"/>
      <c r="BP473" s="370"/>
      <c r="BQ473" s="370"/>
      <c r="BR473" s="370"/>
      <c r="BS473" s="370"/>
      <c r="BT473" s="370"/>
      <c r="BU473" s="370"/>
      <c r="BV473" s="370"/>
      <c r="BW473" s="370"/>
      <c r="BX473" s="370"/>
      <c r="BY473" s="370"/>
      <c r="BZ473" s="370"/>
      <c r="CA473" s="370"/>
      <c r="CB473" s="370"/>
      <c r="CC473" s="370"/>
      <c r="CD473" s="370"/>
      <c r="CE473" s="370"/>
      <c r="CF473" s="370"/>
      <c r="CG473" s="370"/>
      <c r="CH473" s="370"/>
      <c r="CI473" s="370"/>
      <c r="CJ473" s="370"/>
      <c r="CK473" s="370"/>
      <c r="CL473" s="370"/>
      <c r="CM473" s="370"/>
      <c r="CN473" s="370"/>
      <c r="CO473" s="370"/>
      <c r="CP473" s="370"/>
      <c r="CQ473" s="370"/>
      <c r="CR473" s="370"/>
      <c r="CS473" s="370"/>
      <c r="CT473" s="370"/>
      <c r="CU473" s="370"/>
      <c r="CV473" s="370"/>
      <c r="CW473" s="370"/>
      <c r="CX473" s="370"/>
      <c r="CY473" s="370"/>
      <c r="CZ473" s="370"/>
      <c r="DA473" s="370"/>
      <c r="DB473" s="370"/>
      <c r="DC473" s="370"/>
      <c r="DD473" s="370"/>
      <c r="DE473" s="370"/>
    </row>
    <row r="474" spans="56:109">
      <c r="BD474" s="370"/>
      <c r="BE474" s="370"/>
      <c r="BF474" s="370"/>
      <c r="BG474" s="370"/>
      <c r="BH474" s="370"/>
      <c r="BI474" s="370"/>
      <c r="BJ474" s="370"/>
      <c r="BK474" s="370"/>
      <c r="BL474" s="370"/>
      <c r="BM474" s="370"/>
      <c r="BN474" s="370"/>
      <c r="BO474" s="370"/>
      <c r="BP474" s="370"/>
      <c r="BQ474" s="370"/>
      <c r="BR474" s="370"/>
      <c r="BS474" s="370"/>
      <c r="BT474" s="370"/>
      <c r="BU474" s="370"/>
      <c r="BV474" s="370"/>
      <c r="BW474" s="370"/>
      <c r="BX474" s="370"/>
      <c r="BY474" s="370"/>
      <c r="BZ474" s="370"/>
      <c r="CA474" s="370"/>
      <c r="CB474" s="370"/>
      <c r="CC474" s="370"/>
      <c r="CD474" s="370"/>
      <c r="CE474" s="370"/>
      <c r="CF474" s="370"/>
      <c r="CG474" s="370"/>
      <c r="CH474" s="370"/>
      <c r="CI474" s="370"/>
      <c r="CJ474" s="370"/>
      <c r="CK474" s="370"/>
      <c r="CL474" s="370"/>
      <c r="CM474" s="370"/>
      <c r="CN474" s="370"/>
      <c r="CO474" s="370"/>
      <c r="CP474" s="370"/>
      <c r="CQ474" s="370"/>
      <c r="CR474" s="370"/>
      <c r="CS474" s="370"/>
      <c r="CT474" s="370"/>
      <c r="CU474" s="370"/>
      <c r="CV474" s="370"/>
      <c r="CW474" s="370"/>
      <c r="CX474" s="370"/>
      <c r="CY474" s="370"/>
      <c r="CZ474" s="370"/>
      <c r="DA474" s="370"/>
      <c r="DB474" s="370"/>
      <c r="DC474" s="370"/>
      <c r="DD474" s="370"/>
      <c r="DE474" s="370"/>
    </row>
    <row r="475" spans="56:109">
      <c r="BD475" s="370"/>
      <c r="BE475" s="370"/>
      <c r="BF475" s="370"/>
      <c r="BG475" s="370"/>
      <c r="BH475" s="370"/>
      <c r="BI475" s="370"/>
      <c r="BJ475" s="370"/>
      <c r="BK475" s="370"/>
      <c r="BL475" s="370"/>
      <c r="BM475" s="370"/>
      <c r="BN475" s="370"/>
      <c r="BO475" s="370"/>
      <c r="BP475" s="370"/>
      <c r="BQ475" s="370"/>
      <c r="BR475" s="370"/>
      <c r="BS475" s="370"/>
      <c r="BT475" s="370"/>
      <c r="BU475" s="370"/>
      <c r="BV475" s="370"/>
      <c r="BW475" s="370"/>
      <c r="BX475" s="370"/>
      <c r="BY475" s="370"/>
      <c r="BZ475" s="370"/>
      <c r="CA475" s="370"/>
      <c r="CB475" s="370"/>
      <c r="CC475" s="370"/>
      <c r="CD475" s="370"/>
      <c r="CE475" s="370"/>
      <c r="CF475" s="370"/>
      <c r="CG475" s="370"/>
      <c r="CH475" s="370"/>
      <c r="CI475" s="370"/>
      <c r="CJ475" s="370"/>
      <c r="CK475" s="370"/>
      <c r="CL475" s="370"/>
      <c r="CM475" s="370"/>
      <c r="CN475" s="370"/>
      <c r="CO475" s="370"/>
      <c r="CP475" s="370"/>
      <c r="CQ475" s="370"/>
      <c r="CR475" s="370"/>
      <c r="CS475" s="370"/>
      <c r="CT475" s="370"/>
      <c r="CU475" s="370"/>
      <c r="CV475" s="370"/>
      <c r="CW475" s="370"/>
      <c r="CX475" s="370"/>
      <c r="CY475" s="370"/>
      <c r="CZ475" s="370"/>
      <c r="DA475" s="370"/>
      <c r="DB475" s="370"/>
      <c r="DC475" s="370"/>
      <c r="DD475" s="370"/>
      <c r="DE475" s="370"/>
    </row>
    <row r="476" spans="56:109">
      <c r="BD476" s="370"/>
      <c r="BE476" s="370"/>
      <c r="BF476" s="370"/>
      <c r="BG476" s="370"/>
      <c r="BH476" s="370"/>
      <c r="BI476" s="370"/>
      <c r="BJ476" s="370"/>
      <c r="BK476" s="370"/>
      <c r="BL476" s="370"/>
      <c r="BM476" s="370"/>
      <c r="BN476" s="370"/>
      <c r="BO476" s="370"/>
      <c r="BP476" s="370"/>
      <c r="BQ476" s="370"/>
      <c r="BR476" s="370"/>
      <c r="BS476" s="370"/>
      <c r="BT476" s="370"/>
      <c r="BU476" s="370"/>
      <c r="BV476" s="370"/>
      <c r="BW476" s="370"/>
      <c r="BX476" s="370"/>
      <c r="BY476" s="370"/>
      <c r="BZ476" s="370"/>
      <c r="CA476" s="370"/>
      <c r="CB476" s="370"/>
      <c r="CC476" s="370"/>
      <c r="CD476" s="370"/>
      <c r="CE476" s="370"/>
      <c r="CF476" s="370"/>
      <c r="CG476" s="370"/>
      <c r="CH476" s="370"/>
      <c r="CI476" s="370"/>
      <c r="CJ476" s="370"/>
      <c r="CK476" s="370"/>
      <c r="CL476" s="370"/>
      <c r="CM476" s="370"/>
      <c r="CN476" s="370"/>
      <c r="CO476" s="370"/>
      <c r="CP476" s="370"/>
      <c r="CQ476" s="370"/>
      <c r="CR476" s="370"/>
      <c r="CS476" s="370"/>
      <c r="CT476" s="370"/>
      <c r="CU476" s="370"/>
      <c r="CV476" s="370"/>
      <c r="CW476" s="370"/>
      <c r="CX476" s="370"/>
      <c r="CY476" s="370"/>
      <c r="CZ476" s="370"/>
      <c r="DA476" s="370"/>
      <c r="DB476" s="370"/>
      <c r="DC476" s="370"/>
      <c r="DD476" s="370"/>
      <c r="DE476" s="370"/>
    </row>
    <row r="477" spans="56:109">
      <c r="BD477" s="370"/>
      <c r="BE477" s="370"/>
      <c r="BF477" s="370"/>
      <c r="BG477" s="370"/>
      <c r="BH477" s="370"/>
      <c r="BI477" s="370"/>
      <c r="BJ477" s="370"/>
      <c r="BK477" s="370"/>
      <c r="BL477" s="370"/>
      <c r="BM477" s="370"/>
      <c r="BN477" s="370"/>
      <c r="BO477" s="370"/>
      <c r="BP477" s="370"/>
      <c r="BQ477" s="370"/>
      <c r="BR477" s="370"/>
      <c r="BS477" s="370"/>
      <c r="BT477" s="370"/>
      <c r="BU477" s="370"/>
      <c r="BV477" s="370"/>
      <c r="BW477" s="370"/>
      <c r="BX477" s="370"/>
      <c r="BY477" s="370"/>
      <c r="BZ477" s="370"/>
      <c r="CA477" s="370"/>
      <c r="CB477" s="370"/>
      <c r="CC477" s="370"/>
      <c r="CD477" s="370"/>
      <c r="CE477" s="370"/>
      <c r="CF477" s="370"/>
      <c r="CG477" s="370"/>
      <c r="CH477" s="370"/>
      <c r="CI477" s="370"/>
      <c r="CJ477" s="370"/>
      <c r="CK477" s="370"/>
      <c r="CL477" s="370"/>
      <c r="CM477" s="370"/>
      <c r="CN477" s="370"/>
      <c r="CO477" s="370"/>
      <c r="CP477" s="370"/>
      <c r="CQ477" s="370"/>
      <c r="CR477" s="370"/>
      <c r="CS477" s="370"/>
      <c r="CT477" s="370"/>
      <c r="CU477" s="370"/>
      <c r="CV477" s="370"/>
      <c r="CW477" s="370"/>
      <c r="CX477" s="370"/>
      <c r="CY477" s="370"/>
      <c r="CZ477" s="370"/>
      <c r="DA477" s="370"/>
      <c r="DB477" s="370"/>
      <c r="DC477" s="370"/>
      <c r="DD477" s="370"/>
      <c r="DE477" s="370"/>
    </row>
    <row r="478" spans="56:109">
      <c r="BD478" s="370"/>
      <c r="BE478" s="370"/>
      <c r="BF478" s="370"/>
      <c r="BG478" s="370"/>
      <c r="BH478" s="370"/>
      <c r="BI478" s="370"/>
      <c r="BJ478" s="370"/>
      <c r="BK478" s="370"/>
      <c r="BL478" s="370"/>
      <c r="BM478" s="370"/>
      <c r="BN478" s="370"/>
      <c r="BO478" s="370"/>
      <c r="BP478" s="370"/>
      <c r="BQ478" s="370"/>
      <c r="BR478" s="370"/>
      <c r="BS478" s="370"/>
      <c r="BT478" s="370"/>
      <c r="BU478" s="370"/>
      <c r="BV478" s="370"/>
      <c r="BW478" s="370"/>
      <c r="BX478" s="370"/>
      <c r="BY478" s="370"/>
      <c r="BZ478" s="370"/>
      <c r="CA478" s="370"/>
      <c r="CB478" s="370"/>
      <c r="CC478" s="370"/>
      <c r="CD478" s="370"/>
      <c r="CE478" s="370"/>
      <c r="CF478" s="370"/>
      <c r="CG478" s="370"/>
      <c r="CH478" s="370"/>
      <c r="CI478" s="370"/>
      <c r="CJ478" s="370"/>
      <c r="CK478" s="370"/>
      <c r="CL478" s="370"/>
      <c r="CM478" s="370"/>
      <c r="CN478" s="370"/>
      <c r="CO478" s="370"/>
      <c r="CP478" s="370"/>
      <c r="CQ478" s="370"/>
      <c r="CR478" s="370"/>
      <c r="CS478" s="370"/>
      <c r="CT478" s="370"/>
      <c r="CU478" s="370"/>
      <c r="CV478" s="370"/>
      <c r="CW478" s="370"/>
      <c r="CX478" s="370"/>
      <c r="CY478" s="370"/>
      <c r="CZ478" s="370"/>
      <c r="DA478" s="370"/>
      <c r="DB478" s="370"/>
      <c r="DC478" s="370"/>
      <c r="DD478" s="370"/>
      <c r="DE478" s="370"/>
    </row>
    <row r="479" spans="56:109">
      <c r="BD479" s="370"/>
      <c r="BE479" s="370"/>
      <c r="BF479" s="370"/>
      <c r="BG479" s="370"/>
      <c r="BH479" s="370"/>
      <c r="BI479" s="370"/>
      <c r="BJ479" s="370"/>
      <c r="BK479" s="370"/>
      <c r="BL479" s="370"/>
      <c r="BM479" s="370"/>
      <c r="BN479" s="370"/>
      <c r="BO479" s="370"/>
      <c r="BP479" s="370"/>
      <c r="BQ479" s="370"/>
      <c r="BR479" s="370"/>
      <c r="BS479" s="370"/>
      <c r="BT479" s="370"/>
      <c r="BU479" s="370"/>
      <c r="BV479" s="370"/>
      <c r="BW479" s="370"/>
      <c r="BX479" s="370"/>
      <c r="BY479" s="370"/>
      <c r="BZ479" s="370"/>
      <c r="CA479" s="370"/>
      <c r="CB479" s="370"/>
      <c r="CC479" s="370"/>
      <c r="CD479" s="370"/>
      <c r="CE479" s="370"/>
      <c r="CF479" s="370"/>
      <c r="CG479" s="370"/>
      <c r="CH479" s="370"/>
      <c r="CI479" s="370"/>
      <c r="CJ479" s="370"/>
      <c r="CK479" s="370"/>
      <c r="CL479" s="370"/>
      <c r="CM479" s="370"/>
      <c r="CN479" s="370"/>
      <c r="CO479" s="370"/>
      <c r="CP479" s="370"/>
      <c r="CQ479" s="370"/>
      <c r="CR479" s="370"/>
      <c r="CS479" s="370"/>
      <c r="CT479" s="370"/>
      <c r="CU479" s="370"/>
      <c r="CV479" s="370"/>
      <c r="CW479" s="370"/>
      <c r="CX479" s="370"/>
      <c r="CY479" s="370"/>
      <c r="CZ479" s="370"/>
      <c r="DA479" s="370"/>
      <c r="DB479" s="370"/>
      <c r="DC479" s="370"/>
      <c r="DD479" s="370"/>
      <c r="DE479" s="370"/>
    </row>
    <row r="480" spans="56:109">
      <c r="BD480" s="370"/>
      <c r="BE480" s="370"/>
      <c r="BF480" s="370"/>
      <c r="BG480" s="370"/>
      <c r="BH480" s="370"/>
      <c r="BI480" s="370"/>
      <c r="BJ480" s="370"/>
      <c r="BK480" s="370"/>
      <c r="BL480" s="370"/>
      <c r="BM480" s="370"/>
      <c r="BN480" s="370"/>
      <c r="BO480" s="370"/>
      <c r="BP480" s="370"/>
      <c r="BQ480" s="370"/>
      <c r="BR480" s="370"/>
      <c r="BS480" s="370"/>
      <c r="BT480" s="370"/>
      <c r="BU480" s="370"/>
      <c r="BV480" s="370"/>
      <c r="BW480" s="370"/>
      <c r="BX480" s="370"/>
      <c r="BY480" s="370"/>
      <c r="BZ480" s="370"/>
      <c r="CA480" s="370"/>
      <c r="CB480" s="370"/>
      <c r="CC480" s="370"/>
      <c r="CD480" s="370"/>
      <c r="CE480" s="370"/>
      <c r="CF480" s="370"/>
      <c r="CG480" s="370"/>
      <c r="CH480" s="370"/>
      <c r="CI480" s="370"/>
      <c r="CJ480" s="370"/>
      <c r="CK480" s="370"/>
      <c r="CL480" s="370"/>
      <c r="CM480" s="370"/>
      <c r="CN480" s="370"/>
      <c r="CO480" s="370"/>
      <c r="CP480" s="370"/>
      <c r="CQ480" s="370"/>
      <c r="CR480" s="370"/>
      <c r="CS480" s="370"/>
      <c r="CT480" s="370"/>
      <c r="CU480" s="370"/>
      <c r="CV480" s="370"/>
      <c r="CW480" s="370"/>
      <c r="CX480" s="370"/>
      <c r="CY480" s="370"/>
      <c r="CZ480" s="370"/>
      <c r="DA480" s="370"/>
      <c r="DB480" s="370"/>
      <c r="DC480" s="370"/>
      <c r="DD480" s="370"/>
      <c r="DE480" s="370"/>
    </row>
    <row r="481" spans="56:109">
      <c r="BD481" s="370"/>
      <c r="BE481" s="370"/>
      <c r="BF481" s="370"/>
      <c r="BG481" s="370"/>
      <c r="BH481" s="370"/>
      <c r="BI481" s="370"/>
      <c r="BJ481" s="370"/>
      <c r="BK481" s="370"/>
      <c r="BL481" s="370"/>
      <c r="BM481" s="370"/>
      <c r="BN481" s="370"/>
      <c r="BO481" s="370"/>
      <c r="BP481" s="370"/>
      <c r="BQ481" s="370"/>
      <c r="BR481" s="370"/>
      <c r="BS481" s="370"/>
      <c r="BT481" s="370"/>
      <c r="BU481" s="370"/>
      <c r="BV481" s="370"/>
      <c r="BW481" s="370"/>
      <c r="BX481" s="370"/>
      <c r="BY481" s="370"/>
      <c r="BZ481" s="370"/>
      <c r="CA481" s="370"/>
      <c r="CB481" s="370"/>
      <c r="CC481" s="370"/>
      <c r="CD481" s="370"/>
      <c r="CE481" s="370"/>
      <c r="CF481" s="370"/>
      <c r="CG481" s="370"/>
      <c r="CH481" s="370"/>
      <c r="CI481" s="370"/>
      <c r="CJ481" s="370"/>
      <c r="CK481" s="370"/>
      <c r="CL481" s="370"/>
      <c r="CM481" s="370"/>
      <c r="CN481" s="370"/>
      <c r="CO481" s="370"/>
      <c r="CP481" s="370"/>
      <c r="CQ481" s="370"/>
      <c r="CR481" s="370"/>
      <c r="CS481" s="370"/>
      <c r="CT481" s="370"/>
      <c r="CU481" s="370"/>
      <c r="CV481" s="370"/>
      <c r="CW481" s="370"/>
      <c r="CX481" s="370"/>
      <c r="CY481" s="370"/>
      <c r="CZ481" s="370"/>
      <c r="DA481" s="370"/>
      <c r="DB481" s="370"/>
      <c r="DC481" s="370"/>
      <c r="DD481" s="370"/>
      <c r="DE481" s="370"/>
    </row>
    <row r="482" spans="56:109">
      <c r="BD482" s="370"/>
      <c r="BE482" s="370"/>
      <c r="BF482" s="370"/>
      <c r="BG482" s="370"/>
      <c r="BH482" s="370"/>
      <c r="BI482" s="370"/>
      <c r="BJ482" s="370"/>
      <c r="BK482" s="370"/>
      <c r="BL482" s="370"/>
      <c r="BM482" s="370"/>
      <c r="BN482" s="370"/>
      <c r="BO482" s="370"/>
      <c r="BP482" s="370"/>
      <c r="BQ482" s="370"/>
      <c r="BR482" s="370"/>
      <c r="BS482" s="370"/>
      <c r="BT482" s="370"/>
      <c r="BU482" s="370"/>
      <c r="BV482" s="370"/>
      <c r="BW482" s="370"/>
      <c r="BX482" s="370"/>
      <c r="BY482" s="370"/>
      <c r="BZ482" s="370"/>
      <c r="CA482" s="370"/>
      <c r="CB482" s="370"/>
      <c r="CC482" s="370"/>
      <c r="CD482" s="370"/>
      <c r="CE482" s="370"/>
      <c r="CF482" s="370"/>
      <c r="CG482" s="370"/>
      <c r="CH482" s="370"/>
      <c r="CI482" s="370"/>
      <c r="CJ482" s="370"/>
      <c r="CK482" s="370"/>
      <c r="CL482" s="370"/>
      <c r="CM482" s="370"/>
      <c r="CN482" s="370"/>
      <c r="CO482" s="370"/>
      <c r="CP482" s="370"/>
      <c r="CQ482" s="370"/>
      <c r="CR482" s="370"/>
      <c r="CS482" s="370"/>
      <c r="CT482" s="370"/>
      <c r="CU482" s="370"/>
      <c r="CV482" s="370"/>
      <c r="CW482" s="370"/>
      <c r="CX482" s="370"/>
      <c r="CY482" s="370"/>
      <c r="CZ482" s="370"/>
      <c r="DA482" s="370"/>
      <c r="DB482" s="370"/>
      <c r="DC482" s="370"/>
      <c r="DD482" s="370"/>
      <c r="DE482" s="370"/>
    </row>
    <row r="483" spans="56:109">
      <c r="BD483" s="370"/>
      <c r="BE483" s="370"/>
      <c r="BF483" s="370"/>
      <c r="BG483" s="370"/>
      <c r="BH483" s="370"/>
      <c r="BI483" s="370"/>
      <c r="BJ483" s="370"/>
      <c r="BK483" s="370"/>
      <c r="BL483" s="370"/>
      <c r="BM483" s="370"/>
      <c r="BN483" s="370"/>
      <c r="BO483" s="370"/>
      <c r="BP483" s="370"/>
      <c r="BQ483" s="370"/>
      <c r="BR483" s="370"/>
      <c r="BS483" s="370"/>
      <c r="BT483" s="370"/>
      <c r="BU483" s="370"/>
      <c r="BV483" s="370"/>
      <c r="BW483" s="370"/>
      <c r="BX483" s="370"/>
      <c r="BY483" s="370"/>
      <c r="BZ483" s="370"/>
      <c r="CA483" s="370"/>
      <c r="CB483" s="370"/>
      <c r="CC483" s="370"/>
      <c r="CD483" s="370"/>
      <c r="CE483" s="370"/>
      <c r="CF483" s="370"/>
      <c r="CG483" s="370"/>
      <c r="CH483" s="370"/>
      <c r="CI483" s="370"/>
      <c r="CJ483" s="370"/>
      <c r="CK483" s="370"/>
      <c r="CL483" s="370"/>
      <c r="CM483" s="370"/>
      <c r="CN483" s="370"/>
      <c r="CO483" s="370"/>
      <c r="CP483" s="370"/>
      <c r="CQ483" s="370"/>
      <c r="CR483" s="370"/>
      <c r="CS483" s="370"/>
      <c r="CT483" s="370"/>
      <c r="CU483" s="370"/>
      <c r="CV483" s="370"/>
      <c r="CW483" s="370"/>
      <c r="CX483" s="370"/>
      <c r="CY483" s="370"/>
      <c r="CZ483" s="370"/>
      <c r="DA483" s="370"/>
      <c r="DB483" s="370"/>
      <c r="DC483" s="370"/>
      <c r="DD483" s="370"/>
      <c r="DE483" s="370"/>
    </row>
    <row r="484" spans="56:109">
      <c r="BD484" s="370"/>
      <c r="BE484" s="370"/>
      <c r="BF484" s="370"/>
      <c r="BG484" s="370"/>
      <c r="BH484" s="370"/>
      <c r="BI484" s="370"/>
      <c r="BJ484" s="370"/>
      <c r="BK484" s="370"/>
      <c r="BL484" s="370"/>
      <c r="BM484" s="370"/>
      <c r="BN484" s="370"/>
      <c r="BO484" s="370"/>
      <c r="BP484" s="370"/>
      <c r="BQ484" s="370"/>
      <c r="BR484" s="370"/>
      <c r="BS484" s="370"/>
      <c r="BT484" s="370"/>
      <c r="BU484" s="370"/>
      <c r="BV484" s="370"/>
      <c r="BW484" s="370"/>
      <c r="BX484" s="370"/>
      <c r="BY484" s="370"/>
      <c r="BZ484" s="370"/>
      <c r="CA484" s="370"/>
      <c r="CB484" s="370"/>
      <c r="CC484" s="370"/>
      <c r="CD484" s="370"/>
      <c r="CE484" s="370"/>
      <c r="CF484" s="370"/>
      <c r="CG484" s="370"/>
      <c r="CH484" s="370"/>
      <c r="CI484" s="370"/>
      <c r="CJ484" s="370"/>
      <c r="CK484" s="370"/>
      <c r="CL484" s="370"/>
      <c r="CM484" s="370"/>
      <c r="CN484" s="370"/>
      <c r="CO484" s="370"/>
      <c r="CP484" s="370"/>
      <c r="CQ484" s="370"/>
      <c r="CR484" s="370"/>
      <c r="CS484" s="370"/>
      <c r="CT484" s="370"/>
      <c r="CU484" s="370"/>
      <c r="CV484" s="370"/>
      <c r="CW484" s="370"/>
      <c r="CX484" s="370"/>
      <c r="CY484" s="370"/>
      <c r="CZ484" s="370"/>
      <c r="DA484" s="370"/>
      <c r="DB484" s="370"/>
      <c r="DC484" s="370"/>
      <c r="DD484" s="370"/>
      <c r="DE484" s="370"/>
    </row>
    <row r="485" spans="56:109">
      <c r="BD485" s="370"/>
      <c r="BE485" s="370"/>
      <c r="BF485" s="370"/>
      <c r="BG485" s="370"/>
      <c r="BH485" s="370"/>
      <c r="BI485" s="370"/>
      <c r="BJ485" s="370"/>
      <c r="BK485" s="370"/>
      <c r="BL485" s="370"/>
      <c r="BM485" s="370"/>
      <c r="BN485" s="370"/>
      <c r="BO485" s="370"/>
      <c r="BP485" s="370"/>
      <c r="BQ485" s="370"/>
      <c r="BR485" s="370"/>
      <c r="BS485" s="370"/>
      <c r="BT485" s="370"/>
      <c r="BU485" s="370"/>
      <c r="BV485" s="370"/>
      <c r="BW485" s="370"/>
      <c r="BX485" s="370"/>
      <c r="BY485" s="370"/>
      <c r="BZ485" s="370"/>
      <c r="CA485" s="370"/>
      <c r="CB485" s="370"/>
      <c r="CC485" s="370"/>
      <c r="CD485" s="370"/>
      <c r="CE485" s="370"/>
      <c r="CF485" s="370"/>
      <c r="CG485" s="370"/>
      <c r="CH485" s="370"/>
      <c r="CI485" s="370"/>
      <c r="CJ485" s="370"/>
      <c r="CK485" s="370"/>
      <c r="CL485" s="370"/>
      <c r="CM485" s="370"/>
      <c r="CN485" s="370"/>
      <c r="CO485" s="370"/>
      <c r="CP485" s="370"/>
      <c r="CQ485" s="370"/>
      <c r="CR485" s="370"/>
      <c r="CS485" s="370"/>
      <c r="CT485" s="370"/>
      <c r="CU485" s="370"/>
      <c r="CV485" s="370"/>
      <c r="CW485" s="370"/>
      <c r="CX485" s="370"/>
      <c r="CY485" s="370"/>
      <c r="CZ485" s="370"/>
      <c r="DA485" s="370"/>
      <c r="DB485" s="370"/>
      <c r="DC485" s="370"/>
      <c r="DD485" s="370"/>
      <c r="DE485" s="370"/>
    </row>
    <row r="486" spans="56:109">
      <c r="BD486" s="370"/>
      <c r="BE486" s="370"/>
      <c r="BF486" s="370"/>
      <c r="BG486" s="370"/>
      <c r="BH486" s="370"/>
      <c r="BI486" s="370"/>
      <c r="BJ486" s="370"/>
      <c r="BK486" s="370"/>
      <c r="BL486" s="370"/>
      <c r="BM486" s="370"/>
      <c r="BN486" s="370"/>
      <c r="BO486" s="370"/>
      <c r="BP486" s="370"/>
      <c r="BQ486" s="370"/>
      <c r="BR486" s="370"/>
      <c r="BS486" s="370"/>
      <c r="BT486" s="370"/>
      <c r="BU486" s="370"/>
      <c r="BV486" s="370"/>
      <c r="BW486" s="370"/>
      <c r="BX486" s="370"/>
      <c r="BY486" s="370"/>
      <c r="BZ486" s="370"/>
      <c r="CA486" s="370"/>
      <c r="CB486" s="370"/>
      <c r="CC486" s="370"/>
      <c r="CD486" s="370"/>
      <c r="CE486" s="370"/>
      <c r="CF486" s="370"/>
      <c r="CG486" s="370"/>
      <c r="CH486" s="370"/>
      <c r="CI486" s="370"/>
      <c r="CJ486" s="370"/>
      <c r="CK486" s="370"/>
      <c r="CL486" s="370"/>
      <c r="CM486" s="370"/>
      <c r="CN486" s="370"/>
      <c r="CO486" s="370"/>
      <c r="CP486" s="370"/>
      <c r="CQ486" s="370"/>
      <c r="CR486" s="370"/>
      <c r="CS486" s="370"/>
      <c r="CT486" s="370"/>
      <c r="CU486" s="370"/>
      <c r="CV486" s="370"/>
      <c r="CW486" s="370"/>
      <c r="CX486" s="370"/>
      <c r="CY486" s="370"/>
      <c r="CZ486" s="370"/>
      <c r="DA486" s="370"/>
      <c r="DB486" s="370"/>
      <c r="DC486" s="370"/>
      <c r="DD486" s="370"/>
      <c r="DE486" s="370"/>
    </row>
    <row r="487" spans="56:109">
      <c r="BD487" s="370"/>
      <c r="BE487" s="370"/>
      <c r="BF487" s="370"/>
      <c r="BG487" s="370"/>
      <c r="BH487" s="370"/>
      <c r="BI487" s="370"/>
      <c r="BJ487" s="370"/>
      <c r="BK487" s="370"/>
      <c r="BL487" s="370"/>
      <c r="BM487" s="370"/>
      <c r="BN487" s="370"/>
      <c r="BO487" s="370"/>
      <c r="BP487" s="370"/>
      <c r="BQ487" s="370"/>
      <c r="BR487" s="370"/>
      <c r="BS487" s="370"/>
      <c r="BT487" s="370"/>
      <c r="BU487" s="370"/>
      <c r="BV487" s="370"/>
      <c r="BW487" s="370"/>
      <c r="BX487" s="370"/>
      <c r="BY487" s="370"/>
      <c r="BZ487" s="370"/>
      <c r="CA487" s="370"/>
      <c r="CB487" s="370"/>
      <c r="CC487" s="370"/>
      <c r="CD487" s="370"/>
      <c r="CE487" s="370"/>
      <c r="CF487" s="370"/>
      <c r="CG487" s="370"/>
      <c r="CH487" s="370"/>
      <c r="CI487" s="370"/>
      <c r="CJ487" s="370"/>
      <c r="CK487" s="370"/>
      <c r="CL487" s="370"/>
      <c r="CM487" s="370"/>
      <c r="CN487" s="370"/>
      <c r="CO487" s="370"/>
      <c r="CP487" s="370"/>
      <c r="CQ487" s="370"/>
      <c r="CR487" s="370"/>
      <c r="CS487" s="370"/>
      <c r="CT487" s="370"/>
      <c r="CU487" s="370"/>
      <c r="CV487" s="370"/>
      <c r="CW487" s="370"/>
      <c r="CX487" s="370"/>
      <c r="CY487" s="370"/>
      <c r="CZ487" s="370"/>
      <c r="DA487" s="370"/>
      <c r="DB487" s="370"/>
      <c r="DC487" s="370"/>
      <c r="DD487" s="370"/>
      <c r="DE487" s="370"/>
    </row>
    <row r="488" spans="56:109">
      <c r="BD488" s="370"/>
      <c r="BE488" s="370"/>
      <c r="BF488" s="370"/>
      <c r="BG488" s="370"/>
      <c r="BH488" s="370"/>
      <c r="BI488" s="370"/>
      <c r="BJ488" s="370"/>
      <c r="BK488" s="370"/>
      <c r="BL488" s="370"/>
      <c r="BM488" s="370"/>
      <c r="BN488" s="370"/>
      <c r="BO488" s="370"/>
      <c r="BP488" s="370"/>
      <c r="BQ488" s="370"/>
      <c r="BR488" s="370"/>
      <c r="BS488" s="370"/>
      <c r="BT488" s="370"/>
      <c r="BU488" s="370"/>
      <c r="BV488" s="370"/>
      <c r="BW488" s="370"/>
      <c r="BX488" s="370"/>
      <c r="BY488" s="370"/>
      <c r="BZ488" s="370"/>
      <c r="CA488" s="370"/>
      <c r="CB488" s="370"/>
      <c r="CC488" s="370"/>
      <c r="CD488" s="370"/>
      <c r="CE488" s="370"/>
      <c r="CF488" s="370"/>
      <c r="CG488" s="370"/>
      <c r="CH488" s="370"/>
      <c r="CI488" s="370"/>
      <c r="CJ488" s="370"/>
      <c r="CK488" s="370"/>
      <c r="CL488" s="370"/>
      <c r="CM488" s="370"/>
      <c r="CN488" s="370"/>
      <c r="CO488" s="370"/>
      <c r="CP488" s="370"/>
      <c r="CQ488" s="370"/>
      <c r="CR488" s="370"/>
      <c r="CS488" s="370"/>
      <c r="CT488" s="370"/>
      <c r="CU488" s="370"/>
      <c r="CV488" s="370"/>
      <c r="CW488" s="370"/>
      <c r="CX488" s="370"/>
      <c r="CY488" s="370"/>
      <c r="CZ488" s="370"/>
      <c r="DA488" s="370"/>
      <c r="DB488" s="370"/>
      <c r="DC488" s="370"/>
      <c r="DD488" s="370"/>
      <c r="DE488" s="370"/>
    </row>
    <row r="489" spans="56:109">
      <c r="BD489" s="370"/>
      <c r="BE489" s="370"/>
      <c r="BF489" s="370"/>
      <c r="BG489" s="370"/>
      <c r="BH489" s="370"/>
      <c r="BI489" s="370"/>
      <c r="BJ489" s="370"/>
      <c r="BK489" s="370"/>
      <c r="BL489" s="370"/>
      <c r="BM489" s="370"/>
      <c r="BN489" s="370"/>
      <c r="BO489" s="370"/>
      <c r="BP489" s="370"/>
      <c r="BQ489" s="370"/>
      <c r="BR489" s="370"/>
      <c r="BS489" s="370"/>
      <c r="BT489" s="370"/>
      <c r="BU489" s="370"/>
      <c r="BV489" s="370"/>
      <c r="BW489" s="370"/>
      <c r="BX489" s="370"/>
      <c r="BY489" s="370"/>
      <c r="BZ489" s="370"/>
      <c r="CA489" s="370"/>
      <c r="CB489" s="370"/>
      <c r="CC489" s="370"/>
      <c r="CD489" s="370"/>
      <c r="CE489" s="370"/>
      <c r="CF489" s="370"/>
      <c r="CG489" s="370"/>
      <c r="CH489" s="370"/>
      <c r="CI489" s="370"/>
      <c r="CJ489" s="370"/>
      <c r="CK489" s="370"/>
      <c r="CL489" s="370"/>
      <c r="CM489" s="370"/>
      <c r="CN489" s="370"/>
      <c r="CO489" s="370"/>
      <c r="CP489" s="370"/>
      <c r="CQ489" s="370"/>
      <c r="CR489" s="370"/>
      <c r="CS489" s="370"/>
      <c r="CT489" s="370"/>
      <c r="CU489" s="370"/>
      <c r="CV489" s="370"/>
      <c r="CW489" s="370"/>
      <c r="CX489" s="370"/>
      <c r="CY489" s="370"/>
      <c r="CZ489" s="370"/>
      <c r="DA489" s="370"/>
      <c r="DB489" s="370"/>
      <c r="DC489" s="370"/>
      <c r="DD489" s="370"/>
      <c r="DE489" s="370"/>
    </row>
    <row r="490" spans="56:109">
      <c r="BD490" s="370"/>
      <c r="BE490" s="370"/>
      <c r="BF490" s="370"/>
      <c r="BG490" s="370"/>
      <c r="BH490" s="370"/>
      <c r="BI490" s="370"/>
      <c r="BJ490" s="370"/>
      <c r="BK490" s="370"/>
      <c r="BL490" s="370"/>
      <c r="BM490" s="370"/>
      <c r="BN490" s="370"/>
      <c r="BO490" s="370"/>
      <c r="BP490" s="370"/>
      <c r="BQ490" s="370"/>
      <c r="BR490" s="370"/>
      <c r="BS490" s="370"/>
      <c r="BT490" s="370"/>
      <c r="BU490" s="370"/>
      <c r="BV490" s="370"/>
      <c r="BW490" s="370"/>
      <c r="BX490" s="370"/>
      <c r="BY490" s="370"/>
      <c r="BZ490" s="370"/>
      <c r="CA490" s="370"/>
      <c r="CB490" s="370"/>
      <c r="CC490" s="370"/>
      <c r="CD490" s="370"/>
      <c r="CE490" s="370"/>
      <c r="CF490" s="370"/>
      <c r="CG490" s="370"/>
      <c r="CH490" s="370"/>
      <c r="CI490" s="370"/>
      <c r="CJ490" s="370"/>
      <c r="CK490" s="370"/>
      <c r="CL490" s="370"/>
      <c r="CM490" s="370"/>
      <c r="CN490" s="370"/>
      <c r="CO490" s="370"/>
      <c r="CP490" s="370"/>
      <c r="CQ490" s="370"/>
      <c r="CR490" s="370"/>
      <c r="CS490" s="370"/>
      <c r="CT490" s="370"/>
      <c r="CU490" s="370"/>
      <c r="CV490" s="370"/>
      <c r="CW490" s="370"/>
      <c r="CX490" s="370"/>
      <c r="CY490" s="370"/>
      <c r="CZ490" s="370"/>
      <c r="DA490" s="370"/>
      <c r="DB490" s="370"/>
      <c r="DC490" s="370"/>
      <c r="DD490" s="370"/>
      <c r="DE490" s="370"/>
    </row>
    <row r="491" spans="56:109">
      <c r="BD491" s="370"/>
      <c r="BE491" s="370"/>
      <c r="BF491" s="370"/>
      <c r="BG491" s="370"/>
      <c r="BH491" s="370"/>
      <c r="BI491" s="370"/>
      <c r="BJ491" s="370"/>
      <c r="BK491" s="370"/>
      <c r="BL491" s="370"/>
      <c r="BM491" s="370"/>
      <c r="BN491" s="370"/>
      <c r="BO491" s="370"/>
      <c r="BP491" s="370"/>
      <c r="BQ491" s="370"/>
      <c r="BR491" s="370"/>
      <c r="BS491" s="370"/>
      <c r="BT491" s="370"/>
      <c r="BU491" s="370"/>
      <c r="BV491" s="370"/>
      <c r="BW491" s="370"/>
      <c r="BX491" s="370"/>
      <c r="BY491" s="370"/>
      <c r="BZ491" s="370"/>
      <c r="CA491" s="370"/>
      <c r="CB491" s="370"/>
      <c r="CC491" s="370"/>
      <c r="CD491" s="370"/>
      <c r="CE491" s="370"/>
      <c r="CF491" s="370"/>
      <c r="CG491" s="370"/>
      <c r="CH491" s="370"/>
      <c r="CI491" s="370"/>
      <c r="CJ491" s="370"/>
      <c r="CK491" s="370"/>
      <c r="CL491" s="370"/>
      <c r="CM491" s="370"/>
      <c r="CN491" s="370"/>
      <c r="CO491" s="370"/>
      <c r="CP491" s="370"/>
      <c r="CQ491" s="370"/>
      <c r="CR491" s="370"/>
      <c r="CS491" s="370"/>
      <c r="CT491" s="370"/>
      <c r="CU491" s="370"/>
      <c r="CV491" s="370"/>
      <c r="CW491" s="370"/>
      <c r="CX491" s="370"/>
      <c r="CY491" s="370"/>
      <c r="CZ491" s="370"/>
      <c r="DA491" s="370"/>
      <c r="DB491" s="370"/>
      <c r="DC491" s="370"/>
      <c r="DD491" s="370"/>
      <c r="DE491" s="370"/>
    </row>
    <row r="492" spans="56:109">
      <c r="BD492" s="370"/>
      <c r="BE492" s="370"/>
      <c r="BF492" s="370"/>
      <c r="BG492" s="370"/>
      <c r="BH492" s="370"/>
      <c r="BI492" s="370"/>
      <c r="BJ492" s="370"/>
      <c r="BK492" s="370"/>
      <c r="BL492" s="370"/>
      <c r="BM492" s="370"/>
      <c r="BN492" s="370"/>
      <c r="BO492" s="370"/>
      <c r="BP492" s="370"/>
      <c r="BQ492" s="370"/>
      <c r="BR492" s="370"/>
      <c r="BS492" s="370"/>
      <c r="BT492" s="370"/>
      <c r="BU492" s="370"/>
      <c r="BV492" s="370"/>
      <c r="BW492" s="370"/>
      <c r="BX492" s="370"/>
      <c r="BY492" s="370"/>
      <c r="BZ492" s="370"/>
      <c r="CA492" s="370"/>
      <c r="CB492" s="370"/>
      <c r="CC492" s="370"/>
      <c r="CD492" s="370"/>
      <c r="CE492" s="370"/>
      <c r="CF492" s="370"/>
      <c r="CG492" s="370"/>
      <c r="CH492" s="370"/>
      <c r="CI492" s="370"/>
      <c r="CJ492" s="370"/>
      <c r="CK492" s="370"/>
      <c r="CL492" s="370"/>
      <c r="CM492" s="370"/>
      <c r="CN492" s="370"/>
      <c r="CO492" s="370"/>
      <c r="CP492" s="370"/>
      <c r="CQ492" s="370"/>
      <c r="CR492" s="370"/>
      <c r="CS492" s="370"/>
      <c r="CT492" s="370"/>
      <c r="CU492" s="370"/>
      <c r="CV492" s="370"/>
      <c r="CW492" s="370"/>
      <c r="CX492" s="370"/>
      <c r="CY492" s="370"/>
      <c r="CZ492" s="370"/>
      <c r="DA492" s="370"/>
      <c r="DB492" s="370"/>
      <c r="DC492" s="370"/>
      <c r="DD492" s="370"/>
      <c r="DE492" s="370"/>
    </row>
    <row r="493" spans="56:109">
      <c r="BD493" s="370"/>
      <c r="BE493" s="370"/>
      <c r="BF493" s="370"/>
      <c r="BG493" s="370"/>
      <c r="BH493" s="370"/>
      <c r="BI493" s="370"/>
      <c r="BJ493" s="370"/>
      <c r="BK493" s="370"/>
      <c r="BL493" s="370"/>
      <c r="BM493" s="370"/>
      <c r="BN493" s="370"/>
      <c r="BO493" s="370"/>
      <c r="BP493" s="370"/>
      <c r="BQ493" s="370"/>
      <c r="BR493" s="370"/>
      <c r="BS493" s="370"/>
      <c r="BT493" s="370"/>
      <c r="BU493" s="370"/>
      <c r="BV493" s="370"/>
      <c r="BW493" s="370"/>
      <c r="BX493" s="370"/>
      <c r="BY493" s="370"/>
      <c r="BZ493" s="370"/>
      <c r="CA493" s="370"/>
      <c r="CB493" s="370"/>
      <c r="CC493" s="370"/>
      <c r="CD493" s="370"/>
      <c r="CE493" s="370"/>
      <c r="CF493" s="370"/>
      <c r="CG493" s="370"/>
      <c r="CH493" s="370"/>
      <c r="CI493" s="370"/>
      <c r="CJ493" s="370"/>
      <c r="CK493" s="370"/>
      <c r="CL493" s="370"/>
      <c r="CM493" s="370"/>
      <c r="CN493" s="370"/>
      <c r="CO493" s="370"/>
      <c r="CP493" s="370"/>
      <c r="CQ493" s="370"/>
      <c r="CR493" s="370"/>
      <c r="CS493" s="370"/>
      <c r="CT493" s="370"/>
      <c r="CU493" s="370"/>
      <c r="CV493" s="370"/>
      <c r="CW493" s="370"/>
      <c r="CX493" s="370"/>
      <c r="CY493" s="370"/>
      <c r="CZ493" s="370"/>
      <c r="DA493" s="370"/>
      <c r="DB493" s="370"/>
      <c r="DC493" s="370"/>
      <c r="DD493" s="370"/>
      <c r="DE493" s="370"/>
    </row>
    <row r="494" spans="56:109">
      <c r="BD494" s="370"/>
      <c r="BE494" s="370"/>
      <c r="BF494" s="370"/>
      <c r="BG494" s="370"/>
      <c r="BH494" s="370"/>
      <c r="BI494" s="370"/>
      <c r="BJ494" s="370"/>
      <c r="BK494" s="370"/>
      <c r="BL494" s="370"/>
      <c r="BM494" s="370"/>
      <c r="BN494" s="370"/>
      <c r="BO494" s="370"/>
      <c r="BP494" s="370"/>
      <c r="BQ494" s="370"/>
      <c r="BR494" s="370"/>
      <c r="BS494" s="370"/>
      <c r="BT494" s="370"/>
      <c r="BU494" s="370"/>
      <c r="BV494" s="370"/>
      <c r="BW494" s="370"/>
      <c r="BX494" s="370"/>
      <c r="BY494" s="370"/>
      <c r="BZ494" s="370"/>
      <c r="CA494" s="370"/>
      <c r="CB494" s="370"/>
      <c r="CC494" s="370"/>
      <c r="CD494" s="370"/>
      <c r="CE494" s="370"/>
      <c r="CF494" s="370"/>
      <c r="CG494" s="370"/>
      <c r="CH494" s="370"/>
      <c r="CI494" s="370"/>
      <c r="CJ494" s="370"/>
      <c r="CK494" s="370"/>
      <c r="CL494" s="370"/>
      <c r="CM494" s="370"/>
      <c r="CN494" s="370"/>
      <c r="CO494" s="370"/>
      <c r="CP494" s="370"/>
      <c r="CQ494" s="370"/>
      <c r="CR494" s="370"/>
      <c r="CS494" s="370"/>
      <c r="CT494" s="370"/>
      <c r="CU494" s="370"/>
      <c r="CV494" s="370"/>
      <c r="CW494" s="370"/>
      <c r="CX494" s="370"/>
      <c r="CY494" s="370"/>
      <c r="CZ494" s="370"/>
      <c r="DA494" s="370"/>
      <c r="DB494" s="370"/>
      <c r="DC494" s="370"/>
      <c r="DD494" s="370"/>
      <c r="DE494" s="370"/>
    </row>
    <row r="495" spans="56:109">
      <c r="BD495" s="370"/>
      <c r="BE495" s="370"/>
      <c r="BF495" s="370"/>
      <c r="BG495" s="370"/>
      <c r="BH495" s="370"/>
      <c r="BI495" s="370"/>
      <c r="BJ495" s="370"/>
      <c r="BK495" s="370"/>
      <c r="BL495" s="370"/>
      <c r="BM495" s="370"/>
      <c r="BN495" s="370"/>
      <c r="BO495" s="370"/>
      <c r="BP495" s="370"/>
      <c r="BQ495" s="370"/>
      <c r="BR495" s="370"/>
      <c r="BS495" s="370"/>
      <c r="BT495" s="370"/>
      <c r="BU495" s="370"/>
      <c r="BV495" s="370"/>
      <c r="BW495" s="370"/>
      <c r="BX495" s="370"/>
      <c r="BY495" s="370"/>
      <c r="BZ495" s="370"/>
      <c r="CA495" s="370"/>
      <c r="CB495" s="370"/>
      <c r="CC495" s="370"/>
      <c r="CD495" s="370"/>
      <c r="CE495" s="370"/>
      <c r="CF495" s="370"/>
      <c r="CG495" s="370"/>
      <c r="CH495" s="370"/>
      <c r="CI495" s="370"/>
      <c r="CJ495" s="370"/>
      <c r="CK495" s="370"/>
      <c r="CL495" s="370"/>
      <c r="CM495" s="370"/>
      <c r="CN495" s="370"/>
      <c r="CO495" s="370"/>
      <c r="CP495" s="370"/>
      <c r="CQ495" s="370"/>
      <c r="CR495" s="370"/>
      <c r="CS495" s="370"/>
      <c r="CT495" s="370"/>
      <c r="CU495" s="370"/>
      <c r="CV495" s="370"/>
      <c r="CW495" s="370"/>
      <c r="CX495" s="370"/>
      <c r="CY495" s="370"/>
      <c r="CZ495" s="370"/>
      <c r="DA495" s="370"/>
      <c r="DB495" s="370"/>
      <c r="DC495" s="370"/>
      <c r="DD495" s="370"/>
      <c r="DE495" s="370"/>
    </row>
    <row r="496" spans="56:109">
      <c r="BD496" s="370"/>
      <c r="BE496" s="370"/>
      <c r="BF496" s="370"/>
      <c r="BG496" s="370"/>
      <c r="BH496" s="370"/>
      <c r="BI496" s="370"/>
      <c r="BJ496" s="370"/>
      <c r="BK496" s="370"/>
      <c r="BL496" s="370"/>
      <c r="BM496" s="370"/>
      <c r="BN496" s="370"/>
      <c r="BO496" s="370"/>
      <c r="BP496" s="370"/>
      <c r="BQ496" s="370"/>
      <c r="BR496" s="370"/>
      <c r="BS496" s="370"/>
      <c r="BT496" s="370"/>
      <c r="BU496" s="370"/>
      <c r="BV496" s="370"/>
      <c r="BW496" s="370"/>
      <c r="BX496" s="370"/>
      <c r="BY496" s="370"/>
      <c r="BZ496" s="370"/>
      <c r="CA496" s="370"/>
      <c r="CB496" s="370"/>
      <c r="CC496" s="370"/>
      <c r="CD496" s="370"/>
      <c r="CE496" s="370"/>
      <c r="CF496" s="370"/>
      <c r="CG496" s="370"/>
      <c r="CH496" s="370"/>
      <c r="CI496" s="370"/>
      <c r="CJ496" s="370"/>
      <c r="CK496" s="370"/>
      <c r="CL496" s="370"/>
      <c r="CM496" s="370"/>
      <c r="CN496" s="370"/>
      <c r="CO496" s="370"/>
      <c r="CP496" s="370"/>
      <c r="CQ496" s="370"/>
      <c r="CR496" s="370"/>
      <c r="CS496" s="370"/>
      <c r="CT496" s="370"/>
      <c r="CU496" s="370"/>
      <c r="CV496" s="370"/>
      <c r="CW496" s="370"/>
      <c r="CX496" s="370"/>
      <c r="CY496" s="370"/>
      <c r="CZ496" s="370"/>
      <c r="DA496" s="370"/>
      <c r="DB496" s="370"/>
      <c r="DC496" s="370"/>
      <c r="DD496" s="370"/>
      <c r="DE496" s="370"/>
    </row>
    <row r="497" spans="56:109">
      <c r="BD497" s="370"/>
      <c r="BE497" s="370"/>
      <c r="BF497" s="370"/>
      <c r="BG497" s="370"/>
      <c r="BH497" s="370"/>
      <c r="BI497" s="370"/>
      <c r="BJ497" s="370"/>
      <c r="BK497" s="370"/>
      <c r="BL497" s="370"/>
      <c r="BM497" s="370"/>
      <c r="BN497" s="370"/>
      <c r="BO497" s="370"/>
      <c r="BP497" s="370"/>
      <c r="BQ497" s="370"/>
      <c r="BR497" s="370"/>
      <c r="BS497" s="370"/>
      <c r="BT497" s="370"/>
      <c r="BU497" s="370"/>
      <c r="BV497" s="370"/>
      <c r="BW497" s="370"/>
      <c r="BX497" s="370"/>
      <c r="BY497" s="370"/>
      <c r="BZ497" s="370"/>
      <c r="CA497" s="370"/>
      <c r="CB497" s="370"/>
      <c r="CC497" s="370"/>
      <c r="CD497" s="370"/>
      <c r="CE497" s="370"/>
      <c r="CF497" s="370"/>
      <c r="CG497" s="370"/>
      <c r="CH497" s="370"/>
      <c r="CI497" s="370"/>
      <c r="CJ497" s="370"/>
      <c r="CK497" s="370"/>
      <c r="CL497" s="370"/>
      <c r="CM497" s="370"/>
      <c r="CN497" s="370"/>
      <c r="CO497" s="370"/>
      <c r="CP497" s="370"/>
      <c r="CQ497" s="370"/>
      <c r="CR497" s="370"/>
      <c r="CS497" s="370"/>
      <c r="CT497" s="370"/>
      <c r="CU497" s="370"/>
      <c r="CV497" s="370"/>
      <c r="CW497" s="370"/>
      <c r="CX497" s="370"/>
      <c r="CY497" s="370"/>
      <c r="CZ497" s="370"/>
      <c r="DA497" s="370"/>
      <c r="DB497" s="370"/>
      <c r="DC497" s="370"/>
      <c r="DD497" s="370"/>
      <c r="DE497" s="370"/>
    </row>
    <row r="498" spans="56:109">
      <c r="BD498" s="370"/>
      <c r="BE498" s="370"/>
      <c r="BF498" s="370"/>
      <c r="BG498" s="370"/>
      <c r="BH498" s="370"/>
      <c r="BI498" s="370"/>
      <c r="BJ498" s="370"/>
      <c r="BK498" s="370"/>
      <c r="BL498" s="370"/>
      <c r="BM498" s="370"/>
      <c r="BN498" s="370"/>
      <c r="BO498" s="370"/>
      <c r="BP498" s="370"/>
      <c r="BQ498" s="370"/>
      <c r="BR498" s="370"/>
      <c r="BS498" s="370"/>
      <c r="BT498" s="370"/>
      <c r="BU498" s="370"/>
      <c r="BV498" s="370"/>
      <c r="BW498" s="370"/>
      <c r="BX498" s="370"/>
      <c r="BY498" s="370"/>
      <c r="BZ498" s="370"/>
      <c r="CA498" s="370"/>
      <c r="CB498" s="370"/>
      <c r="CC498" s="370"/>
      <c r="CD498" s="370"/>
      <c r="CE498" s="370"/>
      <c r="CF498" s="370"/>
      <c r="CG498" s="370"/>
      <c r="CH498" s="370"/>
      <c r="CI498" s="370"/>
      <c r="CJ498" s="370"/>
      <c r="CK498" s="370"/>
      <c r="CL498" s="370"/>
      <c r="CM498" s="370"/>
      <c r="CN498" s="370"/>
      <c r="CO498" s="370"/>
      <c r="CP498" s="370"/>
      <c r="CQ498" s="370"/>
      <c r="CR498" s="370"/>
      <c r="CS498" s="370"/>
      <c r="CT498" s="370"/>
      <c r="CU498" s="370"/>
      <c r="CV498" s="370"/>
      <c r="CW498" s="370"/>
      <c r="CX498" s="370"/>
      <c r="CY498" s="370"/>
      <c r="CZ498" s="370"/>
      <c r="DA498" s="370"/>
      <c r="DB498" s="370"/>
      <c r="DC498" s="370"/>
      <c r="DD498" s="370"/>
      <c r="DE498" s="370"/>
    </row>
    <row r="499" spans="56:109">
      <c r="BD499" s="370"/>
      <c r="BE499" s="370"/>
      <c r="BF499" s="370"/>
      <c r="BG499" s="370"/>
      <c r="BH499" s="370"/>
      <c r="BI499" s="370"/>
      <c r="BJ499" s="370"/>
      <c r="BK499" s="370"/>
      <c r="BL499" s="370"/>
      <c r="BM499" s="370"/>
      <c r="BN499" s="370"/>
      <c r="BO499" s="370"/>
      <c r="BP499" s="370"/>
      <c r="BQ499" s="370"/>
      <c r="BR499" s="370"/>
      <c r="BS499" s="370"/>
      <c r="BT499" s="370"/>
      <c r="BU499" s="370"/>
      <c r="BV499" s="370"/>
      <c r="BW499" s="370"/>
      <c r="BX499" s="370"/>
      <c r="BY499" s="370"/>
      <c r="BZ499" s="370"/>
      <c r="CA499" s="370"/>
      <c r="CB499" s="370"/>
      <c r="CC499" s="370"/>
      <c r="CD499" s="370"/>
      <c r="CE499" s="370"/>
      <c r="CF499" s="370"/>
      <c r="CG499" s="370"/>
      <c r="CH499" s="370"/>
      <c r="CI499" s="370"/>
      <c r="CJ499" s="370"/>
      <c r="CK499" s="370"/>
      <c r="CL499" s="370"/>
      <c r="CM499" s="370"/>
      <c r="CN499" s="370"/>
      <c r="CO499" s="370"/>
      <c r="CP499" s="370"/>
      <c r="CQ499" s="370"/>
      <c r="CR499" s="370"/>
      <c r="CS499" s="370"/>
      <c r="CT499" s="370"/>
      <c r="CU499" s="370"/>
      <c r="CV499" s="370"/>
      <c r="CW499" s="370"/>
      <c r="CX499" s="370"/>
      <c r="CY499" s="370"/>
      <c r="CZ499" s="370"/>
      <c r="DA499" s="370"/>
      <c r="DB499" s="370"/>
      <c r="DC499" s="370"/>
      <c r="DD499" s="370"/>
      <c r="DE499" s="370"/>
    </row>
    <row r="500" spans="56:109">
      <c r="BD500" s="370"/>
      <c r="BE500" s="370"/>
      <c r="BF500" s="370"/>
      <c r="BG500" s="370"/>
      <c r="BH500" s="370"/>
      <c r="BI500" s="370"/>
      <c r="BJ500" s="370"/>
      <c r="BK500" s="370"/>
      <c r="BL500" s="370"/>
      <c r="BM500" s="370"/>
      <c r="BN500" s="370"/>
      <c r="BO500" s="370"/>
      <c r="BP500" s="370"/>
      <c r="BQ500" s="370"/>
      <c r="BR500" s="370"/>
      <c r="BS500" s="370"/>
      <c r="BT500" s="370"/>
      <c r="BU500" s="370"/>
      <c r="BV500" s="370"/>
      <c r="BW500" s="370"/>
      <c r="BX500" s="370"/>
      <c r="BY500" s="370"/>
      <c r="BZ500" s="370"/>
      <c r="CA500" s="370"/>
      <c r="CB500" s="370"/>
      <c r="CC500" s="370"/>
      <c r="CD500" s="370"/>
      <c r="CE500" s="370"/>
      <c r="CF500" s="370"/>
      <c r="CG500" s="370"/>
      <c r="CH500" s="370"/>
      <c r="CI500" s="370"/>
      <c r="CJ500" s="370"/>
      <c r="CK500" s="370"/>
      <c r="CL500" s="370"/>
      <c r="CM500" s="370"/>
      <c r="CN500" s="370"/>
      <c r="CO500" s="370"/>
      <c r="CP500" s="370"/>
      <c r="CQ500" s="370"/>
      <c r="CR500" s="370"/>
      <c r="CS500" s="370"/>
      <c r="CT500" s="370"/>
      <c r="CU500" s="370"/>
      <c r="CV500" s="370"/>
      <c r="CW500" s="370"/>
      <c r="CX500" s="370"/>
      <c r="CY500" s="370"/>
      <c r="CZ500" s="370"/>
      <c r="DA500" s="370"/>
      <c r="DB500" s="370"/>
      <c r="DC500" s="370"/>
      <c r="DD500" s="370"/>
      <c r="DE500" s="370"/>
    </row>
    <row r="501" spans="56:109">
      <c r="BD501" s="370"/>
      <c r="BE501" s="370"/>
      <c r="BF501" s="370"/>
      <c r="BG501" s="370"/>
      <c r="BH501" s="370"/>
      <c r="BI501" s="370"/>
      <c r="BJ501" s="370"/>
      <c r="BK501" s="370"/>
      <c r="BL501" s="370"/>
      <c r="BM501" s="370"/>
      <c r="BN501" s="370"/>
      <c r="BO501" s="370"/>
      <c r="BP501" s="370"/>
      <c r="BQ501" s="370"/>
      <c r="BR501" s="370"/>
      <c r="BS501" s="370"/>
      <c r="BT501" s="370"/>
      <c r="BU501" s="370"/>
      <c r="BV501" s="370"/>
      <c r="BW501" s="370"/>
      <c r="BX501" s="370"/>
      <c r="BY501" s="370"/>
      <c r="BZ501" s="370"/>
      <c r="CA501" s="370"/>
      <c r="CB501" s="370"/>
      <c r="CC501" s="370"/>
      <c r="CD501" s="370"/>
      <c r="CE501" s="370"/>
      <c r="CF501" s="370"/>
      <c r="CG501" s="370"/>
      <c r="CH501" s="370"/>
      <c r="CI501" s="370"/>
      <c r="CJ501" s="370"/>
      <c r="CK501" s="370"/>
      <c r="CL501" s="370"/>
      <c r="CM501" s="370"/>
      <c r="CN501" s="370"/>
      <c r="CO501" s="370"/>
      <c r="CP501" s="370"/>
      <c r="CQ501" s="370"/>
      <c r="CR501" s="370"/>
      <c r="CS501" s="370"/>
      <c r="CT501" s="370"/>
      <c r="CU501" s="370"/>
      <c r="CV501" s="370"/>
      <c r="CW501" s="370"/>
      <c r="CX501" s="370"/>
      <c r="CY501" s="370"/>
      <c r="CZ501" s="370"/>
      <c r="DA501" s="370"/>
      <c r="DB501" s="370"/>
      <c r="DC501" s="370"/>
      <c r="DD501" s="370"/>
      <c r="DE501" s="370"/>
    </row>
    <row r="502" spans="56:109">
      <c r="BD502" s="370"/>
      <c r="BE502" s="370"/>
      <c r="BF502" s="370"/>
      <c r="BG502" s="370"/>
      <c r="BH502" s="370"/>
      <c r="BI502" s="370"/>
      <c r="BJ502" s="370"/>
      <c r="BK502" s="370"/>
      <c r="BL502" s="370"/>
      <c r="BM502" s="370"/>
      <c r="BN502" s="370"/>
      <c r="BO502" s="370"/>
      <c r="BP502" s="370"/>
      <c r="BQ502" s="370"/>
      <c r="BR502" s="370"/>
      <c r="BS502" s="370"/>
      <c r="BT502" s="370"/>
      <c r="BU502" s="370"/>
      <c r="BV502" s="370"/>
      <c r="BW502" s="370"/>
      <c r="BX502" s="370"/>
      <c r="BY502" s="370"/>
      <c r="BZ502" s="370"/>
      <c r="CA502" s="370"/>
      <c r="CB502" s="370"/>
      <c r="CC502" s="370"/>
      <c r="CD502" s="370"/>
      <c r="CE502" s="370"/>
      <c r="CF502" s="370"/>
      <c r="CG502" s="370"/>
      <c r="CH502" s="370"/>
      <c r="CI502" s="370"/>
      <c r="CJ502" s="370"/>
      <c r="CK502" s="370"/>
      <c r="CL502" s="370"/>
      <c r="CM502" s="370"/>
      <c r="CN502" s="370"/>
      <c r="CO502" s="370"/>
      <c r="CP502" s="370"/>
      <c r="CQ502" s="370"/>
      <c r="CR502" s="370"/>
      <c r="CS502" s="370"/>
      <c r="CT502" s="370"/>
      <c r="CU502" s="370"/>
      <c r="CV502" s="370"/>
      <c r="CW502" s="370"/>
      <c r="CX502" s="370"/>
      <c r="CY502" s="370"/>
      <c r="CZ502" s="370"/>
      <c r="DA502" s="370"/>
      <c r="DB502" s="370"/>
      <c r="DC502" s="370"/>
      <c r="DD502" s="370"/>
      <c r="DE502" s="370"/>
    </row>
    <row r="503" spans="56:109">
      <c r="BD503" s="370"/>
      <c r="BE503" s="370"/>
      <c r="BF503" s="370"/>
      <c r="BG503" s="370"/>
      <c r="BH503" s="370"/>
      <c r="BI503" s="370"/>
      <c r="BJ503" s="370"/>
      <c r="BK503" s="370"/>
      <c r="BL503" s="370"/>
      <c r="BM503" s="370"/>
      <c r="BN503" s="370"/>
      <c r="BO503" s="370"/>
      <c r="BP503" s="370"/>
      <c r="BQ503" s="370"/>
      <c r="BR503" s="370"/>
      <c r="BS503" s="370"/>
      <c r="BT503" s="370"/>
      <c r="BU503" s="370"/>
      <c r="BV503" s="370"/>
      <c r="BW503" s="370"/>
      <c r="BX503" s="370"/>
      <c r="BY503" s="370"/>
      <c r="BZ503" s="370"/>
      <c r="CA503" s="370"/>
      <c r="CB503" s="370"/>
      <c r="CC503" s="370"/>
      <c r="CD503" s="370"/>
      <c r="CE503" s="370"/>
      <c r="CF503" s="370"/>
      <c r="CG503" s="370"/>
      <c r="CH503" s="370"/>
      <c r="CI503" s="370"/>
      <c r="CJ503" s="370"/>
      <c r="CK503" s="370"/>
      <c r="CL503" s="370"/>
      <c r="CM503" s="370"/>
      <c r="CN503" s="370"/>
      <c r="CO503" s="370"/>
      <c r="CP503" s="370"/>
      <c r="CQ503" s="370"/>
      <c r="CR503" s="370"/>
      <c r="CS503" s="370"/>
      <c r="CT503" s="370"/>
      <c r="CU503" s="370"/>
      <c r="CV503" s="370"/>
      <c r="CW503" s="370"/>
      <c r="CX503" s="370"/>
      <c r="CY503" s="370"/>
      <c r="CZ503" s="370"/>
      <c r="DA503" s="370"/>
      <c r="DB503" s="370"/>
      <c r="DC503" s="370"/>
      <c r="DD503" s="370"/>
      <c r="DE503" s="370"/>
    </row>
    <row r="504" spans="56:109">
      <c r="BD504" s="370"/>
      <c r="BE504" s="370"/>
      <c r="BF504" s="370"/>
      <c r="BG504" s="370"/>
      <c r="BH504" s="370"/>
      <c r="BI504" s="370"/>
      <c r="BJ504" s="370"/>
      <c r="BK504" s="370"/>
      <c r="BL504" s="370"/>
      <c r="BM504" s="370"/>
      <c r="BN504" s="370"/>
      <c r="BO504" s="370"/>
      <c r="BP504" s="370"/>
      <c r="BQ504" s="370"/>
      <c r="BR504" s="370"/>
      <c r="BS504" s="370"/>
      <c r="BT504" s="370"/>
      <c r="BU504" s="370"/>
      <c r="BV504" s="370"/>
      <c r="BW504" s="370"/>
      <c r="BX504" s="370"/>
      <c r="BY504" s="370"/>
      <c r="BZ504" s="370"/>
      <c r="CA504" s="370"/>
      <c r="CB504" s="370"/>
      <c r="CC504" s="370"/>
      <c r="CD504" s="370"/>
      <c r="CE504" s="370"/>
      <c r="CF504" s="370"/>
      <c r="CG504" s="370"/>
      <c r="CH504" s="370"/>
      <c r="CI504" s="370"/>
      <c r="CJ504" s="370"/>
      <c r="CK504" s="370"/>
      <c r="CL504" s="370"/>
      <c r="CM504" s="370"/>
      <c r="CN504" s="370"/>
      <c r="CO504" s="370"/>
      <c r="CP504" s="370"/>
      <c r="CQ504" s="370"/>
      <c r="CR504" s="370"/>
      <c r="CS504" s="370"/>
      <c r="CT504" s="370"/>
      <c r="CU504" s="370"/>
      <c r="CV504" s="370"/>
      <c r="CW504" s="370"/>
      <c r="CX504" s="370"/>
      <c r="CY504" s="370"/>
      <c r="CZ504" s="370"/>
      <c r="DA504" s="370"/>
      <c r="DB504" s="370"/>
      <c r="DC504" s="370"/>
      <c r="DD504" s="370"/>
      <c r="DE504" s="370"/>
    </row>
    <row r="505" spans="56:109">
      <c r="BD505" s="370"/>
      <c r="BE505" s="370"/>
      <c r="BF505" s="370"/>
      <c r="BG505" s="370"/>
      <c r="BH505" s="370"/>
      <c r="BI505" s="370"/>
      <c r="BJ505" s="370"/>
      <c r="BK505" s="370"/>
      <c r="BL505" s="370"/>
      <c r="BM505" s="370"/>
      <c r="BN505" s="370"/>
      <c r="BO505" s="370"/>
      <c r="BP505" s="370"/>
      <c r="BQ505" s="370"/>
      <c r="BR505" s="370"/>
      <c r="BS505" s="370"/>
      <c r="BT505" s="370"/>
      <c r="BU505" s="370"/>
      <c r="BV505" s="370"/>
      <c r="BW505" s="370"/>
      <c r="BX505" s="370"/>
      <c r="BY505" s="370"/>
      <c r="BZ505" s="370"/>
      <c r="CA505" s="370"/>
      <c r="CB505" s="370"/>
      <c r="CC505" s="370"/>
      <c r="CD505" s="370"/>
      <c r="CE505" s="370"/>
      <c r="CF505" s="370"/>
      <c r="CG505" s="370"/>
      <c r="CH505" s="370"/>
      <c r="CI505" s="370"/>
      <c r="CJ505" s="370"/>
      <c r="CK505" s="370"/>
      <c r="CL505" s="370"/>
      <c r="CM505" s="370"/>
      <c r="CN505" s="370"/>
      <c r="CO505" s="370"/>
      <c r="CP505" s="370"/>
      <c r="CQ505" s="370"/>
      <c r="CR505" s="370"/>
      <c r="CS505" s="370"/>
      <c r="CT505" s="370"/>
      <c r="CU505" s="370"/>
      <c r="CV505" s="370"/>
      <c r="CW505" s="370"/>
      <c r="CX505" s="370"/>
      <c r="CY505" s="370"/>
      <c r="CZ505" s="370"/>
      <c r="DA505" s="370"/>
      <c r="DB505" s="370"/>
      <c r="DC505" s="370"/>
      <c r="DD505" s="370"/>
      <c r="DE505" s="370"/>
    </row>
    <row r="506" spans="56:109">
      <c r="BD506" s="370"/>
      <c r="BE506" s="370"/>
      <c r="BF506" s="370"/>
      <c r="BG506" s="370"/>
      <c r="BH506" s="370"/>
      <c r="BI506" s="370"/>
      <c r="BJ506" s="370"/>
      <c r="BK506" s="370"/>
      <c r="BL506" s="370"/>
      <c r="BM506" s="370"/>
      <c r="BN506" s="370"/>
      <c r="BO506" s="370"/>
      <c r="BP506" s="370"/>
      <c r="BQ506" s="370"/>
      <c r="BR506" s="370"/>
      <c r="BS506" s="370"/>
      <c r="BT506" s="370"/>
      <c r="BU506" s="370"/>
      <c r="BV506" s="370"/>
      <c r="BW506" s="370"/>
      <c r="BX506" s="370"/>
      <c r="BY506" s="370"/>
      <c r="BZ506" s="370"/>
      <c r="CA506" s="370"/>
      <c r="CB506" s="370"/>
      <c r="CC506" s="370"/>
      <c r="CD506" s="370"/>
      <c r="CE506" s="370"/>
      <c r="CF506" s="370"/>
      <c r="CG506" s="370"/>
      <c r="CH506" s="370"/>
      <c r="CI506" s="370"/>
      <c r="CJ506" s="370"/>
      <c r="CK506" s="370"/>
      <c r="CL506" s="370"/>
      <c r="CM506" s="370"/>
      <c r="CN506" s="370"/>
      <c r="CO506" s="370"/>
      <c r="CP506" s="370"/>
      <c r="CQ506" s="370"/>
      <c r="CR506" s="370"/>
      <c r="CS506" s="370"/>
      <c r="CT506" s="370"/>
      <c r="CU506" s="370"/>
      <c r="CV506" s="370"/>
      <c r="CW506" s="370"/>
      <c r="CX506" s="370"/>
      <c r="CY506" s="370"/>
      <c r="CZ506" s="370"/>
      <c r="DA506" s="370"/>
      <c r="DB506" s="370"/>
      <c r="DC506" s="370"/>
      <c r="DD506" s="370"/>
      <c r="DE506" s="370"/>
    </row>
    <row r="507" spans="56:109">
      <c r="BD507" s="370"/>
      <c r="BE507" s="370"/>
      <c r="BF507" s="370"/>
      <c r="BG507" s="370"/>
      <c r="BH507" s="370"/>
      <c r="BI507" s="370"/>
      <c r="BJ507" s="370"/>
      <c r="BK507" s="370"/>
      <c r="BL507" s="370"/>
      <c r="BM507" s="370"/>
      <c r="BN507" s="370"/>
      <c r="BO507" s="370"/>
      <c r="BP507" s="370"/>
      <c r="BQ507" s="370"/>
      <c r="BR507" s="370"/>
      <c r="BS507" s="370"/>
      <c r="BT507" s="370"/>
      <c r="BU507" s="370"/>
      <c r="BV507" s="370"/>
      <c r="BW507" s="370"/>
      <c r="BX507" s="370"/>
      <c r="BY507" s="370"/>
      <c r="BZ507" s="370"/>
      <c r="CA507" s="370"/>
      <c r="CB507" s="370"/>
      <c r="CC507" s="370"/>
      <c r="CD507" s="370"/>
      <c r="CE507" s="370"/>
      <c r="CF507" s="370"/>
      <c r="CG507" s="370"/>
      <c r="CH507" s="370"/>
      <c r="CI507" s="370"/>
      <c r="CJ507" s="370"/>
      <c r="CK507" s="370"/>
      <c r="CL507" s="370"/>
      <c r="CM507" s="370"/>
      <c r="CN507" s="370"/>
      <c r="CO507" s="370"/>
      <c r="CP507" s="370"/>
      <c r="CQ507" s="370"/>
      <c r="CR507" s="370"/>
      <c r="CS507" s="370"/>
      <c r="CT507" s="370"/>
      <c r="CU507" s="370"/>
      <c r="CV507" s="370"/>
      <c r="CW507" s="370"/>
      <c r="CX507" s="370"/>
      <c r="CY507" s="370"/>
      <c r="CZ507" s="370"/>
      <c r="DA507" s="370"/>
      <c r="DB507" s="370"/>
      <c r="DC507" s="370"/>
      <c r="DD507" s="370"/>
      <c r="DE507" s="370"/>
    </row>
    <row r="508" spans="56:109">
      <c r="BD508" s="370"/>
      <c r="BE508" s="370"/>
      <c r="BF508" s="370"/>
      <c r="BG508" s="370"/>
      <c r="BH508" s="370"/>
      <c r="BI508" s="370"/>
      <c r="BJ508" s="370"/>
      <c r="BK508" s="370"/>
      <c r="BL508" s="370"/>
      <c r="BM508" s="370"/>
      <c r="BN508" s="370"/>
      <c r="BO508" s="370"/>
      <c r="BP508" s="370"/>
      <c r="BQ508" s="370"/>
      <c r="BR508" s="370"/>
      <c r="BS508" s="370"/>
      <c r="BT508" s="370"/>
      <c r="BU508" s="370"/>
      <c r="BV508" s="370"/>
      <c r="BW508" s="370"/>
      <c r="BX508" s="370"/>
      <c r="BY508" s="370"/>
      <c r="BZ508" s="370"/>
      <c r="CA508" s="370"/>
      <c r="CB508" s="370"/>
      <c r="CC508" s="370"/>
      <c r="CD508" s="370"/>
      <c r="CE508" s="370"/>
      <c r="CF508" s="370"/>
      <c r="CG508" s="370"/>
      <c r="CH508" s="370"/>
      <c r="CI508" s="370"/>
      <c r="CJ508" s="370"/>
      <c r="CK508" s="370"/>
      <c r="CL508" s="370"/>
      <c r="CM508" s="370"/>
      <c r="CN508" s="370"/>
      <c r="CO508" s="370"/>
      <c r="CP508" s="370"/>
      <c r="CQ508" s="370"/>
      <c r="CR508" s="370"/>
      <c r="CS508" s="370"/>
      <c r="CT508" s="370"/>
      <c r="CU508" s="370"/>
      <c r="CV508" s="370"/>
      <c r="CW508" s="370"/>
      <c r="CX508" s="370"/>
      <c r="CY508" s="370"/>
      <c r="CZ508" s="370"/>
      <c r="DA508" s="370"/>
      <c r="DB508" s="370"/>
      <c r="DC508" s="370"/>
      <c r="DD508" s="370"/>
      <c r="DE508" s="370"/>
    </row>
    <row r="509" spans="56:109">
      <c r="BD509" s="370"/>
      <c r="BE509" s="370"/>
      <c r="BF509" s="370"/>
      <c r="BG509" s="370"/>
      <c r="BH509" s="370"/>
      <c r="BI509" s="370"/>
      <c r="BJ509" s="370"/>
      <c r="BK509" s="370"/>
      <c r="BL509" s="370"/>
      <c r="BM509" s="370"/>
      <c r="BN509" s="370"/>
      <c r="BO509" s="370"/>
      <c r="BP509" s="370"/>
      <c r="BQ509" s="370"/>
      <c r="BR509" s="370"/>
      <c r="BS509" s="370"/>
      <c r="BT509" s="370"/>
      <c r="BU509" s="370"/>
      <c r="BV509" s="370"/>
      <c r="BW509" s="370"/>
      <c r="BX509" s="370"/>
      <c r="BY509" s="370"/>
      <c r="BZ509" s="370"/>
      <c r="CA509" s="370"/>
      <c r="CB509" s="370"/>
      <c r="CC509" s="370"/>
      <c r="CD509" s="370"/>
      <c r="CE509" s="370"/>
      <c r="CF509" s="370"/>
      <c r="CG509" s="370"/>
      <c r="CH509" s="370"/>
      <c r="CI509" s="370"/>
      <c r="CJ509" s="370"/>
      <c r="CK509" s="370"/>
      <c r="CL509" s="370"/>
      <c r="CM509" s="370"/>
      <c r="CN509" s="370"/>
      <c r="CO509" s="370"/>
      <c r="CP509" s="370"/>
      <c r="CQ509" s="370"/>
      <c r="CR509" s="370"/>
      <c r="CS509" s="370"/>
      <c r="CT509" s="370"/>
      <c r="CU509" s="370"/>
      <c r="CV509" s="370"/>
      <c r="CW509" s="370"/>
      <c r="CX509" s="370"/>
      <c r="CY509" s="370"/>
      <c r="CZ509" s="370"/>
      <c r="DA509" s="370"/>
      <c r="DB509" s="370"/>
      <c r="DC509" s="370"/>
      <c r="DD509" s="370"/>
      <c r="DE509" s="370"/>
    </row>
    <row r="510" spans="56:109">
      <c r="BD510" s="370"/>
      <c r="BE510" s="370"/>
      <c r="BF510" s="370"/>
      <c r="BG510" s="370"/>
      <c r="BH510" s="370"/>
      <c r="BI510" s="370"/>
      <c r="BJ510" s="370"/>
      <c r="BK510" s="370"/>
      <c r="BL510" s="370"/>
      <c r="BM510" s="370"/>
      <c r="BN510" s="370"/>
      <c r="BO510" s="370"/>
      <c r="BP510" s="370"/>
      <c r="BQ510" s="370"/>
      <c r="BR510" s="370"/>
      <c r="BS510" s="370"/>
      <c r="BT510" s="370"/>
      <c r="BU510" s="370"/>
      <c r="BV510" s="370"/>
      <c r="BW510" s="370"/>
      <c r="BX510" s="370"/>
      <c r="BY510" s="370"/>
      <c r="BZ510" s="370"/>
      <c r="CA510" s="370"/>
      <c r="CB510" s="370"/>
      <c r="CC510" s="370"/>
      <c r="CD510" s="370"/>
      <c r="CE510" s="370"/>
      <c r="CF510" s="370"/>
      <c r="CG510" s="370"/>
      <c r="CH510" s="370"/>
      <c r="CI510" s="370"/>
      <c r="CJ510" s="370"/>
      <c r="CK510" s="370"/>
      <c r="CL510" s="370"/>
      <c r="CM510" s="370"/>
      <c r="CN510" s="370"/>
      <c r="CO510" s="370"/>
      <c r="CP510" s="370"/>
      <c r="CQ510" s="370"/>
      <c r="CR510" s="370"/>
      <c r="CS510" s="370"/>
      <c r="CT510" s="370"/>
      <c r="CU510" s="370"/>
      <c r="CV510" s="370"/>
      <c r="CW510" s="370"/>
      <c r="CX510" s="370"/>
      <c r="CY510" s="370"/>
      <c r="CZ510" s="370"/>
      <c r="DA510" s="370"/>
      <c r="DB510" s="370"/>
      <c r="DC510" s="370"/>
      <c r="DD510" s="370"/>
      <c r="DE510" s="370"/>
    </row>
    <row r="511" spans="56:109">
      <c r="BD511" s="370"/>
      <c r="BE511" s="370"/>
      <c r="BF511" s="370"/>
      <c r="BG511" s="370"/>
      <c r="BH511" s="370"/>
      <c r="BI511" s="370"/>
      <c r="BJ511" s="370"/>
      <c r="BK511" s="370"/>
      <c r="BL511" s="370"/>
      <c r="BM511" s="370"/>
      <c r="BN511" s="370"/>
      <c r="BO511" s="370"/>
      <c r="BP511" s="370"/>
      <c r="BQ511" s="370"/>
      <c r="BR511" s="370"/>
      <c r="BS511" s="370"/>
      <c r="BT511" s="370"/>
      <c r="BU511" s="370"/>
      <c r="BV511" s="370"/>
      <c r="BW511" s="370"/>
      <c r="BX511" s="370"/>
      <c r="BY511" s="370"/>
      <c r="BZ511" s="370"/>
      <c r="CA511" s="370"/>
      <c r="CB511" s="370"/>
      <c r="CC511" s="370"/>
      <c r="CD511" s="370"/>
      <c r="CE511" s="370"/>
      <c r="CF511" s="370"/>
      <c r="CG511" s="370"/>
      <c r="CH511" s="370"/>
      <c r="CI511" s="370"/>
      <c r="CJ511" s="370"/>
      <c r="CK511" s="370"/>
      <c r="CL511" s="370"/>
      <c r="CM511" s="370"/>
      <c r="CN511" s="370"/>
      <c r="CO511" s="370"/>
      <c r="CP511" s="370"/>
      <c r="CQ511" s="370"/>
      <c r="CR511" s="370"/>
      <c r="CS511" s="370"/>
      <c r="CT511" s="370"/>
      <c r="CU511" s="370"/>
      <c r="CV511" s="370"/>
      <c r="CW511" s="370"/>
      <c r="CX511" s="370"/>
      <c r="CY511" s="370"/>
      <c r="CZ511" s="370"/>
      <c r="DA511" s="370"/>
      <c r="DB511" s="370"/>
      <c r="DC511" s="370"/>
      <c r="DD511" s="370"/>
      <c r="DE511" s="370"/>
    </row>
    <row r="512" spans="56:109">
      <c r="BD512" s="370"/>
      <c r="BE512" s="370"/>
      <c r="BF512" s="370"/>
      <c r="BG512" s="370"/>
      <c r="BH512" s="370"/>
      <c r="BI512" s="370"/>
      <c r="BJ512" s="370"/>
      <c r="BK512" s="370"/>
      <c r="BL512" s="370"/>
      <c r="BM512" s="370"/>
      <c r="BN512" s="370"/>
      <c r="BO512" s="370"/>
      <c r="BP512" s="370"/>
      <c r="BQ512" s="370"/>
      <c r="BR512" s="370"/>
      <c r="BS512" s="370"/>
      <c r="BT512" s="370"/>
      <c r="BU512" s="370"/>
      <c r="BV512" s="370"/>
      <c r="BW512" s="370"/>
      <c r="BX512" s="370"/>
      <c r="BY512" s="370"/>
      <c r="BZ512" s="370"/>
      <c r="CA512" s="370"/>
      <c r="CB512" s="370"/>
      <c r="CC512" s="370"/>
      <c r="CD512" s="370"/>
      <c r="CE512" s="370"/>
      <c r="CF512" s="370"/>
      <c r="CG512" s="370"/>
      <c r="CH512" s="370"/>
      <c r="CI512" s="370"/>
      <c r="CJ512" s="370"/>
      <c r="CK512" s="370"/>
      <c r="CL512" s="370"/>
      <c r="CM512" s="370"/>
      <c r="CN512" s="370"/>
      <c r="CO512" s="370"/>
      <c r="CP512" s="370"/>
      <c r="CQ512" s="370"/>
      <c r="CR512" s="370"/>
      <c r="CS512" s="370"/>
      <c r="CT512" s="370"/>
      <c r="CU512" s="370"/>
      <c r="CV512" s="370"/>
      <c r="CW512" s="370"/>
      <c r="CX512" s="370"/>
      <c r="CY512" s="370"/>
      <c r="CZ512" s="370"/>
      <c r="DA512" s="370"/>
      <c r="DB512" s="370"/>
      <c r="DC512" s="370"/>
      <c r="DD512" s="370"/>
      <c r="DE512" s="370"/>
    </row>
    <row r="513" spans="56:109">
      <c r="BD513" s="370"/>
      <c r="BE513" s="370"/>
      <c r="BF513" s="370"/>
      <c r="BG513" s="370"/>
      <c r="BH513" s="370"/>
      <c r="BI513" s="370"/>
      <c r="BJ513" s="370"/>
      <c r="BK513" s="370"/>
      <c r="BL513" s="370"/>
      <c r="BM513" s="370"/>
      <c r="BN513" s="370"/>
      <c r="BO513" s="370"/>
      <c r="BP513" s="370"/>
      <c r="BQ513" s="370"/>
      <c r="BR513" s="370"/>
      <c r="BS513" s="370"/>
      <c r="BT513" s="370"/>
      <c r="BU513" s="370"/>
      <c r="BV513" s="370"/>
      <c r="BW513" s="370"/>
      <c r="BX513" s="370"/>
      <c r="BY513" s="370"/>
      <c r="BZ513" s="370"/>
      <c r="CA513" s="370"/>
      <c r="CB513" s="370"/>
      <c r="CC513" s="370"/>
      <c r="CD513" s="370"/>
      <c r="CE513" s="370"/>
      <c r="CF513" s="370"/>
      <c r="CG513" s="370"/>
      <c r="CH513" s="370"/>
      <c r="CI513" s="370"/>
      <c r="CJ513" s="370"/>
      <c r="CK513" s="370"/>
      <c r="CL513" s="370"/>
      <c r="CM513" s="370"/>
      <c r="CN513" s="370"/>
      <c r="CO513" s="370"/>
      <c r="CP513" s="370"/>
      <c r="CQ513" s="370"/>
      <c r="CR513" s="370"/>
      <c r="CS513" s="370"/>
      <c r="CT513" s="370"/>
      <c r="CU513" s="370"/>
      <c r="CV513" s="370"/>
      <c r="CW513" s="370"/>
      <c r="CX513" s="370"/>
      <c r="CY513" s="370"/>
      <c r="CZ513" s="370"/>
      <c r="DA513" s="370"/>
      <c r="DB513" s="370"/>
      <c r="DC513" s="370"/>
      <c r="DD513" s="370"/>
      <c r="DE513" s="370"/>
    </row>
    <row r="514" spans="56:109">
      <c r="BD514" s="370"/>
      <c r="BE514" s="370"/>
      <c r="BF514" s="370"/>
      <c r="BG514" s="370"/>
      <c r="BH514" s="370"/>
      <c r="BI514" s="370"/>
      <c r="BJ514" s="370"/>
      <c r="BK514" s="370"/>
      <c r="BL514" s="370"/>
      <c r="BM514" s="370"/>
      <c r="BN514" s="370"/>
      <c r="BO514" s="370"/>
      <c r="BP514" s="370"/>
      <c r="BQ514" s="370"/>
      <c r="BR514" s="370"/>
      <c r="BS514" s="370"/>
      <c r="BT514" s="370"/>
      <c r="BU514" s="370"/>
      <c r="BV514" s="370"/>
      <c r="BW514" s="370"/>
      <c r="BX514" s="370"/>
      <c r="BY514" s="370"/>
      <c r="BZ514" s="370"/>
      <c r="CA514" s="370"/>
      <c r="CB514" s="370"/>
      <c r="CC514" s="370"/>
      <c r="CD514" s="370"/>
      <c r="CE514" s="370"/>
      <c r="CF514" s="370"/>
      <c r="CG514" s="370"/>
      <c r="CH514" s="370"/>
      <c r="CI514" s="370"/>
      <c r="CJ514" s="370"/>
      <c r="CK514" s="370"/>
      <c r="CL514" s="370"/>
      <c r="CM514" s="370"/>
      <c r="CN514" s="370"/>
      <c r="CO514" s="370"/>
      <c r="CP514" s="370"/>
      <c r="CQ514" s="370"/>
      <c r="CR514" s="370"/>
      <c r="CS514" s="370"/>
      <c r="CT514" s="370"/>
      <c r="CU514" s="370"/>
      <c r="CV514" s="370"/>
      <c r="CW514" s="370"/>
      <c r="CX514" s="370"/>
      <c r="CY514" s="370"/>
      <c r="CZ514" s="370"/>
      <c r="DA514" s="370"/>
      <c r="DB514" s="370"/>
      <c r="DC514" s="370"/>
      <c r="DD514" s="370"/>
      <c r="DE514" s="370"/>
    </row>
    <row r="515" spans="56:109">
      <c r="BD515" s="370"/>
      <c r="BE515" s="370"/>
      <c r="BF515" s="370"/>
      <c r="BG515" s="370"/>
      <c r="BH515" s="370"/>
      <c r="BI515" s="370"/>
      <c r="BJ515" s="370"/>
      <c r="BK515" s="370"/>
      <c r="BL515" s="370"/>
      <c r="BM515" s="370"/>
      <c r="BN515" s="370"/>
      <c r="BO515" s="370"/>
      <c r="BP515" s="370"/>
      <c r="BQ515" s="370"/>
      <c r="BR515" s="370"/>
      <c r="BS515" s="370"/>
      <c r="BT515" s="370"/>
      <c r="BU515" s="370"/>
      <c r="BV515" s="370"/>
      <c r="BW515" s="370"/>
      <c r="BX515" s="370"/>
      <c r="BY515" s="370"/>
      <c r="BZ515" s="370"/>
      <c r="CA515" s="370"/>
      <c r="CB515" s="370"/>
      <c r="CC515" s="370"/>
      <c r="CD515" s="370"/>
      <c r="CE515" s="370"/>
      <c r="CF515" s="370"/>
      <c r="CG515" s="370"/>
      <c r="CH515" s="370"/>
      <c r="CI515" s="370"/>
      <c r="CJ515" s="370"/>
      <c r="CK515" s="370"/>
      <c r="CL515" s="370"/>
      <c r="CM515" s="370"/>
      <c r="CN515" s="370"/>
      <c r="CO515" s="370"/>
      <c r="CP515" s="370"/>
      <c r="CQ515" s="370"/>
      <c r="CR515" s="370"/>
      <c r="CS515" s="370"/>
      <c r="CT515" s="370"/>
      <c r="CU515" s="370"/>
      <c r="CV515" s="370"/>
      <c r="CW515" s="370"/>
      <c r="CX515" s="370"/>
      <c r="CY515" s="370"/>
      <c r="CZ515" s="370"/>
      <c r="DA515" s="370"/>
      <c r="DB515" s="370"/>
      <c r="DC515" s="370"/>
      <c r="DD515" s="370"/>
      <c r="DE515" s="370"/>
    </row>
    <row r="516" spans="56:109">
      <c r="BD516" s="370"/>
      <c r="BE516" s="370"/>
      <c r="BF516" s="370"/>
      <c r="BG516" s="370"/>
      <c r="BH516" s="370"/>
      <c r="BI516" s="370"/>
      <c r="BJ516" s="370"/>
      <c r="BK516" s="370"/>
      <c r="BL516" s="370"/>
      <c r="BM516" s="370"/>
      <c r="BN516" s="370"/>
      <c r="BO516" s="370"/>
      <c r="BP516" s="370"/>
      <c r="BQ516" s="370"/>
      <c r="BR516" s="370"/>
      <c r="BS516" s="370"/>
      <c r="BT516" s="370"/>
      <c r="BU516" s="370"/>
      <c r="BV516" s="370"/>
      <c r="BW516" s="370"/>
      <c r="BX516" s="370"/>
      <c r="BY516" s="370"/>
      <c r="BZ516" s="370"/>
      <c r="CA516" s="370"/>
      <c r="CB516" s="370"/>
      <c r="CC516" s="370"/>
      <c r="CD516" s="370"/>
      <c r="CE516" s="370"/>
      <c r="CF516" s="370"/>
      <c r="CG516" s="370"/>
      <c r="CH516" s="370"/>
      <c r="CI516" s="370"/>
      <c r="CJ516" s="370"/>
      <c r="CK516" s="370"/>
      <c r="CL516" s="370"/>
      <c r="CM516" s="370"/>
      <c r="CN516" s="370"/>
      <c r="CO516" s="370"/>
      <c r="CP516" s="370"/>
      <c r="CQ516" s="370"/>
      <c r="CR516" s="370"/>
      <c r="CS516" s="370"/>
      <c r="CT516" s="370"/>
      <c r="CU516" s="370"/>
      <c r="CV516" s="370"/>
      <c r="CW516" s="370"/>
      <c r="CX516" s="370"/>
      <c r="CY516" s="370"/>
      <c r="CZ516" s="370"/>
      <c r="DA516" s="370"/>
      <c r="DB516" s="370"/>
      <c r="DC516" s="370"/>
      <c r="DD516" s="370"/>
      <c r="DE516" s="370"/>
    </row>
    <row r="517" spans="56:109">
      <c r="BD517" s="370"/>
      <c r="BE517" s="370"/>
      <c r="BF517" s="370"/>
      <c r="BG517" s="370"/>
      <c r="BH517" s="370"/>
      <c r="BI517" s="370"/>
      <c r="BJ517" s="370"/>
      <c r="BK517" s="370"/>
      <c r="BL517" s="370"/>
      <c r="BM517" s="370"/>
      <c r="BN517" s="370"/>
      <c r="BO517" s="370"/>
      <c r="BP517" s="370"/>
      <c r="BQ517" s="370"/>
      <c r="BR517" s="370"/>
      <c r="BS517" s="370"/>
      <c r="BT517" s="370"/>
      <c r="BU517" s="370"/>
      <c r="BV517" s="370"/>
      <c r="BW517" s="370"/>
      <c r="BX517" s="370"/>
      <c r="BY517" s="370"/>
      <c r="BZ517" s="370"/>
      <c r="CA517" s="370"/>
      <c r="CB517" s="370"/>
      <c r="CC517" s="370"/>
      <c r="CD517" s="370"/>
      <c r="CE517" s="370"/>
      <c r="CF517" s="370"/>
      <c r="CG517" s="370"/>
      <c r="CH517" s="370"/>
      <c r="CI517" s="370"/>
      <c r="CJ517" s="370"/>
      <c r="CK517" s="370"/>
      <c r="CL517" s="370"/>
      <c r="CM517" s="370"/>
      <c r="CN517" s="370"/>
      <c r="CO517" s="370"/>
      <c r="CP517" s="370"/>
      <c r="CQ517" s="370"/>
      <c r="CR517" s="370"/>
      <c r="CS517" s="370"/>
      <c r="CT517" s="370"/>
      <c r="CU517" s="370"/>
      <c r="CV517" s="370"/>
      <c r="CW517" s="370"/>
      <c r="CX517" s="370"/>
      <c r="CY517" s="370"/>
      <c r="CZ517" s="370"/>
      <c r="DA517" s="370"/>
      <c r="DB517" s="370"/>
      <c r="DC517" s="370"/>
      <c r="DD517" s="370"/>
      <c r="DE517" s="370"/>
    </row>
    <row r="518" spans="56:109">
      <c r="BD518" s="370"/>
      <c r="BE518" s="370"/>
      <c r="BF518" s="370"/>
      <c r="BG518" s="370"/>
      <c r="BH518" s="370"/>
      <c r="BI518" s="370"/>
      <c r="BJ518" s="370"/>
      <c r="BK518" s="370"/>
      <c r="BL518" s="370"/>
      <c r="BM518" s="370"/>
      <c r="BN518" s="370"/>
      <c r="BO518" s="370"/>
      <c r="BP518" s="370"/>
      <c r="BQ518" s="370"/>
      <c r="BR518" s="370"/>
      <c r="BS518" s="370"/>
      <c r="BT518" s="370"/>
      <c r="BU518" s="370"/>
      <c r="BV518" s="370"/>
      <c r="BW518" s="370"/>
      <c r="BX518" s="370"/>
      <c r="BY518" s="370"/>
      <c r="BZ518" s="370"/>
      <c r="CA518" s="370"/>
      <c r="CB518" s="370"/>
      <c r="CC518" s="370"/>
      <c r="CD518" s="370"/>
      <c r="CE518" s="370"/>
      <c r="CF518" s="370"/>
      <c r="CG518" s="370"/>
      <c r="CH518" s="370"/>
      <c r="CI518" s="370"/>
      <c r="CJ518" s="370"/>
      <c r="CK518" s="370"/>
      <c r="CL518" s="370"/>
      <c r="CM518" s="370"/>
      <c r="CN518" s="370"/>
      <c r="CO518" s="370"/>
      <c r="CP518" s="370"/>
      <c r="CQ518" s="370"/>
      <c r="CR518" s="370"/>
      <c r="CS518" s="370"/>
      <c r="CT518" s="370"/>
      <c r="CU518" s="370"/>
      <c r="CV518" s="370"/>
      <c r="CW518" s="370"/>
      <c r="CX518" s="370"/>
      <c r="CY518" s="370"/>
      <c r="CZ518" s="370"/>
      <c r="DA518" s="370"/>
      <c r="DB518" s="370"/>
      <c r="DC518" s="370"/>
      <c r="DD518" s="370"/>
      <c r="DE518" s="370"/>
    </row>
    <row r="519" spans="56:109">
      <c r="BD519" s="370"/>
      <c r="BE519" s="370"/>
      <c r="BF519" s="370"/>
      <c r="BG519" s="370"/>
      <c r="BH519" s="370"/>
      <c r="BI519" s="370"/>
      <c r="BJ519" s="370"/>
      <c r="BK519" s="370"/>
      <c r="BL519" s="370"/>
      <c r="BM519" s="370"/>
      <c r="BN519" s="370"/>
      <c r="BO519" s="370"/>
      <c r="BP519" s="370"/>
      <c r="BQ519" s="370"/>
      <c r="BR519" s="370"/>
      <c r="BS519" s="370"/>
      <c r="BT519" s="370"/>
      <c r="BU519" s="370"/>
      <c r="BV519" s="370"/>
      <c r="BW519" s="370"/>
      <c r="BX519" s="370"/>
      <c r="BY519" s="370"/>
      <c r="BZ519" s="370"/>
      <c r="CA519" s="370"/>
      <c r="CB519" s="370"/>
      <c r="CC519" s="370"/>
      <c r="CD519" s="370"/>
      <c r="CE519" s="370"/>
      <c r="CF519" s="370"/>
      <c r="CG519" s="370"/>
      <c r="CH519" s="370"/>
      <c r="CI519" s="370"/>
      <c r="CJ519" s="370"/>
      <c r="CK519" s="370"/>
      <c r="CL519" s="370"/>
      <c r="CM519" s="370"/>
      <c r="CN519" s="370"/>
      <c r="CO519" s="370"/>
      <c r="CP519" s="370"/>
      <c r="CQ519" s="370"/>
      <c r="CR519" s="370"/>
      <c r="CS519" s="370"/>
      <c r="CT519" s="370"/>
      <c r="CU519" s="370"/>
      <c r="CV519" s="370"/>
      <c r="CW519" s="370"/>
      <c r="CX519" s="370"/>
      <c r="CY519" s="370"/>
      <c r="CZ519" s="370"/>
      <c r="DA519" s="370"/>
      <c r="DB519" s="370"/>
      <c r="DC519" s="370"/>
      <c r="DD519" s="370"/>
      <c r="DE519" s="370"/>
    </row>
    <row r="520" spans="56:109">
      <c r="BD520" s="370"/>
      <c r="BE520" s="370"/>
      <c r="BF520" s="370"/>
      <c r="BG520" s="370"/>
      <c r="BH520" s="370"/>
      <c r="BI520" s="370"/>
      <c r="BJ520" s="370"/>
      <c r="BK520" s="370"/>
      <c r="BL520" s="370"/>
      <c r="BM520" s="370"/>
      <c r="BN520" s="370"/>
      <c r="BO520" s="370"/>
      <c r="BP520" s="370"/>
      <c r="BQ520" s="370"/>
      <c r="BR520" s="370"/>
      <c r="BS520" s="370"/>
      <c r="BT520" s="370"/>
      <c r="BU520" s="370"/>
      <c r="BV520" s="370"/>
      <c r="BW520" s="370"/>
      <c r="BX520" s="370"/>
      <c r="BY520" s="370"/>
      <c r="BZ520" s="370"/>
      <c r="CA520" s="370"/>
      <c r="CB520" s="370"/>
      <c r="CC520" s="370"/>
      <c r="CD520" s="370"/>
      <c r="CE520" s="370"/>
      <c r="CF520" s="370"/>
      <c r="CG520" s="370"/>
      <c r="CH520" s="370"/>
      <c r="CI520" s="370"/>
      <c r="CJ520" s="370"/>
      <c r="CK520" s="370"/>
      <c r="CL520" s="370"/>
      <c r="CM520" s="370"/>
      <c r="CN520" s="370"/>
      <c r="CO520" s="370"/>
      <c r="CP520" s="370"/>
      <c r="CQ520" s="370"/>
      <c r="CR520" s="370"/>
      <c r="CS520" s="370"/>
      <c r="CT520" s="370"/>
      <c r="CU520" s="370"/>
      <c r="CV520" s="370"/>
      <c r="CW520" s="370"/>
      <c r="CX520" s="370"/>
      <c r="CY520" s="370"/>
      <c r="CZ520" s="370"/>
      <c r="DA520" s="370"/>
      <c r="DB520" s="370"/>
      <c r="DC520" s="370"/>
      <c r="DD520" s="370"/>
      <c r="DE520" s="370"/>
    </row>
    <row r="521" spans="56:109">
      <c r="BD521" s="370"/>
      <c r="BE521" s="370"/>
      <c r="BF521" s="370"/>
      <c r="BG521" s="370"/>
      <c r="BH521" s="370"/>
      <c r="BI521" s="370"/>
      <c r="BJ521" s="370"/>
      <c r="BK521" s="370"/>
      <c r="BL521" s="370"/>
      <c r="BM521" s="370"/>
      <c r="BN521" s="370"/>
      <c r="BO521" s="370"/>
      <c r="BP521" s="370"/>
      <c r="BQ521" s="370"/>
      <c r="BR521" s="370"/>
      <c r="BS521" s="370"/>
      <c r="BT521" s="370"/>
      <c r="BU521" s="370"/>
      <c r="BV521" s="370"/>
      <c r="BW521" s="370"/>
      <c r="BX521" s="370"/>
      <c r="BY521" s="370"/>
      <c r="BZ521" s="370"/>
      <c r="CA521" s="370"/>
      <c r="CB521" s="370"/>
      <c r="CC521" s="370"/>
      <c r="CD521" s="370"/>
      <c r="CE521" s="370"/>
      <c r="CF521" s="370"/>
      <c r="CG521" s="370"/>
      <c r="CH521" s="370"/>
      <c r="CI521" s="370"/>
      <c r="CJ521" s="370"/>
      <c r="CK521" s="370"/>
      <c r="CL521" s="370"/>
      <c r="CM521" s="370"/>
      <c r="CN521" s="370"/>
      <c r="CO521" s="370"/>
      <c r="CP521" s="370"/>
      <c r="CQ521" s="370"/>
      <c r="CR521" s="370"/>
      <c r="CS521" s="370"/>
      <c r="CT521" s="370"/>
      <c r="CU521" s="370"/>
      <c r="CV521" s="370"/>
      <c r="CW521" s="370"/>
      <c r="CX521" s="370"/>
      <c r="CY521" s="370"/>
      <c r="CZ521" s="370"/>
      <c r="DA521" s="370"/>
      <c r="DB521" s="370"/>
      <c r="DC521" s="370"/>
      <c r="DD521" s="370"/>
      <c r="DE521" s="370"/>
    </row>
    <row r="522" spans="56:109">
      <c r="BD522" s="370"/>
      <c r="BE522" s="370"/>
      <c r="BF522" s="370"/>
      <c r="BG522" s="370"/>
      <c r="BH522" s="370"/>
      <c r="BI522" s="370"/>
      <c r="BJ522" s="370"/>
      <c r="BK522" s="370"/>
      <c r="BL522" s="370"/>
      <c r="BM522" s="370"/>
      <c r="BN522" s="370"/>
      <c r="BO522" s="370"/>
      <c r="BP522" s="370"/>
      <c r="BQ522" s="370"/>
      <c r="BR522" s="370"/>
      <c r="BS522" s="370"/>
      <c r="BT522" s="370"/>
      <c r="BU522" s="370"/>
      <c r="BV522" s="370"/>
      <c r="BW522" s="370"/>
      <c r="BX522" s="370"/>
      <c r="BY522" s="370"/>
      <c r="BZ522" s="370"/>
      <c r="CA522" s="370"/>
      <c r="CB522" s="370"/>
      <c r="CC522" s="370"/>
      <c r="CD522" s="370"/>
      <c r="CE522" s="370"/>
      <c r="CF522" s="370"/>
      <c r="CG522" s="370"/>
      <c r="CH522" s="370"/>
      <c r="CI522" s="370"/>
      <c r="CJ522" s="370"/>
      <c r="CK522" s="370"/>
      <c r="CL522" s="370"/>
      <c r="CM522" s="370"/>
      <c r="CN522" s="370"/>
      <c r="CO522" s="370"/>
      <c r="CP522" s="370"/>
      <c r="CQ522" s="370"/>
      <c r="CR522" s="370"/>
      <c r="CS522" s="370"/>
      <c r="CT522" s="370"/>
      <c r="CU522" s="370"/>
      <c r="CV522" s="370"/>
      <c r="CW522" s="370"/>
      <c r="CX522" s="370"/>
      <c r="CY522" s="370"/>
      <c r="CZ522" s="370"/>
      <c r="DA522" s="370"/>
      <c r="DB522" s="370"/>
      <c r="DC522" s="370"/>
      <c r="DD522" s="370"/>
      <c r="DE522" s="370"/>
    </row>
    <row r="523" spans="56:109">
      <c r="BD523" s="370"/>
      <c r="BE523" s="370"/>
      <c r="BF523" s="370"/>
      <c r="BG523" s="370"/>
      <c r="BH523" s="370"/>
      <c r="BI523" s="370"/>
      <c r="BJ523" s="370"/>
      <c r="BK523" s="370"/>
      <c r="BL523" s="370"/>
      <c r="BM523" s="370"/>
      <c r="BN523" s="370"/>
      <c r="BO523" s="370"/>
      <c r="BP523" s="370"/>
      <c r="BQ523" s="370"/>
      <c r="BR523" s="370"/>
      <c r="BS523" s="370"/>
      <c r="BT523" s="370"/>
      <c r="BU523" s="370"/>
      <c r="BV523" s="370"/>
      <c r="BW523" s="370"/>
      <c r="BX523" s="370"/>
      <c r="BY523" s="370"/>
      <c r="BZ523" s="370"/>
      <c r="CA523" s="370"/>
      <c r="CB523" s="370"/>
      <c r="CC523" s="370"/>
      <c r="CD523" s="370"/>
      <c r="CE523" s="370"/>
      <c r="CF523" s="370"/>
      <c r="CG523" s="370"/>
      <c r="CH523" s="370"/>
      <c r="CI523" s="370"/>
      <c r="CJ523" s="370"/>
      <c r="CK523" s="370"/>
      <c r="CL523" s="370"/>
      <c r="CM523" s="370"/>
      <c r="CN523" s="370"/>
      <c r="CO523" s="370"/>
      <c r="CP523" s="370"/>
      <c r="CQ523" s="370"/>
      <c r="CR523" s="370"/>
      <c r="CS523" s="370"/>
      <c r="CT523" s="370"/>
      <c r="CU523" s="370"/>
      <c r="CV523" s="370"/>
      <c r="CW523" s="370"/>
      <c r="CX523" s="370"/>
      <c r="CY523" s="370"/>
      <c r="CZ523" s="370"/>
      <c r="DA523" s="370"/>
      <c r="DB523" s="370"/>
      <c r="DC523" s="370"/>
      <c r="DD523" s="370"/>
      <c r="DE523" s="370"/>
    </row>
    <row r="524" spans="56:109">
      <c r="BD524" s="370"/>
      <c r="BE524" s="370"/>
      <c r="BF524" s="370"/>
      <c r="BG524" s="370"/>
      <c r="BH524" s="370"/>
      <c r="BI524" s="370"/>
      <c r="BJ524" s="370"/>
      <c r="BK524" s="370"/>
      <c r="BL524" s="370"/>
      <c r="BM524" s="370"/>
      <c r="BN524" s="370"/>
      <c r="BO524" s="370"/>
      <c r="BP524" s="370"/>
      <c r="BQ524" s="370"/>
      <c r="BR524" s="370"/>
      <c r="BS524" s="370"/>
      <c r="BT524" s="370"/>
      <c r="BU524" s="370"/>
      <c r="BV524" s="370"/>
      <c r="BW524" s="370"/>
      <c r="BX524" s="370"/>
      <c r="BY524" s="370"/>
      <c r="BZ524" s="370"/>
      <c r="CA524" s="370"/>
      <c r="CB524" s="370"/>
      <c r="CC524" s="370"/>
      <c r="CD524" s="370"/>
      <c r="CE524" s="370"/>
      <c r="CF524" s="370"/>
      <c r="CG524" s="370"/>
      <c r="CH524" s="370"/>
      <c r="CI524" s="370"/>
      <c r="CJ524" s="370"/>
      <c r="CK524" s="370"/>
      <c r="CL524" s="370"/>
      <c r="CM524" s="370"/>
      <c r="CN524" s="370"/>
      <c r="CO524" s="370"/>
      <c r="CP524" s="370"/>
      <c r="CQ524" s="370"/>
      <c r="CR524" s="370"/>
      <c r="CS524" s="370"/>
      <c r="CT524" s="370"/>
      <c r="CU524" s="370"/>
      <c r="CV524" s="370"/>
      <c r="CW524" s="370"/>
      <c r="CX524" s="370"/>
      <c r="CY524" s="370"/>
      <c r="CZ524" s="370"/>
      <c r="DA524" s="370"/>
      <c r="DB524" s="370"/>
      <c r="DC524" s="370"/>
      <c r="DD524" s="370"/>
      <c r="DE524" s="370"/>
    </row>
    <row r="525" spans="56:109">
      <c r="BD525" s="370"/>
      <c r="BE525" s="370"/>
      <c r="BF525" s="370"/>
      <c r="BG525" s="370"/>
      <c r="BH525" s="370"/>
      <c r="BI525" s="370"/>
      <c r="BJ525" s="370"/>
      <c r="BK525" s="370"/>
      <c r="BL525" s="370"/>
      <c r="BM525" s="370"/>
      <c r="BN525" s="370"/>
      <c r="BO525" s="370"/>
      <c r="BP525" s="370"/>
      <c r="BQ525" s="370"/>
      <c r="BR525" s="370"/>
      <c r="BS525" s="370"/>
      <c r="BT525" s="370"/>
      <c r="BU525" s="370"/>
      <c r="BV525" s="370"/>
      <c r="BW525" s="370"/>
      <c r="BX525" s="370"/>
      <c r="BY525" s="370"/>
      <c r="BZ525" s="370"/>
      <c r="CA525" s="370"/>
      <c r="CB525" s="370"/>
      <c r="CC525" s="370"/>
      <c r="CD525" s="370"/>
      <c r="CE525" s="370"/>
      <c r="CF525" s="370"/>
      <c r="CG525" s="370"/>
      <c r="CH525" s="370"/>
      <c r="CI525" s="370"/>
      <c r="CJ525" s="370"/>
      <c r="CK525" s="370"/>
      <c r="CL525" s="370"/>
      <c r="CM525" s="370"/>
      <c r="CN525" s="370"/>
      <c r="CO525" s="370"/>
      <c r="CP525" s="370"/>
      <c r="CQ525" s="370"/>
      <c r="CR525" s="370"/>
      <c r="CS525" s="370"/>
      <c r="CT525" s="370"/>
      <c r="CU525" s="370"/>
      <c r="CV525" s="370"/>
      <c r="CW525" s="370"/>
      <c r="CX525" s="370"/>
      <c r="CY525" s="370"/>
      <c r="CZ525" s="370"/>
      <c r="DA525" s="370"/>
      <c r="DB525" s="370"/>
      <c r="DC525" s="370"/>
      <c r="DD525" s="370"/>
      <c r="DE525" s="370"/>
    </row>
    <row r="526" spans="56:109">
      <c r="BD526" s="370"/>
      <c r="BE526" s="370"/>
      <c r="BF526" s="370"/>
      <c r="BG526" s="370"/>
      <c r="BH526" s="370"/>
      <c r="BI526" s="370"/>
      <c r="BJ526" s="370"/>
      <c r="BK526" s="370"/>
      <c r="BL526" s="370"/>
      <c r="BM526" s="370"/>
      <c r="BN526" s="370"/>
      <c r="BO526" s="370"/>
      <c r="BP526" s="370"/>
      <c r="BQ526" s="370"/>
      <c r="BR526" s="370"/>
      <c r="BS526" s="370"/>
      <c r="BT526" s="370"/>
      <c r="BU526" s="370"/>
      <c r="BV526" s="370"/>
      <c r="BW526" s="370"/>
      <c r="BX526" s="370"/>
      <c r="BY526" s="370"/>
      <c r="BZ526" s="370"/>
      <c r="CA526" s="370"/>
      <c r="CB526" s="370"/>
      <c r="CC526" s="370"/>
      <c r="CD526" s="370"/>
      <c r="CE526" s="370"/>
      <c r="CF526" s="370"/>
      <c r="CG526" s="370"/>
      <c r="CH526" s="370"/>
      <c r="CI526" s="370"/>
      <c r="CJ526" s="370"/>
      <c r="CK526" s="370"/>
      <c r="CL526" s="370"/>
      <c r="CM526" s="370"/>
      <c r="CN526" s="370"/>
      <c r="CO526" s="370"/>
      <c r="CP526" s="370"/>
      <c r="CQ526" s="370"/>
      <c r="CR526" s="370"/>
      <c r="CS526" s="370"/>
      <c r="CT526" s="370"/>
      <c r="CU526" s="370"/>
      <c r="CV526" s="370"/>
      <c r="CW526" s="370"/>
      <c r="CX526" s="370"/>
      <c r="CY526" s="370"/>
      <c r="CZ526" s="370"/>
      <c r="DA526" s="370"/>
      <c r="DB526" s="370"/>
      <c r="DC526" s="370"/>
      <c r="DD526" s="370"/>
      <c r="DE526" s="370"/>
    </row>
    <row r="527" spans="56:109">
      <c r="BD527" s="370"/>
      <c r="BE527" s="370"/>
      <c r="BF527" s="370"/>
      <c r="BG527" s="370"/>
      <c r="BH527" s="370"/>
      <c r="BI527" s="370"/>
      <c r="BJ527" s="370"/>
      <c r="BK527" s="370"/>
      <c r="BL527" s="370"/>
      <c r="BM527" s="370"/>
      <c r="BN527" s="370"/>
      <c r="BO527" s="370"/>
      <c r="BP527" s="370"/>
      <c r="BQ527" s="370"/>
      <c r="BR527" s="370"/>
      <c r="BS527" s="370"/>
      <c r="BT527" s="370"/>
      <c r="BU527" s="370"/>
      <c r="BV527" s="370"/>
      <c r="BW527" s="370"/>
      <c r="BX527" s="370"/>
      <c r="BY527" s="370"/>
      <c r="BZ527" s="370"/>
      <c r="CA527" s="370"/>
      <c r="CB527" s="370"/>
      <c r="CC527" s="370"/>
      <c r="CD527" s="370"/>
      <c r="CE527" s="370"/>
      <c r="CF527" s="370"/>
      <c r="CG527" s="370"/>
      <c r="CH527" s="370"/>
      <c r="CI527" s="370"/>
      <c r="CJ527" s="370"/>
      <c r="CK527" s="370"/>
      <c r="CL527" s="370"/>
      <c r="CM527" s="370"/>
      <c r="CN527" s="370"/>
      <c r="CO527" s="370"/>
      <c r="CP527" s="370"/>
      <c r="CQ527" s="370"/>
      <c r="CR527" s="370"/>
      <c r="CS527" s="370"/>
      <c r="CT527" s="370"/>
      <c r="CU527" s="370"/>
      <c r="CV527" s="370"/>
      <c r="CW527" s="370"/>
      <c r="CX527" s="370"/>
      <c r="CY527" s="370"/>
      <c r="CZ527" s="370"/>
      <c r="DA527" s="370"/>
      <c r="DB527" s="370"/>
      <c r="DC527" s="370"/>
      <c r="DD527" s="370"/>
      <c r="DE527" s="370"/>
    </row>
    <row r="528" spans="56:109">
      <c r="BD528" s="370"/>
      <c r="BE528" s="370"/>
      <c r="BF528" s="370"/>
      <c r="BG528" s="370"/>
      <c r="BH528" s="370"/>
      <c r="BI528" s="370"/>
      <c r="BJ528" s="370"/>
      <c r="BK528" s="370"/>
      <c r="BL528" s="370"/>
      <c r="BM528" s="370"/>
      <c r="BN528" s="370"/>
      <c r="BO528" s="370"/>
      <c r="BP528" s="370"/>
      <c r="BQ528" s="370"/>
      <c r="BR528" s="370"/>
      <c r="BS528" s="370"/>
      <c r="BT528" s="370"/>
      <c r="BU528" s="370"/>
      <c r="BV528" s="370"/>
      <c r="BW528" s="370"/>
      <c r="BX528" s="370"/>
      <c r="BY528" s="370"/>
      <c r="BZ528" s="370"/>
      <c r="CA528" s="370"/>
      <c r="CB528" s="370"/>
      <c r="CC528" s="370"/>
      <c r="CD528" s="370"/>
      <c r="CE528" s="370"/>
      <c r="CF528" s="370"/>
      <c r="CG528" s="370"/>
      <c r="CH528" s="370"/>
      <c r="CI528" s="370"/>
      <c r="CJ528" s="370"/>
      <c r="CK528" s="370"/>
      <c r="CL528" s="370"/>
      <c r="CM528" s="370"/>
      <c r="CN528" s="370"/>
      <c r="CO528" s="370"/>
      <c r="CP528" s="370"/>
      <c r="CQ528" s="370"/>
      <c r="CR528" s="370"/>
      <c r="CS528" s="370"/>
      <c r="CT528" s="370"/>
      <c r="CU528" s="370"/>
      <c r="CV528" s="370"/>
      <c r="CW528" s="370"/>
      <c r="CX528" s="370"/>
      <c r="CY528" s="370"/>
      <c r="CZ528" s="370"/>
      <c r="DA528" s="370"/>
      <c r="DB528" s="370"/>
      <c r="DC528" s="370"/>
      <c r="DD528" s="370"/>
      <c r="DE528" s="370"/>
    </row>
    <row r="529" spans="56:109">
      <c r="BD529" s="370"/>
      <c r="BE529" s="370"/>
      <c r="BF529" s="370"/>
      <c r="BG529" s="370"/>
      <c r="BH529" s="370"/>
      <c r="BI529" s="370"/>
      <c r="BJ529" s="370"/>
      <c r="BK529" s="370"/>
      <c r="BL529" s="370"/>
      <c r="BM529" s="370"/>
      <c r="BN529" s="370"/>
      <c r="BO529" s="370"/>
      <c r="BP529" s="370"/>
      <c r="BQ529" s="370"/>
      <c r="BR529" s="370"/>
      <c r="BS529" s="370"/>
      <c r="BT529" s="370"/>
      <c r="BU529" s="370"/>
      <c r="BV529" s="370"/>
      <c r="BW529" s="370"/>
      <c r="BX529" s="370"/>
      <c r="BY529" s="370"/>
      <c r="BZ529" s="370"/>
      <c r="CA529" s="370"/>
      <c r="CB529" s="370"/>
      <c r="CC529" s="370"/>
      <c r="CD529" s="370"/>
      <c r="CE529" s="370"/>
      <c r="CF529" s="370"/>
      <c r="CG529" s="370"/>
      <c r="CH529" s="370"/>
      <c r="CI529" s="370"/>
      <c r="CJ529" s="370"/>
      <c r="CK529" s="370"/>
      <c r="CL529" s="370"/>
      <c r="CM529" s="370"/>
      <c r="CN529" s="370"/>
      <c r="CO529" s="370"/>
      <c r="CP529" s="370"/>
      <c r="CQ529" s="370"/>
      <c r="CR529" s="370"/>
      <c r="CS529" s="370"/>
      <c r="CT529" s="370"/>
      <c r="CU529" s="370"/>
      <c r="CV529" s="370"/>
      <c r="CW529" s="370"/>
      <c r="CX529" s="370"/>
      <c r="CY529" s="370"/>
      <c r="CZ529" s="370"/>
      <c r="DA529" s="370"/>
      <c r="DB529" s="370"/>
      <c r="DC529" s="370"/>
      <c r="DD529" s="370"/>
      <c r="DE529" s="370"/>
    </row>
    <row r="530" spans="56:109">
      <c r="BD530" s="370"/>
      <c r="BE530" s="370"/>
      <c r="BF530" s="370"/>
      <c r="BG530" s="370"/>
      <c r="BH530" s="370"/>
      <c r="BI530" s="370"/>
      <c r="BJ530" s="370"/>
      <c r="BK530" s="370"/>
      <c r="BL530" s="370"/>
      <c r="BM530" s="370"/>
      <c r="BN530" s="370"/>
      <c r="BO530" s="370"/>
      <c r="BP530" s="370"/>
      <c r="BQ530" s="370"/>
      <c r="BR530" s="370"/>
      <c r="BS530" s="370"/>
      <c r="BT530" s="370"/>
      <c r="BU530" s="370"/>
      <c r="BV530" s="370"/>
      <c r="BW530" s="370"/>
      <c r="BX530" s="370"/>
      <c r="BY530" s="370"/>
      <c r="BZ530" s="370"/>
      <c r="CA530" s="370"/>
      <c r="CB530" s="370"/>
      <c r="CC530" s="370"/>
      <c r="CD530" s="370"/>
      <c r="CE530" s="370"/>
      <c r="CF530" s="370"/>
      <c r="CG530" s="370"/>
      <c r="CH530" s="370"/>
      <c r="CI530" s="370"/>
      <c r="CJ530" s="370"/>
      <c r="CK530" s="370"/>
      <c r="CL530" s="370"/>
      <c r="CM530" s="370"/>
      <c r="CN530" s="370"/>
      <c r="CO530" s="370"/>
      <c r="CP530" s="370"/>
      <c r="CQ530" s="370"/>
      <c r="CR530" s="370"/>
      <c r="CS530" s="370"/>
      <c r="CT530" s="370"/>
      <c r="CU530" s="370"/>
      <c r="CV530" s="370"/>
      <c r="CW530" s="370"/>
      <c r="CX530" s="370"/>
      <c r="CY530" s="370"/>
      <c r="CZ530" s="370"/>
      <c r="DA530" s="370"/>
      <c r="DB530" s="370"/>
      <c r="DC530" s="370"/>
      <c r="DD530" s="370"/>
      <c r="DE530" s="370"/>
    </row>
    <row r="531" spans="56:109">
      <c r="BD531" s="370"/>
      <c r="BE531" s="370"/>
      <c r="BF531" s="370"/>
      <c r="BG531" s="370"/>
      <c r="BH531" s="370"/>
      <c r="BI531" s="370"/>
      <c r="BJ531" s="370"/>
      <c r="BK531" s="370"/>
      <c r="BL531" s="370"/>
      <c r="BM531" s="370"/>
      <c r="BN531" s="370"/>
      <c r="BO531" s="370"/>
      <c r="BP531" s="370"/>
      <c r="BQ531" s="370"/>
      <c r="BR531" s="370"/>
      <c r="BS531" s="370"/>
      <c r="BT531" s="370"/>
      <c r="BU531" s="370"/>
      <c r="BV531" s="370"/>
      <c r="BW531" s="370"/>
      <c r="BX531" s="370"/>
      <c r="BY531" s="370"/>
      <c r="BZ531" s="370"/>
      <c r="CA531" s="370"/>
      <c r="CB531" s="370"/>
      <c r="CC531" s="370"/>
      <c r="CD531" s="370"/>
      <c r="CE531" s="370"/>
      <c r="CF531" s="370"/>
      <c r="CG531" s="370"/>
      <c r="CH531" s="370"/>
      <c r="CI531" s="370"/>
      <c r="CJ531" s="370"/>
      <c r="CK531" s="370"/>
      <c r="CL531" s="370"/>
      <c r="CM531" s="370"/>
      <c r="CN531" s="370"/>
      <c r="CO531" s="370"/>
      <c r="CP531" s="370"/>
      <c r="CQ531" s="370"/>
      <c r="CR531" s="370"/>
      <c r="CS531" s="370"/>
      <c r="CT531" s="370"/>
      <c r="CU531" s="370"/>
      <c r="CV531" s="370"/>
      <c r="CW531" s="370"/>
      <c r="CX531" s="370"/>
      <c r="CY531" s="370"/>
      <c r="CZ531" s="370"/>
      <c r="DA531" s="370"/>
      <c r="DB531" s="370"/>
      <c r="DC531" s="370"/>
      <c r="DD531" s="370"/>
      <c r="DE531" s="370"/>
    </row>
    <row r="532" spans="56:109">
      <c r="BD532" s="370"/>
      <c r="BE532" s="370"/>
      <c r="BF532" s="370"/>
      <c r="BG532" s="370"/>
      <c r="BH532" s="370"/>
      <c r="BI532" s="370"/>
      <c r="BJ532" s="370"/>
      <c r="BK532" s="370"/>
      <c r="BL532" s="370"/>
      <c r="BM532" s="370"/>
      <c r="BN532" s="370"/>
      <c r="BO532" s="370"/>
      <c r="BP532" s="370"/>
      <c r="BQ532" s="370"/>
      <c r="BR532" s="370"/>
      <c r="BS532" s="370"/>
      <c r="BT532" s="370"/>
      <c r="BU532" s="370"/>
      <c r="BV532" s="370"/>
      <c r="BW532" s="370"/>
      <c r="BX532" s="370"/>
      <c r="BY532" s="370"/>
      <c r="BZ532" s="370"/>
      <c r="CA532" s="370"/>
      <c r="CB532" s="370"/>
      <c r="CC532" s="370"/>
      <c r="CD532" s="370"/>
      <c r="CE532" s="370"/>
      <c r="CF532" s="370"/>
      <c r="CG532" s="370"/>
      <c r="CH532" s="370"/>
      <c r="CI532" s="370"/>
      <c r="CJ532" s="370"/>
      <c r="CK532" s="370"/>
      <c r="CL532" s="370"/>
      <c r="CM532" s="370"/>
      <c r="CN532" s="370"/>
      <c r="CO532" s="370"/>
      <c r="CP532" s="370"/>
      <c r="CQ532" s="370"/>
      <c r="CR532" s="370"/>
      <c r="CS532" s="370"/>
      <c r="CT532" s="370"/>
      <c r="CU532" s="370"/>
      <c r="CV532" s="370"/>
      <c r="CW532" s="370"/>
      <c r="CX532" s="370"/>
      <c r="CY532" s="370"/>
      <c r="CZ532" s="370"/>
      <c r="DA532" s="370"/>
      <c r="DB532" s="370"/>
      <c r="DC532" s="370"/>
      <c r="DD532" s="370"/>
      <c r="DE532" s="370"/>
    </row>
    <row r="533" spans="56:109">
      <c r="BD533" s="370"/>
      <c r="BE533" s="370"/>
      <c r="BF533" s="370"/>
      <c r="BG533" s="370"/>
      <c r="BH533" s="370"/>
      <c r="BI533" s="370"/>
      <c r="BJ533" s="370"/>
      <c r="BK533" s="370"/>
      <c r="BL533" s="370"/>
      <c r="BM533" s="370"/>
      <c r="BN533" s="370"/>
      <c r="BO533" s="370"/>
      <c r="BP533" s="370"/>
      <c r="BQ533" s="370"/>
      <c r="BR533" s="370"/>
      <c r="BS533" s="370"/>
      <c r="BT533" s="370"/>
      <c r="BU533" s="370"/>
      <c r="BV533" s="370"/>
      <c r="BW533" s="370"/>
      <c r="BX533" s="370"/>
      <c r="BY533" s="370"/>
      <c r="BZ533" s="370"/>
      <c r="CA533" s="370"/>
      <c r="CB533" s="370"/>
      <c r="CC533" s="370"/>
      <c r="CD533" s="370"/>
      <c r="CE533" s="370"/>
      <c r="CF533" s="370"/>
      <c r="CG533" s="370"/>
      <c r="CH533" s="370"/>
      <c r="CI533" s="370"/>
      <c r="CJ533" s="370"/>
      <c r="CK533" s="370"/>
      <c r="CL533" s="370"/>
      <c r="CM533" s="370"/>
      <c r="CN533" s="370"/>
      <c r="CO533" s="370"/>
      <c r="CP533" s="370"/>
      <c r="CQ533" s="370"/>
      <c r="CR533" s="370"/>
      <c r="CS533" s="370"/>
      <c r="CT533" s="370"/>
      <c r="CU533" s="370"/>
      <c r="CV533" s="370"/>
      <c r="CW533" s="370"/>
      <c r="CX533" s="370"/>
      <c r="CY533" s="370"/>
      <c r="CZ533" s="370"/>
      <c r="DA533" s="370"/>
      <c r="DB533" s="370"/>
      <c r="DC533" s="370"/>
      <c r="DD533" s="370"/>
      <c r="DE533" s="370"/>
    </row>
    <row r="534" spans="56:109">
      <c r="BD534" s="370"/>
      <c r="BE534" s="370"/>
      <c r="BF534" s="370"/>
      <c r="BG534" s="370"/>
      <c r="BH534" s="370"/>
      <c r="BI534" s="370"/>
      <c r="BJ534" s="370"/>
      <c r="BK534" s="370"/>
      <c r="BL534" s="370"/>
      <c r="BM534" s="370"/>
      <c r="BN534" s="370"/>
      <c r="BO534" s="370"/>
      <c r="BP534" s="370"/>
      <c r="BQ534" s="370"/>
      <c r="BR534" s="370"/>
      <c r="BS534" s="370"/>
      <c r="BT534" s="370"/>
      <c r="BU534" s="370"/>
      <c r="BV534" s="370"/>
      <c r="BW534" s="370"/>
      <c r="BX534" s="370"/>
      <c r="BY534" s="370"/>
      <c r="BZ534" s="370"/>
      <c r="CA534" s="370"/>
      <c r="CB534" s="370"/>
      <c r="CC534" s="370"/>
      <c r="CD534" s="370"/>
      <c r="CE534" s="370"/>
      <c r="CF534" s="370"/>
      <c r="CG534" s="370"/>
      <c r="CH534" s="370"/>
      <c r="CI534" s="370"/>
      <c r="CJ534" s="370"/>
      <c r="CK534" s="370"/>
      <c r="CL534" s="370"/>
      <c r="CM534" s="370"/>
      <c r="CN534" s="370"/>
      <c r="CO534" s="370"/>
      <c r="CP534" s="370"/>
      <c r="CQ534" s="370"/>
      <c r="CR534" s="370"/>
      <c r="CS534" s="370"/>
      <c r="CT534" s="370"/>
      <c r="CU534" s="370"/>
      <c r="CV534" s="370"/>
      <c r="CW534" s="370"/>
      <c r="CX534" s="370"/>
      <c r="CY534" s="370"/>
      <c r="CZ534" s="370"/>
      <c r="DA534" s="370"/>
      <c r="DB534" s="370"/>
      <c r="DC534" s="370"/>
      <c r="DD534" s="370"/>
      <c r="DE534" s="370"/>
    </row>
    <row r="535" spans="56:109">
      <c r="BD535" s="370"/>
      <c r="BE535" s="370"/>
      <c r="BF535" s="370"/>
      <c r="BG535" s="370"/>
      <c r="BH535" s="370"/>
      <c r="BI535" s="370"/>
      <c r="BJ535" s="370"/>
      <c r="BK535" s="370"/>
      <c r="BL535" s="370"/>
      <c r="BM535" s="370"/>
      <c r="BN535" s="370"/>
      <c r="BO535" s="370"/>
      <c r="BP535" s="370"/>
      <c r="BQ535" s="370"/>
      <c r="BR535" s="370"/>
      <c r="BS535" s="370"/>
      <c r="BT535" s="370"/>
      <c r="BU535" s="370"/>
      <c r="BV535" s="370"/>
      <c r="BW535" s="370"/>
      <c r="BX535" s="370"/>
      <c r="BY535" s="370"/>
      <c r="BZ535" s="370"/>
      <c r="CA535" s="370"/>
      <c r="CB535" s="370"/>
      <c r="CC535" s="370"/>
      <c r="CD535" s="370"/>
      <c r="CE535" s="370"/>
      <c r="CF535" s="370"/>
      <c r="CG535" s="370"/>
      <c r="CH535" s="370"/>
      <c r="CI535" s="370"/>
      <c r="CJ535" s="370"/>
      <c r="CK535" s="370"/>
      <c r="CL535" s="370"/>
      <c r="CM535" s="370"/>
      <c r="CN535" s="370"/>
      <c r="CO535" s="370"/>
      <c r="CP535" s="370"/>
      <c r="CQ535" s="370"/>
      <c r="CR535" s="370"/>
      <c r="CS535" s="370"/>
      <c r="CT535" s="370"/>
      <c r="CU535" s="370"/>
      <c r="CV535" s="370"/>
      <c r="CW535" s="370"/>
      <c r="CX535" s="370"/>
      <c r="CY535" s="370"/>
      <c r="CZ535" s="370"/>
      <c r="DA535" s="370"/>
      <c r="DB535" s="370"/>
      <c r="DC535" s="370"/>
      <c r="DD535" s="370"/>
      <c r="DE535" s="370"/>
    </row>
    <row r="536" spans="56:109">
      <c r="BD536" s="370"/>
      <c r="BE536" s="370"/>
      <c r="BF536" s="370"/>
      <c r="BG536" s="370"/>
      <c r="BH536" s="370"/>
      <c r="BI536" s="370"/>
      <c r="BJ536" s="370"/>
      <c r="BK536" s="370"/>
      <c r="BL536" s="370"/>
      <c r="BM536" s="370"/>
      <c r="BN536" s="370"/>
      <c r="BO536" s="370"/>
      <c r="BP536" s="370"/>
      <c r="BQ536" s="370"/>
      <c r="BR536" s="370"/>
      <c r="BS536" s="370"/>
      <c r="BT536" s="370"/>
      <c r="BU536" s="370"/>
      <c r="BV536" s="370"/>
      <c r="BW536" s="370"/>
      <c r="BX536" s="370"/>
      <c r="BY536" s="370"/>
      <c r="BZ536" s="370"/>
      <c r="CA536" s="370"/>
      <c r="CB536" s="370"/>
      <c r="CC536" s="370"/>
      <c r="CD536" s="370"/>
      <c r="CE536" s="370"/>
      <c r="CF536" s="370"/>
      <c r="CG536" s="370"/>
      <c r="CH536" s="370"/>
      <c r="CI536" s="370"/>
      <c r="CJ536" s="370"/>
      <c r="CK536" s="370"/>
      <c r="CL536" s="370"/>
      <c r="CM536" s="370"/>
      <c r="CN536" s="370"/>
      <c r="CO536" s="370"/>
      <c r="CP536" s="370"/>
      <c r="CQ536" s="370"/>
      <c r="CR536" s="370"/>
      <c r="CS536" s="370"/>
      <c r="CT536" s="370"/>
      <c r="CU536" s="370"/>
      <c r="CV536" s="370"/>
      <c r="CW536" s="370"/>
      <c r="CX536" s="370"/>
      <c r="CY536" s="370"/>
      <c r="CZ536" s="370"/>
      <c r="DA536" s="370"/>
      <c r="DB536" s="370"/>
      <c r="DC536" s="370"/>
      <c r="DD536" s="370"/>
      <c r="DE536" s="370"/>
    </row>
    <row r="537" spans="56:109">
      <c r="BD537" s="370"/>
      <c r="BE537" s="370"/>
      <c r="BF537" s="370"/>
      <c r="BG537" s="370"/>
      <c r="BH537" s="370"/>
      <c r="BI537" s="370"/>
      <c r="BJ537" s="370"/>
      <c r="BK537" s="370"/>
      <c r="BL537" s="370"/>
      <c r="BM537" s="370"/>
      <c r="BN537" s="370"/>
      <c r="BO537" s="370"/>
      <c r="BP537" s="370"/>
      <c r="BQ537" s="370"/>
      <c r="BR537" s="370"/>
      <c r="BS537" s="370"/>
      <c r="BT537" s="370"/>
      <c r="BU537" s="370"/>
      <c r="BV537" s="370"/>
      <c r="BW537" s="370"/>
      <c r="BX537" s="370"/>
      <c r="BY537" s="370"/>
      <c r="BZ537" s="370"/>
      <c r="CA537" s="370"/>
      <c r="CB537" s="370"/>
      <c r="CC537" s="370"/>
      <c r="CD537" s="370"/>
      <c r="CE537" s="370"/>
      <c r="CF537" s="370"/>
      <c r="CG537" s="370"/>
      <c r="CH537" s="370"/>
      <c r="CI537" s="370"/>
      <c r="CJ537" s="370"/>
      <c r="CK537" s="370"/>
      <c r="CL537" s="370"/>
      <c r="CM537" s="370"/>
      <c r="CN537" s="370"/>
      <c r="CO537" s="370"/>
      <c r="CP537" s="370"/>
      <c r="CQ537" s="370"/>
      <c r="CR537" s="370"/>
      <c r="CS537" s="370"/>
      <c r="CT537" s="370"/>
      <c r="CU537" s="370"/>
      <c r="CV537" s="370"/>
      <c r="CW537" s="370"/>
      <c r="CX537" s="370"/>
      <c r="CY537" s="370"/>
      <c r="CZ537" s="370"/>
      <c r="DA537" s="370"/>
      <c r="DB537" s="370"/>
      <c r="DC537" s="370"/>
      <c r="DD537" s="370"/>
      <c r="DE537" s="370"/>
    </row>
    <row r="538" spans="56:109">
      <c r="BD538" s="370"/>
      <c r="BE538" s="370"/>
      <c r="BF538" s="370"/>
      <c r="BG538" s="370"/>
      <c r="BH538" s="370"/>
      <c r="BI538" s="370"/>
      <c r="BJ538" s="370"/>
      <c r="BK538" s="370"/>
      <c r="BL538" s="370"/>
      <c r="BM538" s="370"/>
      <c r="BN538" s="370"/>
      <c r="BO538" s="370"/>
      <c r="BP538" s="370"/>
      <c r="BQ538" s="370"/>
      <c r="BR538" s="370"/>
      <c r="BS538" s="370"/>
      <c r="BT538" s="370"/>
      <c r="BU538" s="370"/>
      <c r="BV538" s="370"/>
      <c r="BW538" s="370"/>
      <c r="BX538" s="370"/>
      <c r="BY538" s="370"/>
      <c r="BZ538" s="370"/>
      <c r="CA538" s="370"/>
      <c r="CB538" s="370"/>
      <c r="CC538" s="370"/>
      <c r="CD538" s="370"/>
      <c r="CE538" s="370"/>
      <c r="CF538" s="370"/>
      <c r="CG538" s="370"/>
      <c r="CH538" s="370"/>
      <c r="CI538" s="370"/>
      <c r="CJ538" s="370"/>
      <c r="CK538" s="370"/>
      <c r="CL538" s="370"/>
      <c r="CM538" s="370"/>
      <c r="CN538" s="370"/>
      <c r="CO538" s="370"/>
      <c r="CP538" s="370"/>
      <c r="CQ538" s="370"/>
      <c r="CR538" s="370"/>
      <c r="CS538" s="370"/>
      <c r="CT538" s="370"/>
      <c r="CU538" s="370"/>
      <c r="CV538" s="370"/>
      <c r="CW538" s="370"/>
      <c r="CX538" s="370"/>
      <c r="CY538" s="370"/>
      <c r="CZ538" s="370"/>
      <c r="DA538" s="370"/>
      <c r="DB538" s="370"/>
      <c r="DC538" s="370"/>
      <c r="DD538" s="370"/>
      <c r="DE538" s="370"/>
    </row>
    <row r="539" spans="56:109">
      <c r="BD539" s="370"/>
      <c r="BE539" s="370"/>
      <c r="BF539" s="370"/>
      <c r="BG539" s="370"/>
      <c r="BH539" s="370"/>
      <c r="BI539" s="370"/>
      <c r="BJ539" s="370"/>
      <c r="BK539" s="370"/>
      <c r="BL539" s="370"/>
      <c r="BM539" s="370"/>
      <c r="BN539" s="370"/>
      <c r="BO539" s="370"/>
      <c r="BP539" s="370"/>
      <c r="BQ539" s="370"/>
      <c r="BR539" s="370"/>
      <c r="BS539" s="370"/>
      <c r="BT539" s="370"/>
      <c r="BU539" s="370"/>
      <c r="BV539" s="370"/>
      <c r="BW539" s="370"/>
      <c r="BX539" s="370"/>
      <c r="BY539" s="370"/>
      <c r="BZ539" s="370"/>
      <c r="CA539" s="370"/>
      <c r="CB539" s="370"/>
      <c r="CC539" s="370"/>
      <c r="CD539" s="370"/>
      <c r="CE539" s="370"/>
      <c r="CF539" s="370"/>
      <c r="CG539" s="370"/>
      <c r="CH539" s="370"/>
      <c r="CI539" s="370"/>
      <c r="CJ539" s="370"/>
      <c r="CK539" s="370"/>
      <c r="CL539" s="370"/>
      <c r="CM539" s="370"/>
      <c r="CN539" s="370"/>
      <c r="CO539" s="370"/>
      <c r="CP539" s="370"/>
      <c r="CQ539" s="370"/>
      <c r="CR539" s="370"/>
      <c r="CS539" s="370"/>
      <c r="CT539" s="370"/>
      <c r="CU539" s="370"/>
      <c r="CV539" s="370"/>
      <c r="CW539" s="370"/>
      <c r="CX539" s="370"/>
      <c r="CY539" s="370"/>
      <c r="CZ539" s="370"/>
      <c r="DA539" s="370"/>
      <c r="DB539" s="370"/>
      <c r="DC539" s="370"/>
      <c r="DD539" s="370"/>
      <c r="DE539" s="370"/>
    </row>
    <row r="540" spans="56:109">
      <c r="BD540" s="370"/>
      <c r="BE540" s="370"/>
      <c r="BF540" s="370"/>
      <c r="BG540" s="370"/>
      <c r="BH540" s="370"/>
      <c r="BI540" s="370"/>
      <c r="BJ540" s="370"/>
      <c r="BK540" s="370"/>
      <c r="BL540" s="370"/>
      <c r="BM540" s="370"/>
      <c r="BN540" s="370"/>
      <c r="BO540" s="370"/>
      <c r="BP540" s="370"/>
      <c r="BQ540" s="370"/>
      <c r="BR540" s="370"/>
      <c r="BS540" s="370"/>
      <c r="BT540" s="370"/>
      <c r="BU540" s="370"/>
      <c r="BV540" s="370"/>
      <c r="BW540" s="370"/>
      <c r="BX540" s="370"/>
      <c r="BY540" s="370"/>
      <c r="BZ540" s="370"/>
      <c r="CA540" s="370"/>
      <c r="CB540" s="370"/>
      <c r="CC540" s="370"/>
      <c r="CD540" s="370"/>
      <c r="CE540" s="370"/>
      <c r="CF540" s="370"/>
      <c r="CG540" s="370"/>
      <c r="CH540" s="370"/>
      <c r="CI540" s="370"/>
      <c r="CJ540" s="370"/>
      <c r="CK540" s="370"/>
      <c r="CL540" s="370"/>
      <c r="CM540" s="370"/>
      <c r="CN540" s="370"/>
      <c r="CO540" s="370"/>
      <c r="CP540" s="370"/>
      <c r="CQ540" s="370"/>
      <c r="CR540" s="370"/>
      <c r="CS540" s="370"/>
      <c r="CT540" s="370"/>
      <c r="CU540" s="370"/>
      <c r="CV540" s="370"/>
      <c r="CW540" s="370"/>
      <c r="CX540" s="370"/>
      <c r="CY540" s="370"/>
      <c r="CZ540" s="370"/>
      <c r="DA540" s="370"/>
      <c r="DB540" s="370"/>
      <c r="DC540" s="370"/>
      <c r="DD540" s="370"/>
      <c r="DE540" s="370"/>
    </row>
    <row r="541" spans="56:109">
      <c r="BD541" s="370"/>
      <c r="BE541" s="370"/>
      <c r="BF541" s="370"/>
      <c r="BG541" s="370"/>
      <c r="BH541" s="370"/>
      <c r="BI541" s="370"/>
      <c r="BJ541" s="370"/>
      <c r="BK541" s="370"/>
      <c r="BL541" s="370"/>
      <c r="BM541" s="370"/>
      <c r="BN541" s="370"/>
      <c r="BO541" s="370"/>
      <c r="BP541" s="370"/>
      <c r="BQ541" s="370"/>
      <c r="BR541" s="370"/>
      <c r="BS541" s="370"/>
      <c r="BT541" s="370"/>
      <c r="BU541" s="370"/>
      <c r="BV541" s="370"/>
      <c r="BW541" s="370"/>
      <c r="BX541" s="370"/>
      <c r="BY541" s="370"/>
      <c r="BZ541" s="370"/>
      <c r="CA541" s="370"/>
      <c r="CB541" s="370"/>
      <c r="CC541" s="370"/>
      <c r="CD541" s="370"/>
      <c r="CE541" s="370"/>
      <c r="CF541" s="370"/>
      <c r="CG541" s="370"/>
      <c r="CH541" s="370"/>
      <c r="CI541" s="370"/>
      <c r="CJ541" s="370"/>
      <c r="CK541" s="370"/>
      <c r="CL541" s="370"/>
      <c r="CM541" s="370"/>
      <c r="CN541" s="370"/>
      <c r="CO541" s="370"/>
      <c r="CP541" s="370"/>
      <c r="CQ541" s="370"/>
      <c r="CR541" s="370"/>
      <c r="CS541" s="370"/>
      <c r="CT541" s="370"/>
      <c r="CU541" s="370"/>
      <c r="CV541" s="370"/>
      <c r="CW541" s="370"/>
      <c r="CX541" s="370"/>
      <c r="CY541" s="370"/>
      <c r="CZ541" s="370"/>
      <c r="DA541" s="370"/>
      <c r="DB541" s="370"/>
      <c r="DC541" s="370"/>
      <c r="DD541" s="370"/>
      <c r="DE541" s="370"/>
    </row>
    <row r="542" spans="56:109">
      <c r="BD542" s="370"/>
      <c r="BE542" s="370"/>
      <c r="BF542" s="370"/>
      <c r="BG542" s="370"/>
      <c r="BH542" s="370"/>
      <c r="BI542" s="370"/>
      <c r="BJ542" s="370"/>
      <c r="BK542" s="370"/>
      <c r="BL542" s="370"/>
      <c r="BM542" s="370"/>
      <c r="BN542" s="370"/>
      <c r="BO542" s="370"/>
      <c r="BP542" s="370"/>
      <c r="BQ542" s="370"/>
      <c r="BR542" s="370"/>
      <c r="BS542" s="370"/>
      <c r="BT542" s="370"/>
      <c r="BU542" s="370"/>
      <c r="BV542" s="370"/>
      <c r="BW542" s="370"/>
      <c r="BX542" s="370"/>
      <c r="BY542" s="370"/>
      <c r="BZ542" s="370"/>
      <c r="CA542" s="370"/>
      <c r="CB542" s="370"/>
      <c r="CC542" s="370"/>
      <c r="CD542" s="370"/>
      <c r="CE542" s="370"/>
      <c r="CF542" s="370"/>
      <c r="CG542" s="370"/>
      <c r="CH542" s="370"/>
      <c r="CI542" s="370"/>
      <c r="CJ542" s="370"/>
      <c r="CK542" s="370"/>
      <c r="CL542" s="370"/>
      <c r="CM542" s="370"/>
      <c r="CN542" s="370"/>
      <c r="CO542" s="370"/>
      <c r="CP542" s="370"/>
      <c r="CQ542" s="370"/>
      <c r="CR542" s="370"/>
      <c r="CS542" s="370"/>
      <c r="CT542" s="370"/>
      <c r="CU542" s="370"/>
      <c r="CV542" s="370"/>
      <c r="CW542" s="370"/>
      <c r="CX542" s="370"/>
      <c r="CY542" s="370"/>
      <c r="CZ542" s="370"/>
      <c r="DA542" s="370"/>
      <c r="DB542" s="370"/>
      <c r="DC542" s="370"/>
      <c r="DD542" s="370"/>
      <c r="DE542" s="370"/>
    </row>
    <row r="543" spans="56:109">
      <c r="BD543" s="370"/>
      <c r="BE543" s="370"/>
      <c r="BF543" s="370"/>
      <c r="BG543" s="370"/>
      <c r="BH543" s="370"/>
      <c r="BI543" s="370"/>
      <c r="BJ543" s="370"/>
      <c r="BK543" s="370"/>
      <c r="BL543" s="370"/>
      <c r="BM543" s="370"/>
      <c r="BN543" s="370"/>
      <c r="BO543" s="370"/>
      <c r="BP543" s="370"/>
      <c r="BQ543" s="370"/>
      <c r="BR543" s="370"/>
      <c r="BS543" s="370"/>
      <c r="BT543" s="370"/>
      <c r="BU543" s="370"/>
      <c r="BV543" s="370"/>
      <c r="BW543" s="370"/>
      <c r="BX543" s="370"/>
      <c r="BY543" s="370"/>
      <c r="BZ543" s="370"/>
      <c r="CA543" s="370"/>
      <c r="CB543" s="370"/>
      <c r="CC543" s="370"/>
      <c r="CD543" s="370"/>
      <c r="CE543" s="370"/>
      <c r="CF543" s="370"/>
      <c r="CG543" s="370"/>
      <c r="CH543" s="370"/>
      <c r="CI543" s="370"/>
      <c r="CJ543" s="370"/>
      <c r="CK543" s="370"/>
      <c r="CL543" s="370"/>
      <c r="CM543" s="370"/>
      <c r="CN543" s="370"/>
      <c r="CO543" s="370"/>
      <c r="CP543" s="370"/>
      <c r="CQ543" s="370"/>
      <c r="CR543" s="370"/>
      <c r="CS543" s="370"/>
      <c r="CT543" s="370"/>
      <c r="CU543" s="370"/>
      <c r="CV543" s="370"/>
      <c r="CW543" s="370"/>
      <c r="CX543" s="370"/>
      <c r="CY543" s="370"/>
      <c r="CZ543" s="370"/>
      <c r="DA543" s="370"/>
      <c r="DB543" s="370"/>
      <c r="DC543" s="370"/>
      <c r="DD543" s="370"/>
      <c r="DE543" s="370"/>
    </row>
    <row r="544" spans="56:109">
      <c r="BD544" s="370"/>
      <c r="BE544" s="370"/>
      <c r="BF544" s="370"/>
      <c r="BG544" s="370"/>
      <c r="BH544" s="370"/>
      <c r="BI544" s="370"/>
      <c r="BJ544" s="370"/>
      <c r="BK544" s="370"/>
      <c r="BL544" s="370"/>
      <c r="BM544" s="370"/>
      <c r="BN544" s="370"/>
      <c r="BO544" s="370"/>
      <c r="BP544" s="370"/>
      <c r="BQ544" s="370"/>
      <c r="BR544" s="370"/>
      <c r="BS544" s="370"/>
      <c r="BT544" s="370"/>
      <c r="BU544" s="370"/>
      <c r="BV544" s="370"/>
      <c r="BW544" s="370"/>
      <c r="BX544" s="370"/>
      <c r="BY544" s="370"/>
      <c r="BZ544" s="370"/>
      <c r="CA544" s="370"/>
      <c r="CB544" s="370"/>
      <c r="CC544" s="370"/>
      <c r="CD544" s="370"/>
      <c r="CE544" s="370"/>
      <c r="CF544" s="370"/>
      <c r="CG544" s="370"/>
      <c r="CH544" s="370"/>
      <c r="CI544" s="370"/>
      <c r="CJ544" s="370"/>
      <c r="CK544" s="370"/>
      <c r="CL544" s="370"/>
      <c r="CM544" s="370"/>
      <c r="CN544" s="370"/>
      <c r="CO544" s="370"/>
      <c r="CP544" s="370"/>
      <c r="CQ544" s="370"/>
      <c r="CR544" s="370"/>
      <c r="CS544" s="370"/>
      <c r="CT544" s="370"/>
      <c r="CU544" s="370"/>
      <c r="CV544" s="370"/>
      <c r="CW544" s="370"/>
      <c r="CX544" s="370"/>
      <c r="CY544" s="370"/>
      <c r="CZ544" s="370"/>
      <c r="DA544" s="370"/>
      <c r="DB544" s="370"/>
      <c r="DC544" s="370"/>
      <c r="DD544" s="370"/>
      <c r="DE544" s="370"/>
    </row>
    <row r="545" spans="56:109">
      <c r="BD545" s="370"/>
      <c r="BE545" s="370"/>
      <c r="BF545" s="370"/>
      <c r="BG545" s="370"/>
      <c r="BH545" s="370"/>
      <c r="BI545" s="370"/>
      <c r="BJ545" s="370"/>
      <c r="BK545" s="370"/>
      <c r="BL545" s="370"/>
      <c r="BM545" s="370"/>
      <c r="BN545" s="370"/>
      <c r="BO545" s="370"/>
      <c r="BP545" s="370"/>
      <c r="BQ545" s="370"/>
      <c r="BR545" s="370"/>
      <c r="BS545" s="370"/>
      <c r="BT545" s="370"/>
      <c r="BU545" s="370"/>
      <c r="BV545" s="370"/>
      <c r="BW545" s="370"/>
      <c r="BX545" s="370"/>
      <c r="BY545" s="370"/>
      <c r="BZ545" s="370"/>
      <c r="CA545" s="370"/>
      <c r="CB545" s="370"/>
      <c r="CC545" s="370"/>
      <c r="CD545" s="370"/>
      <c r="CE545" s="370"/>
      <c r="CF545" s="370"/>
      <c r="CG545" s="370"/>
      <c r="CH545" s="370"/>
      <c r="CI545" s="370"/>
      <c r="CJ545" s="370"/>
      <c r="CK545" s="370"/>
      <c r="CL545" s="370"/>
      <c r="CM545" s="370"/>
      <c r="CN545" s="370"/>
      <c r="CO545" s="370"/>
      <c r="CP545" s="370"/>
      <c r="CQ545" s="370"/>
      <c r="CR545" s="370"/>
      <c r="CS545" s="370"/>
      <c r="CT545" s="370"/>
      <c r="CU545" s="370"/>
      <c r="CV545" s="370"/>
      <c r="CW545" s="370"/>
      <c r="CX545" s="370"/>
      <c r="CY545" s="370"/>
      <c r="CZ545" s="370"/>
      <c r="DA545" s="370"/>
      <c r="DB545" s="370"/>
      <c r="DC545" s="370"/>
      <c r="DD545" s="370"/>
      <c r="DE545" s="370"/>
    </row>
    <row r="546" spans="56:109">
      <c r="BD546" s="370"/>
      <c r="BE546" s="370"/>
      <c r="BF546" s="370"/>
      <c r="BG546" s="370"/>
      <c r="BH546" s="370"/>
      <c r="BI546" s="370"/>
      <c r="BJ546" s="370"/>
      <c r="BK546" s="370"/>
      <c r="BL546" s="370"/>
      <c r="BM546" s="370"/>
      <c r="BN546" s="370"/>
      <c r="BO546" s="370"/>
      <c r="BP546" s="370"/>
      <c r="BQ546" s="370"/>
      <c r="BR546" s="370"/>
      <c r="BS546" s="370"/>
      <c r="BT546" s="370"/>
      <c r="BU546" s="370"/>
      <c r="BV546" s="370"/>
      <c r="BW546" s="370"/>
      <c r="BX546" s="370"/>
      <c r="BY546" s="370"/>
      <c r="BZ546" s="370"/>
      <c r="CA546" s="370"/>
      <c r="CB546" s="370"/>
      <c r="CC546" s="370"/>
      <c r="CD546" s="370"/>
      <c r="CE546" s="370"/>
      <c r="CF546" s="370"/>
      <c r="CG546" s="370"/>
      <c r="CH546" s="370"/>
      <c r="CI546" s="370"/>
      <c r="CJ546" s="370"/>
      <c r="CK546" s="370"/>
      <c r="CL546" s="370"/>
      <c r="CM546" s="370"/>
      <c r="CN546" s="370"/>
      <c r="CO546" s="370"/>
      <c r="CP546" s="370"/>
      <c r="CQ546" s="370"/>
      <c r="CR546" s="370"/>
      <c r="CS546" s="370"/>
      <c r="CT546" s="370"/>
      <c r="CU546" s="370"/>
      <c r="CV546" s="370"/>
      <c r="CW546" s="370"/>
      <c r="CX546" s="370"/>
      <c r="CY546" s="370"/>
      <c r="CZ546" s="370"/>
      <c r="DA546" s="370"/>
      <c r="DB546" s="370"/>
      <c r="DC546" s="370"/>
      <c r="DD546" s="370"/>
      <c r="DE546" s="370"/>
    </row>
    <row r="547" spans="56:109">
      <c r="BD547" s="370"/>
      <c r="BE547" s="370"/>
      <c r="BF547" s="370"/>
      <c r="BG547" s="370"/>
      <c r="BH547" s="370"/>
      <c r="BI547" s="370"/>
      <c r="BJ547" s="370"/>
      <c r="BK547" s="370"/>
      <c r="BL547" s="370"/>
      <c r="BM547" s="370"/>
      <c r="BN547" s="370"/>
      <c r="BO547" s="370"/>
      <c r="BP547" s="370"/>
      <c r="BQ547" s="370"/>
      <c r="BR547" s="370"/>
      <c r="BS547" s="370"/>
      <c r="BT547" s="370"/>
      <c r="BU547" s="370"/>
      <c r="BV547" s="370"/>
      <c r="BW547" s="370"/>
      <c r="BX547" s="370"/>
      <c r="BY547" s="370"/>
      <c r="BZ547" s="370"/>
      <c r="CA547" s="370"/>
      <c r="CB547" s="370"/>
      <c r="CC547" s="370"/>
      <c r="CD547" s="370"/>
      <c r="CE547" s="370"/>
      <c r="CF547" s="370"/>
      <c r="CG547" s="370"/>
      <c r="CH547" s="370"/>
      <c r="CI547" s="370"/>
      <c r="CJ547" s="370"/>
      <c r="CK547" s="370"/>
      <c r="CL547" s="370"/>
      <c r="CM547" s="370"/>
      <c r="CN547" s="370"/>
      <c r="CO547" s="370"/>
      <c r="CP547" s="370"/>
      <c r="CQ547" s="370"/>
      <c r="CR547" s="370"/>
      <c r="CS547" s="370"/>
      <c r="CT547" s="370"/>
      <c r="CU547" s="370"/>
      <c r="CV547" s="370"/>
      <c r="CW547" s="370"/>
      <c r="CX547" s="370"/>
      <c r="CY547" s="370"/>
      <c r="CZ547" s="370"/>
      <c r="DA547" s="370"/>
      <c r="DB547" s="370"/>
      <c r="DC547" s="370"/>
      <c r="DD547" s="370"/>
      <c r="DE547" s="370"/>
    </row>
    <row r="548" spans="56:109">
      <c r="BD548" s="370"/>
      <c r="BE548" s="370"/>
      <c r="BF548" s="370"/>
      <c r="BG548" s="370"/>
      <c r="BH548" s="370"/>
      <c r="BI548" s="370"/>
      <c r="BJ548" s="370"/>
      <c r="BK548" s="370"/>
      <c r="BL548" s="370"/>
      <c r="BM548" s="370"/>
      <c r="BN548" s="370"/>
      <c r="BO548" s="370"/>
      <c r="BP548" s="370"/>
      <c r="BQ548" s="370"/>
      <c r="BR548" s="370"/>
      <c r="BS548" s="370"/>
      <c r="BT548" s="370"/>
      <c r="BU548" s="370"/>
      <c r="BV548" s="370"/>
      <c r="BW548" s="370"/>
      <c r="BX548" s="370"/>
      <c r="BY548" s="370"/>
      <c r="BZ548" s="370"/>
      <c r="CA548" s="370"/>
      <c r="CB548" s="370"/>
      <c r="CC548" s="370"/>
      <c r="CD548" s="370"/>
      <c r="CE548" s="370"/>
      <c r="CF548" s="370"/>
      <c r="CG548" s="370"/>
      <c r="CH548" s="370"/>
      <c r="CI548" s="370"/>
      <c r="CJ548" s="370"/>
      <c r="CK548" s="370"/>
      <c r="CL548" s="370"/>
      <c r="CM548" s="370"/>
      <c r="CN548" s="370"/>
      <c r="CO548" s="370"/>
      <c r="CP548" s="370"/>
      <c r="CQ548" s="370"/>
      <c r="CR548" s="370"/>
      <c r="CS548" s="370"/>
      <c r="CT548" s="370"/>
      <c r="CU548" s="370"/>
      <c r="CV548" s="370"/>
      <c r="CW548" s="370"/>
      <c r="CX548" s="370"/>
      <c r="CY548" s="370"/>
      <c r="CZ548" s="370"/>
      <c r="DA548" s="370"/>
      <c r="DB548" s="370"/>
      <c r="DC548" s="370"/>
      <c r="DD548" s="370"/>
      <c r="DE548" s="370"/>
    </row>
    <row r="549" spans="56:109">
      <c r="BD549" s="370"/>
      <c r="BE549" s="370"/>
      <c r="BF549" s="370"/>
      <c r="BG549" s="370"/>
      <c r="BH549" s="370"/>
      <c r="BI549" s="370"/>
      <c r="BJ549" s="370"/>
      <c r="BK549" s="370"/>
      <c r="BL549" s="370"/>
      <c r="BM549" s="370"/>
      <c r="BN549" s="370"/>
      <c r="BO549" s="370"/>
      <c r="BP549" s="370"/>
      <c r="BQ549" s="370"/>
      <c r="BR549" s="370"/>
      <c r="BS549" s="370"/>
      <c r="BT549" s="370"/>
      <c r="BU549" s="370"/>
      <c r="BV549" s="370"/>
      <c r="BW549" s="370"/>
      <c r="BX549" s="370"/>
      <c r="BY549" s="370"/>
      <c r="BZ549" s="370"/>
      <c r="CA549" s="370"/>
      <c r="CB549" s="370"/>
      <c r="CC549" s="370"/>
      <c r="CD549" s="370"/>
      <c r="CE549" s="370"/>
      <c r="CF549" s="370"/>
      <c r="CG549" s="370"/>
      <c r="CH549" s="370"/>
      <c r="CI549" s="370"/>
      <c r="CJ549" s="370"/>
      <c r="CK549" s="370"/>
      <c r="CL549" s="370"/>
      <c r="CM549" s="370"/>
      <c r="CN549" s="370"/>
      <c r="CO549" s="370"/>
      <c r="CP549" s="370"/>
      <c r="CQ549" s="370"/>
      <c r="CR549" s="370"/>
      <c r="CS549" s="370"/>
      <c r="CT549" s="370"/>
      <c r="CU549" s="370"/>
      <c r="CV549" s="370"/>
      <c r="CW549" s="370"/>
      <c r="CX549" s="370"/>
      <c r="CY549" s="370"/>
      <c r="CZ549" s="370"/>
      <c r="DA549" s="370"/>
      <c r="DB549" s="370"/>
      <c r="DC549" s="370"/>
      <c r="DD549" s="370"/>
      <c r="DE549" s="370"/>
    </row>
    <row r="550" spans="56:109">
      <c r="BD550" s="370"/>
      <c r="BE550" s="370"/>
      <c r="BF550" s="370"/>
      <c r="BG550" s="370"/>
      <c r="BH550" s="370"/>
      <c r="BI550" s="370"/>
      <c r="BJ550" s="370"/>
      <c r="BK550" s="370"/>
      <c r="BL550" s="370"/>
      <c r="BM550" s="370"/>
      <c r="BN550" s="370"/>
      <c r="BO550" s="370"/>
      <c r="BP550" s="370"/>
      <c r="BQ550" s="370"/>
      <c r="BR550" s="370"/>
      <c r="BS550" s="370"/>
      <c r="BT550" s="370"/>
      <c r="BU550" s="370"/>
      <c r="BV550" s="370"/>
      <c r="BW550" s="370"/>
      <c r="BX550" s="370"/>
      <c r="BY550" s="370"/>
      <c r="BZ550" s="370"/>
      <c r="CA550" s="370"/>
      <c r="CB550" s="370"/>
      <c r="CC550" s="370"/>
      <c r="CD550" s="370"/>
      <c r="CE550" s="370"/>
      <c r="CF550" s="370"/>
      <c r="CG550" s="370"/>
      <c r="CH550" s="370"/>
      <c r="CI550" s="370"/>
      <c r="CJ550" s="370"/>
      <c r="CK550" s="370"/>
      <c r="CL550" s="370"/>
      <c r="CM550" s="370"/>
      <c r="CN550" s="370"/>
      <c r="CO550" s="370"/>
      <c r="CP550" s="370"/>
      <c r="CQ550" s="370"/>
      <c r="CR550" s="370"/>
      <c r="CS550" s="370"/>
      <c r="CT550" s="370"/>
      <c r="CU550" s="370"/>
      <c r="CV550" s="370"/>
      <c r="CW550" s="370"/>
      <c r="CX550" s="370"/>
      <c r="CY550" s="370"/>
      <c r="CZ550" s="370"/>
      <c r="DA550" s="370"/>
      <c r="DB550" s="370"/>
      <c r="DC550" s="370"/>
      <c r="DD550" s="370"/>
      <c r="DE550" s="370"/>
    </row>
    <row r="551" spans="56:109">
      <c r="BD551" s="370"/>
      <c r="BE551" s="370"/>
      <c r="BF551" s="370"/>
      <c r="BG551" s="370"/>
      <c r="BH551" s="370"/>
      <c r="BI551" s="370"/>
      <c r="BJ551" s="370"/>
      <c r="BK551" s="370"/>
      <c r="BL551" s="370"/>
      <c r="BM551" s="370"/>
      <c r="BN551" s="370"/>
      <c r="BO551" s="370"/>
      <c r="BP551" s="370"/>
      <c r="BQ551" s="370"/>
      <c r="BR551" s="370"/>
      <c r="BS551" s="370"/>
      <c r="BT551" s="370"/>
      <c r="BU551" s="370"/>
      <c r="BV551" s="370"/>
      <c r="BW551" s="370"/>
      <c r="BX551" s="370"/>
      <c r="BY551" s="370"/>
      <c r="BZ551" s="370"/>
      <c r="CA551" s="370"/>
      <c r="CB551" s="370"/>
      <c r="CC551" s="370"/>
      <c r="CD551" s="370"/>
      <c r="CE551" s="370"/>
      <c r="CF551" s="370"/>
      <c r="CG551" s="370"/>
      <c r="CH551" s="370"/>
      <c r="CI551" s="370"/>
      <c r="CJ551" s="370"/>
      <c r="CK551" s="370"/>
      <c r="CL551" s="370"/>
      <c r="CM551" s="370"/>
      <c r="CN551" s="370"/>
      <c r="CO551" s="370"/>
      <c r="CP551" s="370"/>
      <c r="CQ551" s="370"/>
      <c r="CR551" s="370"/>
      <c r="CS551" s="370"/>
      <c r="CT551" s="370"/>
      <c r="CU551" s="370"/>
      <c r="CV551" s="370"/>
      <c r="CW551" s="370"/>
      <c r="CX551" s="370"/>
      <c r="CY551" s="370"/>
      <c r="CZ551" s="370"/>
      <c r="DA551" s="370"/>
      <c r="DB551" s="370"/>
      <c r="DC551" s="370"/>
      <c r="DD551" s="370"/>
      <c r="DE551" s="370"/>
    </row>
    <row r="552" spans="56:109">
      <c r="BD552" s="370"/>
      <c r="BE552" s="370"/>
      <c r="BF552" s="370"/>
      <c r="BG552" s="370"/>
      <c r="BH552" s="370"/>
      <c r="BI552" s="370"/>
      <c r="BJ552" s="370"/>
      <c r="BK552" s="370"/>
      <c r="BL552" s="370"/>
      <c r="BM552" s="370"/>
      <c r="BN552" s="370"/>
      <c r="BO552" s="370"/>
      <c r="BP552" s="370"/>
      <c r="BQ552" s="370"/>
      <c r="BR552" s="370"/>
      <c r="BS552" s="370"/>
      <c r="BT552" s="370"/>
      <c r="BU552" s="370"/>
      <c r="BV552" s="370"/>
      <c r="BW552" s="370"/>
      <c r="BX552" s="370"/>
      <c r="BY552" s="370"/>
      <c r="BZ552" s="370"/>
      <c r="CA552" s="370"/>
      <c r="CB552" s="370"/>
      <c r="CC552" s="370"/>
      <c r="CD552" s="370"/>
      <c r="CE552" s="370"/>
      <c r="CF552" s="370"/>
      <c r="CG552" s="370"/>
      <c r="CH552" s="370"/>
      <c r="CI552" s="370"/>
      <c r="CJ552" s="370"/>
      <c r="CK552" s="370"/>
      <c r="CL552" s="370"/>
      <c r="CM552" s="370"/>
      <c r="CN552" s="370"/>
      <c r="CO552" s="370"/>
      <c r="CP552" s="370"/>
      <c r="CQ552" s="370"/>
      <c r="CR552" s="370"/>
      <c r="CS552" s="370"/>
      <c r="CT552" s="370"/>
      <c r="CU552" s="370"/>
      <c r="CV552" s="370"/>
      <c r="CW552" s="370"/>
      <c r="CX552" s="370"/>
      <c r="CY552" s="370"/>
      <c r="CZ552" s="370"/>
      <c r="DA552" s="370"/>
      <c r="DB552" s="370"/>
      <c r="DC552" s="370"/>
      <c r="DD552" s="370"/>
      <c r="DE552" s="370"/>
    </row>
    <row r="553" spans="56:109">
      <c r="BD553" s="370"/>
      <c r="BE553" s="370"/>
      <c r="BF553" s="370"/>
      <c r="BG553" s="370"/>
      <c r="BH553" s="370"/>
      <c r="BI553" s="370"/>
      <c r="BJ553" s="370"/>
      <c r="BK553" s="370"/>
      <c r="BL553" s="370"/>
      <c r="BM553" s="370"/>
      <c r="BN553" s="370"/>
      <c r="BO553" s="370"/>
      <c r="BP553" s="370"/>
      <c r="BQ553" s="370"/>
      <c r="BR553" s="370"/>
      <c r="BS553" s="370"/>
      <c r="BT553" s="370"/>
      <c r="BU553" s="370"/>
      <c r="BV553" s="370"/>
      <c r="BW553" s="370"/>
      <c r="BX553" s="370"/>
      <c r="BY553" s="370"/>
      <c r="BZ553" s="370"/>
      <c r="CA553" s="370"/>
      <c r="CB553" s="370"/>
      <c r="CC553" s="370"/>
      <c r="CD553" s="370"/>
      <c r="CE553" s="370"/>
      <c r="CF553" s="370"/>
      <c r="CG553" s="370"/>
      <c r="CH553" s="370"/>
      <c r="CI553" s="370"/>
      <c r="CJ553" s="370"/>
      <c r="CK553" s="370"/>
      <c r="CL553" s="370"/>
      <c r="CM553" s="370"/>
      <c r="CN553" s="370"/>
      <c r="CO553" s="370"/>
      <c r="CP553" s="370"/>
      <c r="CQ553" s="370"/>
      <c r="CR553" s="370"/>
      <c r="CS553" s="370"/>
      <c r="CT553" s="370"/>
      <c r="CU553" s="370"/>
      <c r="CV553" s="370"/>
      <c r="CW553" s="370"/>
      <c r="CX553" s="370"/>
      <c r="CY553" s="370"/>
      <c r="CZ553" s="370"/>
      <c r="DA553" s="370"/>
      <c r="DB553" s="370"/>
      <c r="DC553" s="370"/>
      <c r="DD553" s="370"/>
      <c r="DE553" s="370"/>
    </row>
    <row r="554" spans="56:109">
      <c r="BD554" s="370"/>
      <c r="BE554" s="370"/>
      <c r="BF554" s="370"/>
      <c r="BG554" s="370"/>
      <c r="BH554" s="370"/>
      <c r="BI554" s="370"/>
      <c r="BJ554" s="370"/>
      <c r="BK554" s="370"/>
      <c r="BL554" s="370"/>
      <c r="BM554" s="370"/>
      <c r="BN554" s="370"/>
      <c r="BO554" s="370"/>
      <c r="BP554" s="370"/>
      <c r="BQ554" s="370"/>
      <c r="BR554" s="370"/>
      <c r="BS554" s="370"/>
      <c r="BT554" s="370"/>
      <c r="BU554" s="370"/>
      <c r="BV554" s="370"/>
      <c r="BW554" s="370"/>
      <c r="BX554" s="370"/>
      <c r="BY554" s="370"/>
      <c r="BZ554" s="370"/>
      <c r="CA554" s="370"/>
      <c r="CB554" s="370"/>
      <c r="CC554" s="370"/>
      <c r="CD554" s="370"/>
      <c r="CE554" s="370"/>
      <c r="CF554" s="370"/>
      <c r="CG554" s="370"/>
      <c r="CH554" s="370"/>
      <c r="CI554" s="370"/>
      <c r="CJ554" s="370"/>
      <c r="CK554" s="370"/>
      <c r="CL554" s="370"/>
      <c r="CM554" s="370"/>
      <c r="CN554" s="370"/>
      <c r="CO554" s="370"/>
      <c r="CP554" s="370"/>
      <c r="CQ554" s="370"/>
      <c r="CR554" s="370"/>
      <c r="CS554" s="370"/>
      <c r="CT554" s="370"/>
      <c r="CU554" s="370"/>
      <c r="CV554" s="370"/>
      <c r="CW554" s="370"/>
      <c r="CX554" s="370"/>
      <c r="CY554" s="370"/>
      <c r="CZ554" s="370"/>
      <c r="DA554" s="370"/>
      <c r="DB554" s="370"/>
      <c r="DC554" s="370"/>
      <c r="DD554" s="370"/>
      <c r="DE554" s="370"/>
    </row>
    <row r="555" spans="56:109">
      <c r="BD555" s="370"/>
      <c r="BE555" s="370"/>
      <c r="BF555" s="370"/>
      <c r="BG555" s="370"/>
      <c r="BH555" s="370"/>
      <c r="BI555" s="370"/>
      <c r="BJ555" s="370"/>
      <c r="BK555" s="370"/>
      <c r="BL555" s="370"/>
      <c r="BM555" s="370"/>
      <c r="BN555" s="370"/>
      <c r="BO555" s="370"/>
      <c r="BP555" s="370"/>
      <c r="BQ555" s="370"/>
      <c r="BR555" s="370"/>
      <c r="BS555" s="370"/>
      <c r="BT555" s="370"/>
      <c r="BU555" s="370"/>
      <c r="BV555" s="370"/>
      <c r="BW555" s="370"/>
      <c r="BX555" s="370"/>
      <c r="BY555" s="370"/>
      <c r="BZ555" s="370"/>
      <c r="CA555" s="370"/>
      <c r="CB555" s="370"/>
      <c r="CC555" s="370"/>
      <c r="CD555" s="370"/>
      <c r="CE555" s="370"/>
      <c r="CF555" s="370"/>
      <c r="CG555" s="370"/>
      <c r="CH555" s="370"/>
      <c r="CI555" s="370"/>
      <c r="CJ555" s="370"/>
      <c r="CK555" s="370"/>
      <c r="CL555" s="370"/>
      <c r="CM555" s="370"/>
      <c r="CN555" s="370"/>
      <c r="CO555" s="370"/>
      <c r="CP555" s="370"/>
      <c r="CQ555" s="370"/>
      <c r="CR555" s="370"/>
      <c r="CS555" s="370"/>
      <c r="CT555" s="370"/>
      <c r="CU555" s="370"/>
      <c r="CV555" s="370"/>
      <c r="CW555" s="370"/>
      <c r="CX555" s="370"/>
      <c r="CY555" s="370"/>
      <c r="CZ555" s="370"/>
      <c r="DA555" s="370"/>
      <c r="DB555" s="370"/>
      <c r="DC555" s="370"/>
      <c r="DD555" s="370"/>
      <c r="DE555" s="370"/>
    </row>
    <row r="556" spans="56:109">
      <c r="BD556" s="370"/>
      <c r="BE556" s="370"/>
      <c r="BF556" s="370"/>
      <c r="BG556" s="370"/>
      <c r="BH556" s="370"/>
      <c r="BI556" s="370"/>
      <c r="BJ556" s="370"/>
      <c r="BK556" s="370"/>
      <c r="BL556" s="370"/>
      <c r="BM556" s="370"/>
      <c r="BN556" s="370"/>
      <c r="BO556" s="370"/>
      <c r="BP556" s="370"/>
      <c r="BQ556" s="370"/>
      <c r="BR556" s="370"/>
      <c r="BS556" s="370"/>
      <c r="BT556" s="370"/>
      <c r="BU556" s="370"/>
      <c r="BV556" s="370"/>
      <c r="BW556" s="370"/>
      <c r="BX556" s="370"/>
      <c r="BY556" s="370"/>
      <c r="BZ556" s="370"/>
      <c r="CA556" s="370"/>
      <c r="CB556" s="370"/>
      <c r="CC556" s="370"/>
      <c r="CD556" s="370"/>
      <c r="CE556" s="370"/>
      <c r="CF556" s="370"/>
      <c r="CG556" s="370"/>
      <c r="CH556" s="370"/>
      <c r="CI556" s="370"/>
      <c r="CJ556" s="370"/>
      <c r="CK556" s="370"/>
      <c r="CL556" s="370"/>
      <c r="CM556" s="370"/>
      <c r="CN556" s="370"/>
      <c r="CO556" s="370"/>
      <c r="CP556" s="370"/>
      <c r="CQ556" s="370"/>
      <c r="CR556" s="370"/>
      <c r="CS556" s="370"/>
      <c r="CT556" s="370"/>
      <c r="CU556" s="370"/>
      <c r="CV556" s="370"/>
      <c r="CW556" s="370"/>
      <c r="CX556" s="370"/>
      <c r="CY556" s="370"/>
      <c r="CZ556" s="370"/>
      <c r="DA556" s="370"/>
      <c r="DB556" s="370"/>
      <c r="DC556" s="370"/>
      <c r="DD556" s="370"/>
      <c r="DE556" s="370"/>
    </row>
    <row r="557" spans="56:109">
      <c r="BD557" s="370"/>
      <c r="BE557" s="370"/>
      <c r="BF557" s="370"/>
      <c r="BG557" s="370"/>
      <c r="BH557" s="370"/>
      <c r="BI557" s="370"/>
      <c r="BJ557" s="370"/>
      <c r="BK557" s="370"/>
      <c r="BL557" s="370"/>
      <c r="BM557" s="370"/>
      <c r="BN557" s="370"/>
      <c r="BO557" s="370"/>
      <c r="BP557" s="370"/>
      <c r="BQ557" s="370"/>
      <c r="BR557" s="370"/>
      <c r="BS557" s="370"/>
      <c r="BT557" s="370"/>
      <c r="BU557" s="370"/>
      <c r="BV557" s="370"/>
      <c r="BW557" s="370"/>
      <c r="BX557" s="370"/>
      <c r="BY557" s="370"/>
      <c r="BZ557" s="370"/>
      <c r="CA557" s="370"/>
      <c r="CB557" s="370"/>
      <c r="CC557" s="370"/>
      <c r="CD557" s="370"/>
      <c r="CE557" s="370"/>
      <c r="CF557" s="370"/>
      <c r="CG557" s="370"/>
      <c r="CH557" s="370"/>
      <c r="CI557" s="370"/>
      <c r="CJ557" s="370"/>
      <c r="CK557" s="370"/>
      <c r="CL557" s="370"/>
      <c r="CM557" s="370"/>
      <c r="CN557" s="370"/>
      <c r="CO557" s="370"/>
      <c r="CP557" s="370"/>
      <c r="CQ557" s="370"/>
      <c r="CR557" s="370"/>
      <c r="CS557" s="370"/>
      <c r="CT557" s="370"/>
      <c r="CU557" s="370"/>
      <c r="CV557" s="370"/>
      <c r="CW557" s="370"/>
      <c r="CX557" s="370"/>
      <c r="CY557" s="370"/>
      <c r="CZ557" s="370"/>
      <c r="DA557" s="370"/>
      <c r="DB557" s="370"/>
      <c r="DC557" s="370"/>
      <c r="DD557" s="370"/>
      <c r="DE557" s="370"/>
    </row>
    <row r="558" spans="56:109">
      <c r="BD558" s="370"/>
      <c r="BE558" s="370"/>
      <c r="BF558" s="370"/>
      <c r="BG558" s="370"/>
      <c r="BH558" s="370"/>
      <c r="BI558" s="370"/>
      <c r="BJ558" s="370"/>
      <c r="BK558" s="370"/>
      <c r="BL558" s="370"/>
      <c r="BM558" s="370"/>
      <c r="BN558" s="370"/>
      <c r="BO558" s="370"/>
      <c r="BP558" s="370"/>
      <c r="BQ558" s="370"/>
      <c r="BR558" s="370"/>
      <c r="BS558" s="370"/>
      <c r="BT558" s="370"/>
      <c r="BU558" s="370"/>
      <c r="BV558" s="370"/>
      <c r="BW558" s="370"/>
      <c r="BX558" s="370"/>
      <c r="BY558" s="370"/>
      <c r="BZ558" s="370"/>
      <c r="CA558" s="370"/>
      <c r="CB558" s="370"/>
      <c r="CC558" s="370"/>
      <c r="CD558" s="370"/>
      <c r="CE558" s="370"/>
      <c r="CF558" s="370"/>
      <c r="CG558" s="370"/>
      <c r="CH558" s="370"/>
      <c r="CI558" s="370"/>
      <c r="CJ558" s="370"/>
      <c r="CK558" s="370"/>
      <c r="CL558" s="370"/>
      <c r="CM558" s="370"/>
      <c r="CN558" s="370"/>
      <c r="CO558" s="370"/>
      <c r="CP558" s="370"/>
      <c r="CQ558" s="370"/>
      <c r="CR558" s="370"/>
      <c r="CS558" s="370"/>
      <c r="CT558" s="370"/>
      <c r="CU558" s="370"/>
      <c r="CV558" s="370"/>
      <c r="CW558" s="370"/>
      <c r="CX558" s="370"/>
      <c r="CY558" s="370"/>
      <c r="CZ558" s="370"/>
      <c r="DA558" s="370"/>
      <c r="DB558" s="370"/>
      <c r="DC558" s="370"/>
      <c r="DD558" s="370"/>
      <c r="DE558" s="370"/>
    </row>
    <row r="559" spans="56:109">
      <c r="BD559" s="370"/>
      <c r="BE559" s="370"/>
      <c r="BF559" s="370"/>
      <c r="BG559" s="370"/>
      <c r="BH559" s="370"/>
      <c r="BI559" s="370"/>
      <c r="BJ559" s="370"/>
      <c r="BK559" s="370"/>
      <c r="BL559" s="370"/>
      <c r="BM559" s="370"/>
      <c r="BN559" s="370"/>
      <c r="BO559" s="370"/>
      <c r="BP559" s="370"/>
      <c r="BQ559" s="370"/>
      <c r="BR559" s="370"/>
      <c r="BS559" s="370"/>
      <c r="BT559" s="370"/>
      <c r="BU559" s="370"/>
      <c r="BV559" s="370"/>
      <c r="BW559" s="370"/>
      <c r="BX559" s="370"/>
      <c r="BY559" s="370"/>
      <c r="BZ559" s="370"/>
      <c r="CA559" s="370"/>
      <c r="CB559" s="370"/>
      <c r="CC559" s="370"/>
      <c r="CD559" s="370"/>
      <c r="CE559" s="370"/>
      <c r="CF559" s="370"/>
      <c r="CG559" s="370"/>
      <c r="CH559" s="370"/>
      <c r="CI559" s="370"/>
      <c r="CJ559" s="370"/>
      <c r="CK559" s="370"/>
      <c r="CL559" s="370"/>
      <c r="CM559" s="370"/>
      <c r="CN559" s="370"/>
      <c r="CO559" s="370"/>
      <c r="CP559" s="370"/>
      <c r="CQ559" s="370"/>
      <c r="CR559" s="370"/>
      <c r="CS559" s="370"/>
      <c r="CT559" s="370"/>
      <c r="CU559" s="370"/>
      <c r="CV559" s="370"/>
      <c r="CW559" s="370"/>
      <c r="CX559" s="370"/>
      <c r="CY559" s="370"/>
      <c r="CZ559" s="370"/>
      <c r="DA559" s="370"/>
      <c r="DB559" s="370"/>
      <c r="DC559" s="370"/>
      <c r="DD559" s="370"/>
      <c r="DE559" s="370"/>
    </row>
    <row r="560" spans="56:109">
      <c r="BD560" s="370"/>
      <c r="BE560" s="370"/>
      <c r="BF560" s="370"/>
      <c r="BG560" s="370"/>
      <c r="BH560" s="370"/>
      <c r="BI560" s="370"/>
      <c r="BJ560" s="370"/>
      <c r="BK560" s="370"/>
      <c r="BL560" s="370"/>
      <c r="BM560" s="370"/>
      <c r="BN560" s="370"/>
      <c r="BO560" s="370"/>
      <c r="BP560" s="370"/>
      <c r="BQ560" s="370"/>
      <c r="BR560" s="370"/>
      <c r="BS560" s="370"/>
      <c r="BT560" s="370"/>
      <c r="BU560" s="370"/>
      <c r="BV560" s="370"/>
      <c r="BW560" s="370"/>
      <c r="BX560" s="370"/>
      <c r="BY560" s="370"/>
      <c r="BZ560" s="370"/>
      <c r="CA560" s="370"/>
      <c r="CB560" s="370"/>
      <c r="CC560" s="370"/>
      <c r="CD560" s="370"/>
      <c r="CE560" s="370"/>
      <c r="CF560" s="370"/>
      <c r="CG560" s="370"/>
      <c r="CH560" s="370"/>
      <c r="CI560" s="370"/>
      <c r="CJ560" s="370"/>
      <c r="CK560" s="370"/>
      <c r="CL560" s="370"/>
      <c r="CM560" s="370"/>
      <c r="CN560" s="370"/>
      <c r="CO560" s="370"/>
      <c r="CP560" s="370"/>
      <c r="CQ560" s="370"/>
      <c r="CR560" s="370"/>
      <c r="CS560" s="370"/>
      <c r="CT560" s="370"/>
      <c r="CU560" s="370"/>
      <c r="CV560" s="370"/>
      <c r="CW560" s="370"/>
      <c r="CX560" s="370"/>
      <c r="CY560" s="370"/>
      <c r="CZ560" s="370"/>
      <c r="DA560" s="370"/>
      <c r="DB560" s="370"/>
      <c r="DC560" s="370"/>
      <c r="DD560" s="370"/>
      <c r="DE560" s="370"/>
    </row>
    <row r="561" spans="56:109">
      <c r="BD561" s="370"/>
      <c r="BE561" s="370"/>
      <c r="BF561" s="370"/>
      <c r="BG561" s="370"/>
      <c r="BH561" s="370"/>
      <c r="BI561" s="370"/>
      <c r="BJ561" s="370"/>
      <c r="BK561" s="370"/>
      <c r="BL561" s="370"/>
      <c r="BM561" s="370"/>
      <c r="BN561" s="370"/>
      <c r="BO561" s="370"/>
      <c r="BP561" s="370"/>
      <c r="BQ561" s="370"/>
      <c r="BR561" s="370"/>
      <c r="BS561" s="370"/>
      <c r="BT561" s="370"/>
      <c r="BU561" s="370"/>
      <c r="BV561" s="370"/>
      <c r="BW561" s="370"/>
      <c r="BX561" s="370"/>
      <c r="BY561" s="370"/>
      <c r="BZ561" s="370"/>
      <c r="CA561" s="370"/>
      <c r="CB561" s="370"/>
      <c r="CC561" s="370"/>
      <c r="CD561" s="370"/>
      <c r="CE561" s="370"/>
      <c r="CF561" s="370"/>
      <c r="CG561" s="370"/>
      <c r="CH561" s="370"/>
      <c r="CI561" s="370"/>
      <c r="CJ561" s="370"/>
      <c r="CK561" s="370"/>
      <c r="CL561" s="370"/>
      <c r="CM561" s="370"/>
      <c r="CN561" s="370"/>
      <c r="CO561" s="370"/>
      <c r="CP561" s="370"/>
      <c r="CQ561" s="370"/>
      <c r="CR561" s="370"/>
      <c r="CS561" s="370"/>
      <c r="CT561" s="370"/>
      <c r="CU561" s="370"/>
      <c r="CV561" s="370"/>
      <c r="CW561" s="370"/>
      <c r="CX561" s="370"/>
      <c r="CY561" s="370"/>
      <c r="CZ561" s="370"/>
      <c r="DA561" s="370"/>
      <c r="DB561" s="370"/>
      <c r="DC561" s="370"/>
      <c r="DD561" s="370"/>
      <c r="DE561" s="370"/>
    </row>
    <row r="562" spans="56:109">
      <c r="BD562" s="370"/>
      <c r="BE562" s="370"/>
      <c r="BF562" s="370"/>
      <c r="BG562" s="370"/>
      <c r="BH562" s="370"/>
      <c r="BI562" s="370"/>
      <c r="BJ562" s="370"/>
      <c r="BK562" s="370"/>
      <c r="BL562" s="370"/>
      <c r="BM562" s="370"/>
      <c r="BN562" s="370"/>
      <c r="BO562" s="370"/>
      <c r="BP562" s="370"/>
      <c r="BQ562" s="370"/>
      <c r="BR562" s="370"/>
      <c r="BS562" s="370"/>
      <c r="BT562" s="370"/>
      <c r="BU562" s="370"/>
      <c r="BV562" s="370"/>
      <c r="BW562" s="370"/>
      <c r="BX562" s="370"/>
      <c r="BY562" s="370"/>
      <c r="BZ562" s="370"/>
      <c r="CA562" s="370"/>
      <c r="CB562" s="370"/>
      <c r="CC562" s="370"/>
      <c r="CD562" s="370"/>
      <c r="CE562" s="370"/>
      <c r="CF562" s="370"/>
      <c r="CG562" s="370"/>
      <c r="CH562" s="370"/>
      <c r="CI562" s="370"/>
      <c r="CJ562" s="370"/>
      <c r="CK562" s="370"/>
      <c r="CL562" s="370"/>
      <c r="CM562" s="370"/>
      <c r="CN562" s="370"/>
      <c r="CO562" s="370"/>
      <c r="CP562" s="370"/>
      <c r="CQ562" s="370"/>
      <c r="CR562" s="370"/>
      <c r="CS562" s="370"/>
      <c r="CT562" s="370"/>
      <c r="CU562" s="370"/>
      <c r="CV562" s="370"/>
      <c r="CW562" s="370"/>
      <c r="CX562" s="370"/>
      <c r="CY562" s="370"/>
      <c r="CZ562" s="370"/>
      <c r="DA562" s="370"/>
      <c r="DB562" s="370"/>
      <c r="DC562" s="370"/>
      <c r="DD562" s="370"/>
      <c r="DE562" s="370"/>
    </row>
    <row r="563" spans="56:109">
      <c r="BD563" s="370"/>
      <c r="BE563" s="370"/>
      <c r="BF563" s="370"/>
      <c r="BG563" s="370"/>
      <c r="BH563" s="370"/>
      <c r="BI563" s="370"/>
      <c r="BJ563" s="370"/>
      <c r="BK563" s="370"/>
      <c r="BL563" s="370"/>
      <c r="BM563" s="370"/>
      <c r="BN563" s="370"/>
      <c r="BO563" s="370"/>
      <c r="BP563" s="370"/>
      <c r="BQ563" s="370"/>
      <c r="BR563" s="370"/>
      <c r="BS563" s="370"/>
      <c r="BT563" s="370"/>
      <c r="BU563" s="370"/>
      <c r="BV563" s="370"/>
      <c r="BW563" s="370"/>
      <c r="BX563" s="370"/>
      <c r="BY563" s="370"/>
      <c r="BZ563" s="370"/>
      <c r="CA563" s="370"/>
      <c r="CB563" s="370"/>
      <c r="CC563" s="370"/>
      <c r="CD563" s="370"/>
      <c r="CE563" s="370"/>
      <c r="CF563" s="370"/>
      <c r="CG563" s="370"/>
      <c r="CH563" s="370"/>
      <c r="CI563" s="370"/>
      <c r="CJ563" s="370"/>
      <c r="CK563" s="370"/>
      <c r="CL563" s="370"/>
      <c r="CM563" s="370"/>
      <c r="CN563" s="370"/>
      <c r="CO563" s="370"/>
      <c r="CP563" s="370"/>
      <c r="CQ563" s="370"/>
      <c r="CR563" s="370"/>
      <c r="CS563" s="370"/>
      <c r="CT563" s="370"/>
      <c r="CU563" s="370"/>
      <c r="CV563" s="370"/>
      <c r="CW563" s="370"/>
      <c r="CX563" s="370"/>
      <c r="CY563" s="370"/>
      <c r="CZ563" s="370"/>
      <c r="DA563" s="370"/>
      <c r="DB563" s="370"/>
      <c r="DC563" s="370"/>
      <c r="DD563" s="370"/>
      <c r="DE563" s="370"/>
    </row>
    <row r="564" spans="56:109">
      <c r="BD564" s="370"/>
      <c r="BE564" s="370"/>
      <c r="BF564" s="370"/>
      <c r="BG564" s="370"/>
      <c r="BH564" s="370"/>
      <c r="BI564" s="370"/>
      <c r="BJ564" s="370"/>
      <c r="BK564" s="370"/>
      <c r="BL564" s="370"/>
      <c r="BM564" s="370"/>
      <c r="BN564" s="370"/>
      <c r="BO564" s="370"/>
      <c r="BP564" s="370"/>
      <c r="BQ564" s="370"/>
      <c r="BR564" s="370"/>
      <c r="BS564" s="370"/>
      <c r="BT564" s="370"/>
      <c r="BU564" s="370"/>
      <c r="BV564" s="370"/>
      <c r="BW564" s="370"/>
      <c r="BX564" s="370"/>
      <c r="BY564" s="370"/>
      <c r="BZ564" s="370"/>
      <c r="CA564" s="370"/>
      <c r="CB564" s="370"/>
      <c r="CC564" s="370"/>
      <c r="CD564" s="370"/>
      <c r="CE564" s="370"/>
      <c r="CF564" s="370"/>
      <c r="CG564" s="370"/>
      <c r="CH564" s="370"/>
      <c r="CI564" s="370"/>
      <c r="CJ564" s="370"/>
      <c r="CK564" s="370"/>
      <c r="CL564" s="370"/>
      <c r="CM564" s="370"/>
      <c r="CN564" s="370"/>
      <c r="CO564" s="370"/>
      <c r="CP564" s="370"/>
      <c r="CQ564" s="370"/>
      <c r="CR564" s="370"/>
      <c r="CS564" s="370"/>
      <c r="CT564" s="370"/>
      <c r="CU564" s="370"/>
      <c r="CV564" s="370"/>
      <c r="CW564" s="370"/>
      <c r="CX564" s="370"/>
      <c r="CY564" s="370"/>
      <c r="CZ564" s="370"/>
      <c r="DA564" s="370"/>
      <c r="DB564" s="370"/>
      <c r="DC564" s="370"/>
      <c r="DD564" s="370"/>
      <c r="DE564" s="370"/>
    </row>
    <row r="565" spans="56:109">
      <c r="BD565" s="370"/>
      <c r="BE565" s="370"/>
      <c r="BF565" s="370"/>
      <c r="BG565" s="370"/>
      <c r="BH565" s="370"/>
      <c r="BI565" s="370"/>
      <c r="BJ565" s="370"/>
      <c r="BK565" s="370"/>
      <c r="BL565" s="370"/>
      <c r="BM565" s="370"/>
      <c r="BN565" s="370"/>
      <c r="BO565" s="370"/>
      <c r="BP565" s="370"/>
      <c r="BQ565" s="370"/>
      <c r="BR565" s="370"/>
      <c r="BS565" s="370"/>
      <c r="BT565" s="370"/>
      <c r="BU565" s="370"/>
      <c r="BV565" s="370"/>
      <c r="BW565" s="370"/>
      <c r="BX565" s="370"/>
      <c r="BY565" s="370"/>
      <c r="BZ565" s="370"/>
      <c r="CA565" s="370"/>
      <c r="CB565" s="370"/>
      <c r="CC565" s="370"/>
      <c r="CD565" s="370"/>
      <c r="CE565" s="370"/>
      <c r="CF565" s="370"/>
      <c r="CG565" s="370"/>
      <c r="CH565" s="370"/>
      <c r="CI565" s="370"/>
      <c r="CJ565" s="370"/>
      <c r="CK565" s="370"/>
      <c r="CL565" s="370"/>
      <c r="CM565" s="370"/>
      <c r="CN565" s="370"/>
      <c r="CO565" s="370"/>
      <c r="CP565" s="370"/>
      <c r="CQ565" s="370"/>
      <c r="CR565" s="370"/>
      <c r="CS565" s="370"/>
      <c r="CT565" s="370"/>
      <c r="CU565" s="370"/>
      <c r="CV565" s="370"/>
      <c r="CW565" s="370"/>
      <c r="CX565" s="370"/>
      <c r="CY565" s="370"/>
      <c r="CZ565" s="370"/>
      <c r="DA565" s="370"/>
      <c r="DB565" s="370"/>
      <c r="DC565" s="370"/>
      <c r="DD565" s="370"/>
      <c r="DE565" s="370"/>
    </row>
    <row r="566" spans="56:109">
      <c r="BD566" s="370"/>
      <c r="BE566" s="370"/>
      <c r="BF566" s="370"/>
      <c r="BG566" s="370"/>
      <c r="BH566" s="370"/>
      <c r="BI566" s="370"/>
      <c r="BJ566" s="370"/>
      <c r="BK566" s="370"/>
      <c r="BL566" s="370"/>
      <c r="BM566" s="370"/>
      <c r="BN566" s="370"/>
      <c r="BO566" s="370"/>
      <c r="BP566" s="370"/>
      <c r="BQ566" s="370"/>
      <c r="BR566" s="370"/>
      <c r="BS566" s="370"/>
      <c r="BT566" s="370"/>
      <c r="BU566" s="370"/>
      <c r="BV566" s="370"/>
      <c r="BW566" s="370"/>
      <c r="BX566" s="370"/>
      <c r="BY566" s="370"/>
      <c r="BZ566" s="370"/>
      <c r="CA566" s="370"/>
      <c r="CB566" s="370"/>
      <c r="CC566" s="370"/>
      <c r="CD566" s="370"/>
      <c r="CE566" s="370"/>
      <c r="CF566" s="370"/>
      <c r="CG566" s="370"/>
      <c r="CH566" s="370"/>
      <c r="CI566" s="370"/>
      <c r="CJ566" s="370"/>
      <c r="CK566" s="370"/>
      <c r="CL566" s="370"/>
      <c r="CM566" s="370"/>
      <c r="CN566" s="370"/>
      <c r="CO566" s="370"/>
      <c r="CP566" s="370"/>
      <c r="CQ566" s="370"/>
      <c r="CR566" s="370"/>
      <c r="CS566" s="370"/>
      <c r="CT566" s="370"/>
      <c r="CU566" s="370"/>
      <c r="CV566" s="370"/>
      <c r="CW566" s="370"/>
      <c r="CX566" s="370"/>
      <c r="CY566" s="370"/>
      <c r="CZ566" s="370"/>
      <c r="DA566" s="370"/>
      <c r="DB566" s="370"/>
      <c r="DC566" s="370"/>
      <c r="DD566" s="370"/>
      <c r="DE566" s="370"/>
    </row>
    <row r="567" spans="56:109">
      <c r="BD567" s="370"/>
      <c r="BE567" s="370"/>
      <c r="BF567" s="370"/>
      <c r="BG567" s="370"/>
      <c r="BH567" s="370"/>
      <c r="BI567" s="370"/>
      <c r="BJ567" s="370"/>
      <c r="BK567" s="370"/>
      <c r="BL567" s="370"/>
      <c r="BM567" s="370"/>
      <c r="BN567" s="370"/>
      <c r="BO567" s="370"/>
      <c r="BP567" s="370"/>
      <c r="BQ567" s="370"/>
      <c r="BR567" s="370"/>
      <c r="BS567" s="370"/>
      <c r="BT567" s="370"/>
      <c r="BU567" s="370"/>
      <c r="BV567" s="370"/>
      <c r="BW567" s="370"/>
      <c r="BX567" s="370"/>
      <c r="BY567" s="370"/>
      <c r="BZ567" s="370"/>
      <c r="CA567" s="370"/>
      <c r="CB567" s="370"/>
      <c r="CC567" s="370"/>
      <c r="CD567" s="370"/>
      <c r="CE567" s="370"/>
      <c r="CF567" s="370"/>
      <c r="CG567" s="370"/>
      <c r="CH567" s="370"/>
      <c r="CI567" s="370"/>
      <c r="CJ567" s="370"/>
      <c r="CK567" s="370"/>
      <c r="CL567" s="370"/>
      <c r="CM567" s="370"/>
      <c r="CN567" s="370"/>
      <c r="CO567" s="370"/>
      <c r="CP567" s="370"/>
      <c r="CQ567" s="370"/>
      <c r="CR567" s="370"/>
      <c r="CS567" s="370"/>
      <c r="CT567" s="370"/>
      <c r="CU567" s="370"/>
      <c r="CV567" s="370"/>
      <c r="CW567" s="370"/>
      <c r="CX567" s="370"/>
      <c r="CY567" s="370"/>
      <c r="CZ567" s="370"/>
      <c r="DA567" s="370"/>
      <c r="DB567" s="370"/>
      <c r="DC567" s="370"/>
      <c r="DD567" s="370"/>
      <c r="DE567" s="370"/>
    </row>
    <row r="568" spans="56:109">
      <c r="BD568" s="370"/>
      <c r="BE568" s="370"/>
      <c r="BF568" s="370"/>
      <c r="BG568" s="370"/>
      <c r="BH568" s="370"/>
      <c r="BI568" s="370"/>
      <c r="BJ568" s="370"/>
      <c r="BK568" s="370"/>
      <c r="BL568" s="370"/>
      <c r="BM568" s="370"/>
      <c r="BN568" s="370"/>
      <c r="BO568" s="370"/>
      <c r="BP568" s="370"/>
      <c r="BQ568" s="370"/>
      <c r="BR568" s="370"/>
      <c r="BS568" s="370"/>
      <c r="BT568" s="370"/>
      <c r="BU568" s="370"/>
      <c r="BV568" s="370"/>
      <c r="BW568" s="370"/>
      <c r="BX568" s="370"/>
      <c r="BY568" s="370"/>
      <c r="BZ568" s="370"/>
      <c r="CA568" s="370"/>
      <c r="CB568" s="370"/>
      <c r="CC568" s="370"/>
      <c r="CD568" s="370"/>
      <c r="CE568" s="370"/>
      <c r="CF568" s="370"/>
      <c r="CG568" s="370"/>
      <c r="CH568" s="370"/>
      <c r="CI568" s="370"/>
      <c r="CJ568" s="370"/>
      <c r="CK568" s="370"/>
      <c r="CL568" s="370"/>
      <c r="CM568" s="370"/>
      <c r="CN568" s="370"/>
      <c r="CO568" s="370"/>
      <c r="CP568" s="370"/>
      <c r="CQ568" s="370"/>
      <c r="CR568" s="370"/>
      <c r="CS568" s="370"/>
      <c r="CT568" s="370"/>
      <c r="CU568" s="370"/>
      <c r="CV568" s="370"/>
      <c r="CW568" s="370"/>
      <c r="CX568" s="370"/>
      <c r="CY568" s="370"/>
      <c r="CZ568" s="370"/>
      <c r="DA568" s="370"/>
      <c r="DB568" s="370"/>
      <c r="DC568" s="370"/>
      <c r="DD568" s="370"/>
      <c r="DE568" s="370"/>
    </row>
    <row r="569" spans="56:109">
      <c r="BD569" s="370"/>
      <c r="BE569" s="370"/>
      <c r="BF569" s="370"/>
      <c r="BG569" s="370"/>
      <c r="BH569" s="370"/>
      <c r="BI569" s="370"/>
      <c r="BJ569" s="370"/>
      <c r="BK569" s="370"/>
      <c r="BL569" s="370"/>
      <c r="BM569" s="370"/>
      <c r="BN569" s="370"/>
      <c r="BO569" s="370"/>
      <c r="BP569" s="370"/>
      <c r="BQ569" s="370"/>
      <c r="BR569" s="370"/>
      <c r="BS569" s="370"/>
      <c r="BT569" s="370"/>
      <c r="BU569" s="370"/>
      <c r="BV569" s="370"/>
      <c r="BW569" s="370"/>
      <c r="BX569" s="370"/>
      <c r="BY569" s="370"/>
      <c r="BZ569" s="370"/>
      <c r="CA569" s="370"/>
      <c r="CB569" s="370"/>
      <c r="CC569" s="370"/>
      <c r="CD569" s="370"/>
      <c r="CE569" s="370"/>
      <c r="CF569" s="370"/>
      <c r="CG569" s="370"/>
      <c r="CH569" s="370"/>
      <c r="CI569" s="370"/>
      <c r="CJ569" s="370"/>
      <c r="CK569" s="370"/>
      <c r="CL569" s="370"/>
      <c r="CM569" s="370"/>
      <c r="CN569" s="370"/>
      <c r="CO569" s="370"/>
      <c r="CP569" s="370"/>
      <c r="CQ569" s="370"/>
      <c r="CR569" s="370"/>
      <c r="CS569" s="370"/>
      <c r="CT569" s="370"/>
      <c r="CU569" s="370"/>
      <c r="CV569" s="370"/>
      <c r="CW569" s="370"/>
      <c r="CX569" s="370"/>
      <c r="CY569" s="370"/>
      <c r="CZ569" s="370"/>
      <c r="DA569" s="370"/>
      <c r="DB569" s="370"/>
      <c r="DC569" s="370"/>
      <c r="DD569" s="370"/>
      <c r="DE569" s="370"/>
    </row>
    <row r="570" spans="56:109">
      <c r="BD570" s="370"/>
      <c r="BE570" s="370"/>
      <c r="BF570" s="370"/>
      <c r="BG570" s="370"/>
      <c r="BH570" s="370"/>
      <c r="BI570" s="370"/>
      <c r="BJ570" s="370"/>
      <c r="BK570" s="370"/>
      <c r="BL570" s="370"/>
      <c r="BM570" s="370"/>
      <c r="BN570" s="370"/>
      <c r="BO570" s="370"/>
      <c r="BP570" s="370"/>
      <c r="BQ570" s="370"/>
      <c r="BR570" s="370"/>
      <c r="BS570" s="370"/>
      <c r="BT570" s="370"/>
      <c r="BU570" s="370"/>
      <c r="BV570" s="370"/>
      <c r="BW570" s="370"/>
      <c r="BX570" s="370"/>
      <c r="BY570" s="370"/>
      <c r="BZ570" s="370"/>
      <c r="CA570" s="370"/>
      <c r="CB570" s="370"/>
      <c r="CC570" s="370"/>
      <c r="CD570" s="370"/>
      <c r="CE570" s="370"/>
      <c r="CF570" s="370"/>
      <c r="CG570" s="370"/>
      <c r="CH570" s="370"/>
      <c r="CI570" s="370"/>
      <c r="CJ570" s="370"/>
      <c r="CK570" s="370"/>
      <c r="CL570" s="370"/>
      <c r="CM570" s="370"/>
      <c r="CN570" s="370"/>
      <c r="CO570" s="370"/>
      <c r="CP570" s="370"/>
      <c r="CQ570" s="370"/>
      <c r="CR570" s="370"/>
      <c r="CS570" s="370"/>
      <c r="CT570" s="370"/>
      <c r="CU570" s="370"/>
      <c r="CV570" s="370"/>
      <c r="CW570" s="370"/>
      <c r="CX570" s="370"/>
      <c r="CY570" s="370"/>
      <c r="CZ570" s="370"/>
      <c r="DA570" s="370"/>
      <c r="DB570" s="370"/>
      <c r="DC570" s="370"/>
      <c r="DD570" s="370"/>
      <c r="DE570" s="370"/>
    </row>
    <row r="571" spans="56:109">
      <c r="BD571" s="370"/>
      <c r="BE571" s="370"/>
      <c r="BF571" s="370"/>
      <c r="BG571" s="370"/>
      <c r="BH571" s="370"/>
      <c r="BI571" s="370"/>
      <c r="BJ571" s="370"/>
      <c r="BK571" s="370"/>
      <c r="BL571" s="370"/>
      <c r="BM571" s="370"/>
      <c r="BN571" s="370"/>
      <c r="BO571" s="370"/>
      <c r="BP571" s="370"/>
      <c r="BQ571" s="370"/>
      <c r="BR571" s="370"/>
      <c r="BS571" s="370"/>
      <c r="BT571" s="370"/>
      <c r="BU571" s="370"/>
      <c r="BV571" s="370"/>
      <c r="BW571" s="370"/>
      <c r="BX571" s="370"/>
      <c r="BY571" s="370"/>
      <c r="BZ571" s="370"/>
      <c r="CA571" s="370"/>
      <c r="CB571" s="370"/>
      <c r="CC571" s="370"/>
      <c r="CD571" s="370"/>
      <c r="CE571" s="370"/>
      <c r="CF571" s="370"/>
      <c r="CG571" s="370"/>
      <c r="CH571" s="370"/>
      <c r="CI571" s="370"/>
      <c r="CJ571" s="370"/>
      <c r="CK571" s="370"/>
      <c r="CL571" s="370"/>
      <c r="CM571" s="370"/>
      <c r="CN571" s="370"/>
      <c r="CO571" s="370"/>
      <c r="CP571" s="370"/>
      <c r="CQ571" s="370"/>
      <c r="CR571" s="370"/>
      <c r="CS571" s="370"/>
      <c r="CT571" s="370"/>
      <c r="CU571" s="370"/>
      <c r="CV571" s="370"/>
      <c r="CW571" s="370"/>
      <c r="CX571" s="370"/>
      <c r="CY571" s="370"/>
      <c r="CZ571" s="370"/>
      <c r="DA571" s="370"/>
      <c r="DB571" s="370"/>
      <c r="DC571" s="370"/>
      <c r="DD571" s="370"/>
      <c r="DE571" s="370"/>
    </row>
    <row r="572" spans="56:109">
      <c r="BD572" s="370"/>
      <c r="BE572" s="370"/>
      <c r="BF572" s="370"/>
      <c r="BG572" s="370"/>
      <c r="BH572" s="370"/>
      <c r="BI572" s="370"/>
      <c r="BJ572" s="370"/>
      <c r="BK572" s="370"/>
      <c r="BL572" s="370"/>
      <c r="BM572" s="370"/>
      <c r="BN572" s="370"/>
      <c r="BO572" s="370"/>
      <c r="BP572" s="370"/>
      <c r="BQ572" s="370"/>
      <c r="BR572" s="370"/>
      <c r="BS572" s="370"/>
      <c r="BT572" s="370"/>
      <c r="BU572" s="370"/>
      <c r="BV572" s="370"/>
      <c r="BW572" s="370"/>
      <c r="BX572" s="370"/>
      <c r="BY572" s="370"/>
      <c r="BZ572" s="370"/>
      <c r="CA572" s="370"/>
      <c r="CB572" s="370"/>
      <c r="CC572" s="370"/>
      <c r="CD572" s="370"/>
      <c r="CE572" s="370"/>
      <c r="CF572" s="370"/>
      <c r="CG572" s="370"/>
      <c r="CH572" s="370"/>
      <c r="CI572" s="370"/>
      <c r="CJ572" s="370"/>
      <c r="CK572" s="370"/>
      <c r="CL572" s="370"/>
      <c r="CM572" s="370"/>
      <c r="CN572" s="370"/>
      <c r="CO572" s="370"/>
      <c r="CP572" s="370"/>
      <c r="CQ572" s="370"/>
      <c r="CR572" s="370"/>
      <c r="CS572" s="370"/>
      <c r="CT572" s="370"/>
      <c r="CU572" s="370"/>
      <c r="CV572" s="370"/>
      <c r="CW572" s="370"/>
      <c r="CX572" s="370"/>
      <c r="CY572" s="370"/>
      <c r="CZ572" s="370"/>
      <c r="DA572" s="370"/>
      <c r="DB572" s="370"/>
      <c r="DC572" s="370"/>
      <c r="DD572" s="370"/>
      <c r="DE572" s="370"/>
    </row>
    <row r="573" spans="56:109">
      <c r="BD573" s="370"/>
      <c r="BE573" s="370"/>
      <c r="BF573" s="370"/>
      <c r="BG573" s="370"/>
      <c r="BH573" s="370"/>
      <c r="BI573" s="370"/>
      <c r="BJ573" s="370"/>
      <c r="BK573" s="370"/>
      <c r="BL573" s="370"/>
      <c r="BM573" s="370"/>
      <c r="BN573" s="370"/>
      <c r="BO573" s="370"/>
      <c r="BP573" s="370"/>
      <c r="BQ573" s="370"/>
      <c r="BR573" s="370"/>
      <c r="BS573" s="370"/>
      <c r="BT573" s="370"/>
      <c r="BU573" s="370"/>
      <c r="BV573" s="370"/>
      <c r="BW573" s="370"/>
      <c r="BX573" s="370"/>
      <c r="BY573" s="370"/>
      <c r="BZ573" s="370"/>
      <c r="CA573" s="370"/>
      <c r="CB573" s="370"/>
      <c r="CC573" s="370"/>
      <c r="CD573" s="370"/>
      <c r="CE573" s="370"/>
      <c r="CF573" s="370"/>
      <c r="CG573" s="370"/>
      <c r="CH573" s="370"/>
      <c r="CI573" s="370"/>
      <c r="CJ573" s="370"/>
      <c r="CK573" s="370"/>
      <c r="CL573" s="370"/>
      <c r="CM573" s="370"/>
      <c r="CN573" s="370"/>
      <c r="CO573" s="370"/>
      <c r="CP573" s="370"/>
      <c r="CQ573" s="370"/>
      <c r="CR573" s="370"/>
      <c r="CS573" s="370"/>
      <c r="CT573" s="370"/>
      <c r="CU573" s="370"/>
      <c r="CV573" s="370"/>
      <c r="CW573" s="370"/>
      <c r="CX573" s="370"/>
      <c r="CY573" s="370"/>
      <c r="CZ573" s="370"/>
      <c r="DA573" s="370"/>
      <c r="DB573" s="370"/>
      <c r="DC573" s="370"/>
      <c r="DD573" s="370"/>
      <c r="DE573" s="370"/>
    </row>
    <row r="574" spans="56:109">
      <c r="BD574" s="370"/>
      <c r="BE574" s="370"/>
      <c r="BF574" s="370"/>
      <c r="BG574" s="370"/>
      <c r="BH574" s="370"/>
      <c r="BI574" s="370"/>
      <c r="BJ574" s="370"/>
      <c r="BK574" s="370"/>
      <c r="BL574" s="370"/>
      <c r="BM574" s="370"/>
      <c r="BN574" s="370"/>
      <c r="BO574" s="370"/>
      <c r="BP574" s="370"/>
      <c r="BQ574" s="370"/>
      <c r="BR574" s="370"/>
      <c r="BS574" s="370"/>
      <c r="BT574" s="370"/>
      <c r="BU574" s="370"/>
      <c r="BV574" s="370"/>
      <c r="BW574" s="370"/>
      <c r="BX574" s="370"/>
      <c r="BY574" s="370"/>
      <c r="BZ574" s="370"/>
      <c r="CA574" s="370"/>
      <c r="CB574" s="370"/>
      <c r="CC574" s="370"/>
      <c r="CD574" s="370"/>
      <c r="CE574" s="370"/>
      <c r="CF574" s="370"/>
      <c r="CG574" s="370"/>
      <c r="CH574" s="370"/>
      <c r="CI574" s="370"/>
      <c r="CJ574" s="370"/>
      <c r="CK574" s="370"/>
      <c r="CL574" s="370"/>
      <c r="CM574" s="370"/>
      <c r="CN574" s="370"/>
      <c r="CO574" s="370"/>
      <c r="CP574" s="370"/>
      <c r="CQ574" s="370"/>
      <c r="CR574" s="370"/>
      <c r="CS574" s="370"/>
      <c r="CT574" s="370"/>
      <c r="CU574" s="370"/>
      <c r="CV574" s="370"/>
      <c r="CW574" s="370"/>
      <c r="CX574" s="370"/>
      <c r="CY574" s="370"/>
      <c r="CZ574" s="370"/>
      <c r="DA574" s="370"/>
      <c r="DB574" s="370"/>
      <c r="DC574" s="370"/>
      <c r="DD574" s="370"/>
      <c r="DE574" s="370"/>
    </row>
    <row r="575" spans="56:109">
      <c r="BD575" s="370"/>
      <c r="BE575" s="370"/>
      <c r="BF575" s="370"/>
      <c r="BG575" s="370"/>
      <c r="BH575" s="370"/>
      <c r="BI575" s="370"/>
      <c r="BJ575" s="370"/>
      <c r="BK575" s="370"/>
      <c r="BL575" s="370"/>
      <c r="BM575" s="370"/>
      <c r="BN575" s="370"/>
      <c r="BO575" s="370"/>
      <c r="BP575" s="370"/>
      <c r="BQ575" s="370"/>
      <c r="BR575" s="370"/>
      <c r="BS575" s="370"/>
      <c r="BT575" s="370"/>
      <c r="BU575" s="370"/>
      <c r="BV575" s="370"/>
      <c r="BW575" s="370"/>
      <c r="BX575" s="370"/>
      <c r="BY575" s="370"/>
      <c r="BZ575" s="370"/>
      <c r="CA575" s="370"/>
      <c r="CB575" s="370"/>
      <c r="CC575" s="370"/>
      <c r="CD575" s="370"/>
      <c r="CE575" s="370"/>
      <c r="CF575" s="370"/>
      <c r="CG575" s="370"/>
      <c r="CH575" s="370"/>
      <c r="CI575" s="370"/>
      <c r="CJ575" s="370"/>
      <c r="CK575" s="370"/>
      <c r="CL575" s="370"/>
      <c r="CM575" s="370"/>
      <c r="CN575" s="370"/>
      <c r="CO575" s="370"/>
      <c r="CP575" s="370"/>
      <c r="CQ575" s="370"/>
      <c r="CR575" s="370"/>
      <c r="CS575" s="370"/>
      <c r="CT575" s="370"/>
      <c r="CU575" s="370"/>
      <c r="CV575" s="370"/>
      <c r="CW575" s="370"/>
      <c r="CX575" s="370"/>
      <c r="CY575" s="370"/>
      <c r="CZ575" s="370"/>
      <c r="DA575" s="370"/>
      <c r="DB575" s="370"/>
      <c r="DC575" s="370"/>
      <c r="DD575" s="370"/>
      <c r="DE575" s="370"/>
    </row>
    <row r="576" spans="56:109">
      <c r="BD576" s="370"/>
      <c r="BE576" s="370"/>
      <c r="BF576" s="370"/>
      <c r="BG576" s="370"/>
      <c r="BH576" s="370"/>
      <c r="BI576" s="370"/>
      <c r="BJ576" s="370"/>
      <c r="BK576" s="370"/>
      <c r="BL576" s="370"/>
      <c r="BM576" s="370"/>
      <c r="BN576" s="370"/>
      <c r="BO576" s="370"/>
      <c r="BP576" s="370"/>
      <c r="BQ576" s="370"/>
      <c r="BR576" s="370"/>
      <c r="BS576" s="370"/>
      <c r="BT576" s="370"/>
      <c r="BU576" s="370"/>
      <c r="BV576" s="370"/>
      <c r="BW576" s="370"/>
      <c r="BX576" s="370"/>
      <c r="BY576" s="370"/>
      <c r="BZ576" s="370"/>
      <c r="CA576" s="370"/>
      <c r="CB576" s="370"/>
      <c r="CC576" s="370"/>
      <c r="CD576" s="370"/>
      <c r="CE576" s="370"/>
      <c r="CF576" s="370"/>
      <c r="CG576" s="370"/>
      <c r="CH576" s="370"/>
      <c r="CI576" s="370"/>
      <c r="CJ576" s="370"/>
      <c r="CK576" s="370"/>
      <c r="CL576" s="370"/>
      <c r="CM576" s="370"/>
      <c r="CN576" s="370"/>
      <c r="CO576" s="370"/>
      <c r="CP576" s="370"/>
      <c r="CQ576" s="370"/>
      <c r="CR576" s="370"/>
      <c r="CS576" s="370"/>
      <c r="CT576" s="370"/>
      <c r="CU576" s="370"/>
      <c r="CV576" s="370"/>
      <c r="CW576" s="370"/>
      <c r="CX576" s="370"/>
      <c r="CY576" s="370"/>
      <c r="CZ576" s="370"/>
      <c r="DA576" s="370"/>
      <c r="DB576" s="370"/>
      <c r="DC576" s="370"/>
      <c r="DD576" s="370"/>
      <c r="DE576" s="370"/>
    </row>
    <row r="577" spans="56:109">
      <c r="BD577" s="370"/>
      <c r="BE577" s="370"/>
      <c r="BF577" s="370"/>
      <c r="BG577" s="370"/>
      <c r="BH577" s="370"/>
      <c r="BI577" s="370"/>
      <c r="BJ577" s="370"/>
      <c r="BK577" s="370"/>
      <c r="BL577" s="370"/>
      <c r="BM577" s="370"/>
      <c r="BN577" s="370"/>
      <c r="BO577" s="370"/>
      <c r="BP577" s="370"/>
      <c r="BQ577" s="370"/>
      <c r="BR577" s="370"/>
      <c r="BS577" s="370"/>
      <c r="BT577" s="370"/>
      <c r="BU577" s="370"/>
      <c r="BV577" s="370"/>
      <c r="BW577" s="370"/>
      <c r="BX577" s="370"/>
      <c r="BY577" s="370"/>
      <c r="BZ577" s="370"/>
      <c r="CA577" s="370"/>
      <c r="CB577" s="370"/>
      <c r="CC577" s="370"/>
      <c r="CD577" s="370"/>
      <c r="CE577" s="370"/>
      <c r="CF577" s="370"/>
      <c r="CG577" s="370"/>
      <c r="CH577" s="370"/>
      <c r="CI577" s="370"/>
      <c r="CJ577" s="370"/>
      <c r="CK577" s="370"/>
      <c r="CL577" s="370"/>
      <c r="CM577" s="370"/>
      <c r="CN577" s="370"/>
      <c r="CO577" s="370"/>
      <c r="CP577" s="370"/>
      <c r="CQ577" s="370"/>
      <c r="CR577" s="370"/>
      <c r="CS577" s="370"/>
      <c r="CT577" s="370"/>
      <c r="CU577" s="370"/>
      <c r="CV577" s="370"/>
      <c r="CW577" s="370"/>
      <c r="CX577" s="370"/>
      <c r="CY577" s="370"/>
      <c r="CZ577" s="370"/>
      <c r="DA577" s="370"/>
      <c r="DB577" s="370"/>
      <c r="DC577" s="370"/>
      <c r="DD577" s="370"/>
      <c r="DE577" s="370"/>
    </row>
    <row r="578" spans="56:109">
      <c r="BD578" s="370"/>
      <c r="BE578" s="370"/>
      <c r="BF578" s="370"/>
      <c r="BG578" s="370"/>
      <c r="BH578" s="370"/>
      <c r="BI578" s="370"/>
      <c r="BJ578" s="370"/>
      <c r="BK578" s="370"/>
      <c r="BL578" s="370"/>
      <c r="BM578" s="370"/>
      <c r="BN578" s="370"/>
      <c r="BO578" s="370"/>
      <c r="BP578" s="370"/>
      <c r="BQ578" s="370"/>
      <c r="BR578" s="370"/>
      <c r="BS578" s="370"/>
      <c r="BT578" s="370"/>
      <c r="BU578" s="370"/>
      <c r="BV578" s="370"/>
      <c r="BW578" s="370"/>
      <c r="BX578" s="370"/>
      <c r="BY578" s="370"/>
      <c r="BZ578" s="370"/>
      <c r="CA578" s="370"/>
      <c r="CB578" s="370"/>
      <c r="CC578" s="370"/>
      <c r="CD578" s="370"/>
      <c r="CE578" s="370"/>
      <c r="CF578" s="370"/>
      <c r="CG578" s="370"/>
      <c r="CH578" s="370"/>
      <c r="CI578" s="370"/>
      <c r="CJ578" s="370"/>
      <c r="CK578" s="370"/>
      <c r="CL578" s="370"/>
      <c r="CM578" s="370"/>
      <c r="CN578" s="370"/>
      <c r="CO578" s="370"/>
      <c r="CP578" s="370"/>
      <c r="CQ578" s="370"/>
      <c r="CR578" s="370"/>
      <c r="CS578" s="370"/>
      <c r="CT578" s="370"/>
      <c r="CU578" s="370"/>
      <c r="CV578" s="370"/>
      <c r="CW578" s="370"/>
      <c r="CX578" s="370"/>
      <c r="CY578" s="370"/>
      <c r="CZ578" s="370"/>
      <c r="DA578" s="370"/>
      <c r="DB578" s="370"/>
      <c r="DC578" s="370"/>
      <c r="DD578" s="370"/>
      <c r="DE578" s="370"/>
    </row>
    <row r="579" spans="56:109">
      <c r="BD579" s="370"/>
      <c r="BE579" s="370"/>
      <c r="BF579" s="370"/>
      <c r="BG579" s="370"/>
      <c r="BH579" s="370"/>
      <c r="BI579" s="370"/>
      <c r="BJ579" s="370"/>
      <c r="BK579" s="370"/>
      <c r="BL579" s="370"/>
      <c r="BM579" s="370"/>
      <c r="BN579" s="370"/>
      <c r="BO579" s="370"/>
      <c r="BP579" s="370"/>
      <c r="BQ579" s="370"/>
      <c r="BR579" s="370"/>
      <c r="BS579" s="370"/>
      <c r="BT579" s="370"/>
      <c r="BU579" s="370"/>
      <c r="BV579" s="370"/>
      <c r="BW579" s="370"/>
      <c r="BX579" s="370"/>
      <c r="BY579" s="370"/>
      <c r="BZ579" s="370"/>
      <c r="CA579" s="370"/>
      <c r="CB579" s="370"/>
      <c r="CC579" s="370"/>
      <c r="CD579" s="370"/>
      <c r="CE579" s="370"/>
      <c r="CF579" s="370"/>
      <c r="CG579" s="370"/>
      <c r="CH579" s="370"/>
      <c r="CI579" s="370"/>
      <c r="CJ579" s="370"/>
      <c r="CK579" s="370"/>
      <c r="CL579" s="370"/>
      <c r="CM579" s="370"/>
      <c r="CN579" s="370"/>
      <c r="CO579" s="370"/>
      <c r="CP579" s="370"/>
      <c r="CQ579" s="370"/>
      <c r="CR579" s="370"/>
      <c r="CS579" s="370"/>
      <c r="CT579" s="370"/>
      <c r="CU579" s="370"/>
      <c r="CV579" s="370"/>
      <c r="CW579" s="370"/>
      <c r="CX579" s="370"/>
      <c r="CY579" s="370"/>
      <c r="CZ579" s="370"/>
      <c r="DA579" s="370"/>
      <c r="DB579" s="370"/>
      <c r="DC579" s="370"/>
      <c r="DD579" s="370"/>
      <c r="DE579" s="370"/>
    </row>
    <row r="580" spans="56:109">
      <c r="BD580" s="370"/>
      <c r="BE580" s="370"/>
      <c r="BF580" s="370"/>
      <c r="BG580" s="370"/>
      <c r="BH580" s="370"/>
      <c r="BI580" s="370"/>
      <c r="BJ580" s="370"/>
      <c r="BK580" s="370"/>
      <c r="BL580" s="370"/>
      <c r="BM580" s="370"/>
      <c r="BN580" s="370"/>
      <c r="BO580" s="370"/>
      <c r="BP580" s="370"/>
      <c r="BQ580" s="370"/>
      <c r="BR580" s="370"/>
      <c r="BS580" s="370"/>
      <c r="BT580" s="370"/>
      <c r="BU580" s="370"/>
      <c r="BV580" s="370"/>
      <c r="BW580" s="370"/>
      <c r="BX580" s="370"/>
      <c r="BY580" s="370"/>
      <c r="BZ580" s="370"/>
      <c r="CA580" s="370"/>
      <c r="CB580" s="370"/>
      <c r="CC580" s="370"/>
      <c r="CD580" s="370"/>
      <c r="CE580" s="370"/>
      <c r="CF580" s="370"/>
      <c r="CG580" s="370"/>
      <c r="CH580" s="370"/>
      <c r="CI580" s="370"/>
      <c r="CJ580" s="370"/>
      <c r="CK580" s="370"/>
      <c r="CL580" s="370"/>
      <c r="CM580" s="370"/>
      <c r="CN580" s="370"/>
      <c r="CO580" s="370"/>
      <c r="CP580" s="370"/>
      <c r="CQ580" s="370"/>
      <c r="CR580" s="370"/>
      <c r="CS580" s="370"/>
      <c r="CT580" s="370"/>
      <c r="CU580" s="370"/>
      <c r="CV580" s="370"/>
      <c r="CW580" s="370"/>
      <c r="CX580" s="370"/>
      <c r="CY580" s="370"/>
      <c r="CZ580" s="370"/>
      <c r="DA580" s="370"/>
      <c r="DB580" s="370"/>
      <c r="DC580" s="370"/>
      <c r="DD580" s="370"/>
      <c r="DE580" s="370"/>
    </row>
    <row r="581" spans="56:109">
      <c r="BD581" s="370"/>
      <c r="BE581" s="370"/>
      <c r="BF581" s="370"/>
      <c r="BG581" s="370"/>
      <c r="BH581" s="370"/>
      <c r="BI581" s="370"/>
      <c r="BJ581" s="370"/>
      <c r="BK581" s="370"/>
      <c r="BL581" s="370"/>
      <c r="BM581" s="370"/>
      <c r="BN581" s="370"/>
      <c r="BO581" s="370"/>
      <c r="BP581" s="370"/>
      <c r="BQ581" s="370"/>
      <c r="BR581" s="370"/>
      <c r="BS581" s="370"/>
      <c r="BT581" s="370"/>
      <c r="BU581" s="370"/>
      <c r="BV581" s="370"/>
      <c r="BW581" s="370"/>
      <c r="BX581" s="370"/>
      <c r="BY581" s="370"/>
      <c r="BZ581" s="370"/>
      <c r="CA581" s="370"/>
      <c r="CB581" s="370"/>
      <c r="CC581" s="370"/>
      <c r="CD581" s="370"/>
      <c r="CE581" s="370"/>
      <c r="CF581" s="370"/>
      <c r="CG581" s="370"/>
      <c r="CH581" s="370"/>
      <c r="CI581" s="370"/>
      <c r="CJ581" s="370"/>
      <c r="CK581" s="370"/>
      <c r="CL581" s="370"/>
      <c r="CM581" s="370"/>
      <c r="CN581" s="370"/>
      <c r="CO581" s="370"/>
      <c r="CP581" s="370"/>
      <c r="CQ581" s="370"/>
      <c r="CR581" s="370"/>
      <c r="CS581" s="370"/>
      <c r="CT581" s="370"/>
      <c r="CU581" s="370"/>
      <c r="CV581" s="370"/>
      <c r="CW581" s="370"/>
      <c r="CX581" s="370"/>
      <c r="CY581" s="370"/>
      <c r="CZ581" s="370"/>
      <c r="DA581" s="370"/>
      <c r="DB581" s="370"/>
      <c r="DC581" s="370"/>
      <c r="DD581" s="370"/>
      <c r="DE581" s="370"/>
    </row>
    <row r="582" spans="56:109">
      <c r="BD582" s="370"/>
      <c r="BE582" s="370"/>
      <c r="BF582" s="370"/>
      <c r="BG582" s="370"/>
      <c r="BH582" s="370"/>
      <c r="BI582" s="370"/>
      <c r="BJ582" s="370"/>
      <c r="BK582" s="370"/>
      <c r="BL582" s="370"/>
      <c r="BM582" s="370"/>
      <c r="BN582" s="370"/>
      <c r="BO582" s="370"/>
      <c r="BP582" s="370"/>
      <c r="BQ582" s="370"/>
      <c r="BR582" s="370"/>
      <c r="BS582" s="370"/>
      <c r="BT582" s="370"/>
      <c r="BU582" s="370"/>
      <c r="BV582" s="370"/>
      <c r="BW582" s="370"/>
      <c r="BX582" s="370"/>
      <c r="BY582" s="370"/>
      <c r="BZ582" s="370"/>
      <c r="CA582" s="370"/>
      <c r="CB582" s="370"/>
      <c r="CC582" s="370"/>
      <c r="CD582" s="370"/>
      <c r="CE582" s="370"/>
      <c r="CF582" s="370"/>
      <c r="CG582" s="370"/>
      <c r="CH582" s="370"/>
      <c r="CI582" s="370"/>
      <c r="CJ582" s="370"/>
      <c r="CK582" s="370"/>
      <c r="CL582" s="370"/>
      <c r="CM582" s="370"/>
      <c r="CN582" s="370"/>
      <c r="CO582" s="370"/>
      <c r="CP582" s="370"/>
      <c r="CQ582" s="370"/>
      <c r="CR582" s="370"/>
      <c r="CS582" s="370"/>
      <c r="CT582" s="370"/>
      <c r="CU582" s="370"/>
      <c r="CV582" s="370"/>
      <c r="CW582" s="370"/>
      <c r="CX582" s="370"/>
      <c r="CY582" s="370"/>
      <c r="CZ582" s="370"/>
      <c r="DA582" s="370"/>
      <c r="DB582" s="370"/>
      <c r="DC582" s="370"/>
      <c r="DD582" s="370"/>
      <c r="DE582" s="370"/>
    </row>
    <row r="583" spans="56:109">
      <c r="BD583" s="370"/>
      <c r="BE583" s="370"/>
      <c r="BF583" s="370"/>
      <c r="BG583" s="370"/>
      <c r="BH583" s="370"/>
      <c r="BI583" s="370"/>
      <c r="BJ583" s="370"/>
      <c r="BK583" s="370"/>
      <c r="BL583" s="370"/>
      <c r="BM583" s="370"/>
      <c r="BN583" s="370"/>
      <c r="BO583" s="370"/>
      <c r="BP583" s="370"/>
      <c r="BQ583" s="370"/>
      <c r="BR583" s="370"/>
      <c r="BS583" s="370"/>
      <c r="BT583" s="370"/>
      <c r="BU583" s="370"/>
      <c r="BV583" s="370"/>
      <c r="BW583" s="370"/>
      <c r="BX583" s="370"/>
      <c r="BY583" s="370"/>
      <c r="BZ583" s="370"/>
      <c r="CA583" s="370"/>
      <c r="CB583" s="370"/>
      <c r="CC583" s="370"/>
      <c r="CD583" s="370"/>
      <c r="CE583" s="370"/>
      <c r="CF583" s="370"/>
      <c r="CG583" s="370"/>
      <c r="CH583" s="370"/>
      <c r="CI583" s="370"/>
      <c r="CJ583" s="370"/>
      <c r="CK583" s="370"/>
      <c r="CL583" s="370"/>
      <c r="CM583" s="370"/>
      <c r="CN583" s="370"/>
      <c r="CO583" s="370"/>
      <c r="CP583" s="370"/>
      <c r="CQ583" s="370"/>
      <c r="CR583" s="370"/>
      <c r="CS583" s="370"/>
      <c r="CT583" s="370"/>
      <c r="CU583" s="370"/>
      <c r="CV583" s="370"/>
      <c r="CW583" s="370"/>
      <c r="CX583" s="370"/>
      <c r="CY583" s="370"/>
      <c r="CZ583" s="370"/>
      <c r="DA583" s="370"/>
      <c r="DB583" s="370"/>
      <c r="DC583" s="370"/>
      <c r="DD583" s="370"/>
      <c r="DE583" s="370"/>
    </row>
    <row r="584" spans="56:109">
      <c r="BD584" s="370"/>
      <c r="BE584" s="370"/>
      <c r="BF584" s="370"/>
      <c r="BG584" s="370"/>
      <c r="BH584" s="370"/>
      <c r="BI584" s="370"/>
      <c r="BJ584" s="370"/>
      <c r="BK584" s="370"/>
      <c r="BL584" s="370"/>
      <c r="BM584" s="370"/>
      <c r="BN584" s="370"/>
      <c r="BO584" s="370"/>
      <c r="BP584" s="370"/>
      <c r="BQ584" s="370"/>
      <c r="BR584" s="370"/>
      <c r="BS584" s="370"/>
      <c r="BT584" s="370"/>
      <c r="BU584" s="370"/>
      <c r="BV584" s="370"/>
      <c r="BW584" s="370"/>
      <c r="BX584" s="370"/>
      <c r="BY584" s="370"/>
      <c r="BZ584" s="370"/>
      <c r="CA584" s="370"/>
      <c r="CB584" s="370"/>
      <c r="CC584" s="370"/>
      <c r="CD584" s="370"/>
      <c r="CE584" s="370"/>
      <c r="CF584" s="370"/>
      <c r="CG584" s="370"/>
      <c r="CH584" s="370"/>
      <c r="CI584" s="370"/>
      <c r="CJ584" s="370"/>
      <c r="CK584" s="370"/>
      <c r="CL584" s="370"/>
      <c r="CM584" s="370"/>
      <c r="CN584" s="370"/>
      <c r="CO584" s="370"/>
      <c r="CP584" s="370"/>
      <c r="CQ584" s="370"/>
      <c r="CR584" s="370"/>
      <c r="CS584" s="370"/>
      <c r="CT584" s="370"/>
      <c r="CU584" s="370"/>
      <c r="CV584" s="370"/>
      <c r="CW584" s="370"/>
      <c r="CX584" s="370"/>
      <c r="CY584" s="370"/>
      <c r="CZ584" s="370"/>
      <c r="DA584" s="370"/>
      <c r="DB584" s="370"/>
      <c r="DC584" s="370"/>
      <c r="DD584" s="370"/>
      <c r="DE584" s="370"/>
    </row>
    <row r="585" spans="56:109">
      <c r="BD585" s="370"/>
      <c r="BE585" s="370"/>
      <c r="BF585" s="370"/>
      <c r="BG585" s="370"/>
      <c r="BH585" s="370"/>
      <c r="BI585" s="370"/>
      <c r="BJ585" s="370"/>
      <c r="BK585" s="370"/>
      <c r="BL585" s="370"/>
      <c r="BM585" s="370"/>
      <c r="BN585" s="370"/>
      <c r="BO585" s="370"/>
      <c r="BP585" s="370"/>
      <c r="BQ585" s="370"/>
      <c r="BR585" s="370"/>
      <c r="BS585" s="370"/>
      <c r="BT585" s="370"/>
      <c r="BU585" s="370"/>
      <c r="BV585" s="370"/>
      <c r="BW585" s="370"/>
      <c r="BX585" s="370"/>
      <c r="BY585" s="370"/>
      <c r="BZ585" s="370"/>
      <c r="CA585" s="370"/>
      <c r="CB585" s="370"/>
      <c r="CC585" s="370"/>
      <c r="CD585" s="370"/>
      <c r="CE585" s="370"/>
      <c r="CF585" s="370"/>
      <c r="CG585" s="370"/>
      <c r="CH585" s="370"/>
      <c r="CI585" s="370"/>
      <c r="CJ585" s="370"/>
      <c r="CK585" s="370"/>
      <c r="CL585" s="370"/>
      <c r="CM585" s="370"/>
      <c r="CN585" s="370"/>
      <c r="CO585" s="370"/>
      <c r="CP585" s="370"/>
      <c r="CQ585" s="370"/>
      <c r="CR585" s="370"/>
      <c r="CS585" s="370"/>
      <c r="CT585" s="370"/>
      <c r="CU585" s="370"/>
      <c r="CV585" s="370"/>
      <c r="CW585" s="370"/>
      <c r="CX585" s="370"/>
      <c r="CY585" s="370"/>
      <c r="CZ585" s="370"/>
      <c r="DA585" s="370"/>
      <c r="DB585" s="370"/>
      <c r="DC585" s="370"/>
      <c r="DD585" s="370"/>
      <c r="DE585" s="370"/>
    </row>
    <row r="586" spans="56:109">
      <c r="BD586" s="370"/>
      <c r="BE586" s="370"/>
      <c r="BF586" s="370"/>
      <c r="BG586" s="370"/>
      <c r="BH586" s="370"/>
      <c r="BI586" s="370"/>
      <c r="BJ586" s="370"/>
      <c r="BK586" s="370"/>
      <c r="BL586" s="370"/>
      <c r="BM586" s="370"/>
      <c r="BN586" s="370"/>
      <c r="BO586" s="370"/>
      <c r="BP586" s="370"/>
      <c r="BQ586" s="370"/>
      <c r="BR586" s="370"/>
      <c r="BS586" s="370"/>
      <c r="BT586" s="370"/>
      <c r="BU586" s="370"/>
      <c r="BV586" s="370"/>
      <c r="BW586" s="370"/>
      <c r="BX586" s="370"/>
      <c r="BY586" s="370"/>
      <c r="BZ586" s="370"/>
      <c r="CA586" s="370"/>
      <c r="CB586" s="370"/>
      <c r="CC586" s="370"/>
      <c r="CD586" s="370"/>
      <c r="CE586" s="370"/>
      <c r="CF586" s="370"/>
      <c r="CG586" s="370"/>
      <c r="CH586" s="370"/>
      <c r="CI586" s="370"/>
      <c r="CJ586" s="370"/>
      <c r="CK586" s="370"/>
      <c r="CL586" s="370"/>
      <c r="CM586" s="370"/>
      <c r="CN586" s="370"/>
      <c r="CO586" s="370"/>
      <c r="CP586" s="370"/>
      <c r="CQ586" s="370"/>
      <c r="CR586" s="370"/>
      <c r="CS586" s="370"/>
      <c r="CT586" s="370"/>
      <c r="CU586" s="370"/>
      <c r="CV586" s="370"/>
      <c r="CW586" s="370"/>
      <c r="CX586" s="370"/>
      <c r="CY586" s="370"/>
      <c r="CZ586" s="370"/>
      <c r="DA586" s="370"/>
      <c r="DB586" s="370"/>
      <c r="DC586" s="370"/>
      <c r="DD586" s="370"/>
      <c r="DE586" s="370"/>
    </row>
    <row r="587" spans="56:109">
      <c r="BD587" s="370"/>
      <c r="BE587" s="370"/>
      <c r="BF587" s="370"/>
      <c r="BG587" s="370"/>
      <c r="BH587" s="370"/>
      <c r="BI587" s="370"/>
      <c r="BJ587" s="370"/>
      <c r="BK587" s="370"/>
      <c r="BL587" s="370"/>
      <c r="BM587" s="370"/>
      <c r="BN587" s="370"/>
      <c r="BO587" s="370"/>
      <c r="BP587" s="370"/>
      <c r="BQ587" s="370"/>
      <c r="BR587" s="370"/>
      <c r="BS587" s="370"/>
      <c r="BT587" s="370"/>
      <c r="BU587" s="370"/>
      <c r="BV587" s="370"/>
      <c r="BW587" s="370"/>
      <c r="BX587" s="370"/>
      <c r="BY587" s="370"/>
      <c r="BZ587" s="370"/>
      <c r="CA587" s="370"/>
      <c r="CB587" s="370"/>
      <c r="CC587" s="370"/>
      <c r="CD587" s="370"/>
      <c r="CE587" s="370"/>
      <c r="CF587" s="370"/>
      <c r="CG587" s="370"/>
      <c r="CH587" s="370"/>
      <c r="CI587" s="370"/>
      <c r="CJ587" s="370"/>
      <c r="CK587" s="370"/>
      <c r="CL587" s="370"/>
      <c r="CM587" s="370"/>
      <c r="CN587" s="370"/>
      <c r="CO587" s="370"/>
      <c r="CP587" s="370"/>
      <c r="CQ587" s="370"/>
      <c r="CR587" s="370"/>
      <c r="CS587" s="370"/>
      <c r="CT587" s="370"/>
      <c r="CU587" s="370"/>
      <c r="CV587" s="370"/>
      <c r="CW587" s="370"/>
      <c r="CX587" s="370"/>
      <c r="CY587" s="370"/>
      <c r="CZ587" s="370"/>
      <c r="DA587" s="370"/>
      <c r="DB587" s="370"/>
      <c r="DC587" s="370"/>
      <c r="DD587" s="370"/>
      <c r="DE587" s="370"/>
    </row>
    <row r="588" spans="56:109">
      <c r="BD588" s="370"/>
      <c r="BE588" s="370"/>
      <c r="BF588" s="370"/>
      <c r="BG588" s="370"/>
      <c r="BH588" s="370"/>
      <c r="BI588" s="370"/>
      <c r="BJ588" s="370"/>
      <c r="BK588" s="370"/>
      <c r="BL588" s="370"/>
      <c r="BM588" s="370"/>
      <c r="BN588" s="370"/>
      <c r="BO588" s="370"/>
      <c r="BP588" s="370"/>
      <c r="BQ588" s="370"/>
      <c r="BR588" s="370"/>
      <c r="BS588" s="370"/>
      <c r="BT588" s="370"/>
      <c r="BU588" s="370"/>
      <c r="BV588" s="370"/>
      <c r="BW588" s="370"/>
      <c r="BX588" s="370"/>
      <c r="BY588" s="370"/>
      <c r="BZ588" s="370"/>
      <c r="CA588" s="370"/>
      <c r="CB588" s="370"/>
      <c r="CC588" s="370"/>
      <c r="CD588" s="370"/>
      <c r="CE588" s="370"/>
      <c r="CF588" s="370"/>
      <c r="CG588" s="370"/>
      <c r="CH588" s="370"/>
      <c r="CI588" s="370"/>
      <c r="CJ588" s="370"/>
      <c r="CK588" s="370"/>
      <c r="CL588" s="370"/>
      <c r="CM588" s="370"/>
      <c r="CN588" s="370"/>
      <c r="CO588" s="370"/>
      <c r="CP588" s="370"/>
      <c r="CQ588" s="370"/>
      <c r="CR588" s="370"/>
      <c r="CS588" s="370"/>
      <c r="CT588" s="370"/>
      <c r="CU588" s="370"/>
      <c r="CV588" s="370"/>
      <c r="CW588" s="370"/>
      <c r="CX588" s="370"/>
      <c r="CY588" s="370"/>
      <c r="CZ588" s="370"/>
      <c r="DA588" s="370"/>
      <c r="DB588" s="370"/>
      <c r="DC588" s="370"/>
      <c r="DD588" s="370"/>
      <c r="DE588" s="370"/>
    </row>
    <row r="589" spans="56:109">
      <c r="BD589" s="370"/>
      <c r="BE589" s="370"/>
      <c r="BF589" s="370"/>
      <c r="BG589" s="370"/>
      <c r="BH589" s="370"/>
      <c r="BI589" s="370"/>
      <c r="BJ589" s="370"/>
      <c r="BK589" s="370"/>
      <c r="BL589" s="370"/>
      <c r="BM589" s="370"/>
      <c r="BN589" s="370"/>
      <c r="BO589" s="370"/>
      <c r="BP589" s="370"/>
      <c r="BQ589" s="370"/>
      <c r="BR589" s="370"/>
      <c r="BS589" s="370"/>
      <c r="BT589" s="370"/>
      <c r="BU589" s="370"/>
      <c r="BV589" s="370"/>
      <c r="BW589" s="370"/>
      <c r="BX589" s="370"/>
      <c r="BY589" s="370"/>
      <c r="BZ589" s="370"/>
      <c r="CA589" s="370"/>
      <c r="CB589" s="370"/>
      <c r="CC589" s="370"/>
      <c r="CD589" s="370"/>
      <c r="CE589" s="370"/>
      <c r="CF589" s="370"/>
      <c r="CG589" s="370"/>
      <c r="CH589" s="370"/>
      <c r="CI589" s="370"/>
      <c r="CJ589" s="370"/>
      <c r="CK589" s="370"/>
      <c r="CL589" s="370"/>
      <c r="CM589" s="370"/>
      <c r="CN589" s="370"/>
      <c r="CO589" s="370"/>
      <c r="CP589" s="370"/>
      <c r="CQ589" s="370"/>
      <c r="CR589" s="370"/>
      <c r="CS589" s="370"/>
      <c r="CT589" s="370"/>
      <c r="CU589" s="370"/>
      <c r="CV589" s="370"/>
      <c r="CW589" s="370"/>
      <c r="CX589" s="370"/>
      <c r="CY589" s="370"/>
      <c r="CZ589" s="370"/>
      <c r="DA589" s="370"/>
      <c r="DB589" s="370"/>
      <c r="DC589" s="370"/>
      <c r="DD589" s="370"/>
      <c r="DE589" s="370"/>
    </row>
    <row r="590" spans="56:109">
      <c r="BD590" s="370"/>
      <c r="BE590" s="370"/>
      <c r="BF590" s="370"/>
      <c r="BG590" s="370"/>
      <c r="BH590" s="370"/>
      <c r="BI590" s="370"/>
      <c r="BJ590" s="370"/>
      <c r="BK590" s="370"/>
      <c r="BL590" s="370"/>
      <c r="BM590" s="370"/>
      <c r="BN590" s="370"/>
      <c r="BO590" s="370"/>
      <c r="BP590" s="370"/>
      <c r="BQ590" s="370"/>
      <c r="BR590" s="370"/>
      <c r="BS590" s="370"/>
      <c r="BT590" s="370"/>
      <c r="BU590" s="370"/>
      <c r="BV590" s="370"/>
      <c r="BW590" s="370"/>
      <c r="BX590" s="370"/>
      <c r="BY590" s="370"/>
      <c r="BZ590" s="370"/>
      <c r="CA590" s="370"/>
      <c r="CB590" s="370"/>
      <c r="CC590" s="370"/>
      <c r="CD590" s="370"/>
      <c r="CE590" s="370"/>
      <c r="CF590" s="370"/>
      <c r="CG590" s="370"/>
      <c r="CH590" s="370"/>
      <c r="CI590" s="370"/>
      <c r="CJ590" s="370"/>
      <c r="CK590" s="370"/>
      <c r="CL590" s="370"/>
      <c r="CM590" s="370"/>
      <c r="CN590" s="370"/>
      <c r="CO590" s="370"/>
      <c r="CP590" s="370"/>
      <c r="CQ590" s="370"/>
      <c r="CR590" s="370"/>
      <c r="CS590" s="370"/>
      <c r="CT590" s="370"/>
      <c r="CU590" s="370"/>
      <c r="CV590" s="370"/>
      <c r="CW590" s="370"/>
      <c r="CX590" s="370"/>
      <c r="CY590" s="370"/>
      <c r="CZ590" s="370"/>
      <c r="DA590" s="370"/>
      <c r="DB590" s="370"/>
      <c r="DC590" s="370"/>
      <c r="DD590" s="370"/>
      <c r="DE590" s="370"/>
    </row>
    <row r="591" spans="56:109">
      <c r="BD591" s="370"/>
      <c r="BE591" s="370"/>
      <c r="BF591" s="370"/>
      <c r="BG591" s="370"/>
      <c r="BH591" s="370"/>
      <c r="BI591" s="370"/>
      <c r="BJ591" s="370"/>
      <c r="BK591" s="370"/>
      <c r="BL591" s="370"/>
      <c r="BM591" s="370"/>
      <c r="BN591" s="370"/>
      <c r="BO591" s="370"/>
      <c r="BP591" s="370"/>
      <c r="BQ591" s="370"/>
      <c r="BR591" s="370"/>
      <c r="BS591" s="370"/>
      <c r="BT591" s="370"/>
      <c r="BU591" s="370"/>
      <c r="BV591" s="370"/>
      <c r="BW591" s="370"/>
      <c r="BX591" s="370"/>
      <c r="BY591" s="370"/>
      <c r="BZ591" s="370"/>
      <c r="CA591" s="370"/>
      <c r="CB591" s="370"/>
      <c r="CC591" s="370"/>
      <c r="CD591" s="370"/>
      <c r="CE591" s="370"/>
      <c r="CF591" s="370"/>
      <c r="CG591" s="370"/>
      <c r="CH591" s="370"/>
      <c r="CI591" s="370"/>
      <c r="CJ591" s="370"/>
      <c r="CK591" s="370"/>
      <c r="CL591" s="370"/>
      <c r="CM591" s="370"/>
      <c r="CN591" s="370"/>
      <c r="CO591" s="370"/>
      <c r="CP591" s="370"/>
      <c r="CQ591" s="370"/>
      <c r="CR591" s="370"/>
      <c r="CS591" s="370"/>
      <c r="CT591" s="370"/>
      <c r="CU591" s="370"/>
      <c r="CV591" s="370"/>
      <c r="CW591" s="370"/>
      <c r="CX591" s="370"/>
      <c r="CY591" s="370"/>
      <c r="CZ591" s="370"/>
      <c r="DA591" s="370"/>
      <c r="DB591" s="370"/>
      <c r="DC591" s="370"/>
      <c r="DD591" s="370"/>
      <c r="DE591" s="370"/>
    </row>
    <row r="592" spans="56:109">
      <c r="BD592" s="370"/>
      <c r="BE592" s="370"/>
      <c r="BF592" s="370"/>
      <c r="BG592" s="370"/>
      <c r="BH592" s="370"/>
      <c r="BI592" s="370"/>
      <c r="BJ592" s="370"/>
      <c r="BK592" s="370"/>
      <c r="BL592" s="370"/>
      <c r="BM592" s="370"/>
      <c r="BN592" s="370"/>
      <c r="BO592" s="370"/>
      <c r="BP592" s="370"/>
      <c r="BQ592" s="370"/>
      <c r="BR592" s="370"/>
      <c r="BS592" s="370"/>
      <c r="BT592" s="370"/>
      <c r="BU592" s="370"/>
      <c r="BV592" s="370"/>
      <c r="BW592" s="370"/>
      <c r="BX592" s="370"/>
      <c r="BY592" s="370"/>
      <c r="BZ592" s="370"/>
      <c r="CA592" s="370"/>
      <c r="CB592" s="370"/>
      <c r="CC592" s="370"/>
      <c r="CD592" s="370"/>
      <c r="CE592" s="370"/>
      <c r="CF592" s="370"/>
      <c r="CG592" s="370"/>
      <c r="CH592" s="370"/>
      <c r="CI592" s="370"/>
      <c r="CJ592" s="370"/>
      <c r="CK592" s="370"/>
      <c r="CL592" s="370"/>
      <c r="CM592" s="370"/>
      <c r="CN592" s="370"/>
      <c r="CO592" s="370"/>
      <c r="CP592" s="370"/>
      <c r="CQ592" s="370"/>
      <c r="CR592" s="370"/>
      <c r="CS592" s="370"/>
      <c r="CT592" s="370"/>
      <c r="CU592" s="370"/>
      <c r="CV592" s="370"/>
      <c r="CW592" s="370"/>
      <c r="CX592" s="370"/>
      <c r="CY592" s="370"/>
      <c r="CZ592" s="370"/>
      <c r="DA592" s="370"/>
      <c r="DB592" s="370"/>
      <c r="DC592" s="370"/>
      <c r="DD592" s="370"/>
      <c r="DE592" s="370"/>
    </row>
    <row r="593" spans="56:109">
      <c r="BD593" s="370"/>
      <c r="BE593" s="370"/>
      <c r="BF593" s="370"/>
      <c r="BG593" s="370"/>
      <c r="BH593" s="370"/>
      <c r="BI593" s="370"/>
      <c r="BJ593" s="370"/>
      <c r="BK593" s="370"/>
      <c r="BL593" s="370"/>
      <c r="BM593" s="370"/>
      <c r="BN593" s="370"/>
      <c r="BO593" s="370"/>
      <c r="BP593" s="370"/>
      <c r="BQ593" s="370"/>
      <c r="BR593" s="370"/>
      <c r="BS593" s="370"/>
      <c r="BT593" s="370"/>
      <c r="BU593" s="370"/>
      <c r="BV593" s="370"/>
      <c r="BW593" s="370"/>
      <c r="BX593" s="370"/>
      <c r="BY593" s="370"/>
      <c r="BZ593" s="370"/>
      <c r="CA593" s="370"/>
      <c r="CB593" s="370"/>
      <c r="CC593" s="370"/>
      <c r="CD593" s="370"/>
      <c r="CE593" s="370"/>
      <c r="CF593" s="370"/>
      <c r="CG593" s="370"/>
      <c r="CH593" s="370"/>
      <c r="CI593" s="370"/>
      <c r="CJ593" s="370"/>
      <c r="CK593" s="370"/>
      <c r="CL593" s="370"/>
      <c r="CM593" s="370"/>
      <c r="CN593" s="370"/>
      <c r="CO593" s="370"/>
      <c r="CP593" s="370"/>
      <c r="CQ593" s="370"/>
      <c r="CR593" s="370"/>
      <c r="CS593" s="370"/>
      <c r="CT593" s="370"/>
      <c r="CU593" s="370"/>
      <c r="CV593" s="370"/>
      <c r="CW593" s="370"/>
      <c r="CX593" s="370"/>
      <c r="CY593" s="370"/>
      <c r="CZ593" s="370"/>
      <c r="DA593" s="370"/>
      <c r="DB593" s="370"/>
      <c r="DC593" s="370"/>
      <c r="DD593" s="370"/>
      <c r="DE593" s="370"/>
    </row>
    <row r="594" spans="56:109">
      <c r="BD594" s="370"/>
      <c r="BE594" s="370"/>
      <c r="BF594" s="370"/>
      <c r="BG594" s="370"/>
      <c r="BH594" s="370"/>
      <c r="BI594" s="370"/>
      <c r="BJ594" s="370"/>
      <c r="BK594" s="370"/>
      <c r="BL594" s="370"/>
      <c r="BM594" s="370"/>
      <c r="BN594" s="370"/>
      <c r="BO594" s="370"/>
      <c r="BP594" s="370"/>
      <c r="BQ594" s="370"/>
      <c r="BR594" s="370"/>
      <c r="BS594" s="370"/>
      <c r="BT594" s="370"/>
      <c r="BU594" s="370"/>
      <c r="BV594" s="370"/>
      <c r="BW594" s="370"/>
      <c r="BX594" s="370"/>
      <c r="BY594" s="370"/>
      <c r="BZ594" s="370"/>
      <c r="CA594" s="370"/>
      <c r="CB594" s="370"/>
      <c r="CC594" s="370"/>
      <c r="CD594" s="370"/>
      <c r="CE594" s="370"/>
      <c r="CF594" s="370"/>
      <c r="CG594" s="370"/>
      <c r="CH594" s="370"/>
      <c r="CI594" s="370"/>
      <c r="CJ594" s="370"/>
      <c r="CK594" s="370"/>
      <c r="CL594" s="370"/>
      <c r="CM594" s="370"/>
      <c r="CN594" s="370"/>
      <c r="CO594" s="370"/>
      <c r="CP594" s="370"/>
      <c r="CQ594" s="370"/>
      <c r="CR594" s="370"/>
      <c r="CS594" s="370"/>
      <c r="CT594" s="370"/>
      <c r="CU594" s="370"/>
      <c r="CV594" s="370"/>
      <c r="CW594" s="370"/>
      <c r="CX594" s="370"/>
      <c r="CY594" s="370"/>
      <c r="CZ594" s="370"/>
      <c r="DA594" s="370"/>
      <c r="DB594" s="370"/>
      <c r="DC594" s="370"/>
      <c r="DD594" s="370"/>
      <c r="DE594" s="370"/>
    </row>
    <row r="595" spans="56:109">
      <c r="BD595" s="370"/>
      <c r="BE595" s="370"/>
      <c r="BF595" s="370"/>
      <c r="BG595" s="370"/>
      <c r="BH595" s="370"/>
      <c r="BI595" s="370"/>
      <c r="BJ595" s="370"/>
      <c r="BK595" s="370"/>
      <c r="BL595" s="370"/>
      <c r="BM595" s="370"/>
      <c r="BN595" s="370"/>
      <c r="BO595" s="370"/>
      <c r="BP595" s="370"/>
      <c r="BQ595" s="370"/>
      <c r="BR595" s="370"/>
      <c r="BS595" s="370"/>
      <c r="BT595" s="370"/>
      <c r="BU595" s="370"/>
      <c r="BV595" s="370"/>
      <c r="BW595" s="370"/>
      <c r="BX595" s="370"/>
      <c r="BY595" s="370"/>
      <c r="BZ595" s="370"/>
      <c r="CA595" s="370"/>
      <c r="CB595" s="370"/>
      <c r="CC595" s="370"/>
      <c r="CD595" s="370"/>
      <c r="CE595" s="370"/>
      <c r="CF595" s="370"/>
      <c r="CG595" s="370"/>
      <c r="CH595" s="370"/>
      <c r="CI595" s="370"/>
      <c r="CJ595" s="370"/>
      <c r="CK595" s="370"/>
      <c r="CL595" s="370"/>
      <c r="CM595" s="370"/>
      <c r="CN595" s="370"/>
      <c r="CO595" s="370"/>
      <c r="CP595" s="370"/>
      <c r="CQ595" s="370"/>
      <c r="CR595" s="370"/>
      <c r="CS595" s="370"/>
      <c r="CT595" s="370"/>
      <c r="CU595" s="370"/>
      <c r="CV595" s="370"/>
      <c r="CW595" s="370"/>
      <c r="CX595" s="370"/>
      <c r="CY595" s="370"/>
      <c r="CZ595" s="370"/>
      <c r="DA595" s="370"/>
      <c r="DB595" s="370"/>
      <c r="DC595" s="370"/>
      <c r="DD595" s="370"/>
      <c r="DE595" s="370"/>
    </row>
    <row r="596" spans="56:109">
      <c r="BD596" s="370"/>
      <c r="BE596" s="370"/>
      <c r="BF596" s="370"/>
      <c r="BG596" s="370"/>
      <c r="BH596" s="370"/>
      <c r="BI596" s="370"/>
      <c r="BJ596" s="370"/>
      <c r="BK596" s="370"/>
      <c r="BL596" s="370"/>
      <c r="BM596" s="370"/>
      <c r="BN596" s="370"/>
      <c r="BO596" s="370"/>
      <c r="BP596" s="370"/>
      <c r="BQ596" s="370"/>
      <c r="BR596" s="370"/>
      <c r="BS596" s="370"/>
      <c r="BT596" s="370"/>
      <c r="BU596" s="370"/>
      <c r="BV596" s="370"/>
      <c r="BW596" s="370"/>
      <c r="BX596" s="370"/>
      <c r="BY596" s="370"/>
      <c r="BZ596" s="370"/>
      <c r="CA596" s="370"/>
      <c r="CB596" s="370"/>
      <c r="CC596" s="370"/>
      <c r="CD596" s="370"/>
      <c r="CE596" s="370"/>
      <c r="CF596" s="370"/>
      <c r="CG596" s="370"/>
      <c r="CH596" s="370"/>
      <c r="CI596" s="370"/>
      <c r="CJ596" s="370"/>
      <c r="CK596" s="370"/>
      <c r="CL596" s="370"/>
      <c r="CM596" s="370"/>
      <c r="CN596" s="370"/>
      <c r="CO596" s="370"/>
      <c r="CP596" s="370"/>
      <c r="CQ596" s="370"/>
      <c r="CR596" s="370"/>
      <c r="CS596" s="370"/>
      <c r="CT596" s="370"/>
      <c r="CU596" s="370"/>
      <c r="CV596" s="370"/>
      <c r="CW596" s="370"/>
      <c r="CX596" s="370"/>
      <c r="CY596" s="370"/>
      <c r="CZ596" s="370"/>
      <c r="DA596" s="370"/>
      <c r="DB596" s="370"/>
      <c r="DC596" s="370"/>
      <c r="DD596" s="370"/>
      <c r="DE596" s="370"/>
    </row>
    <row r="597" spans="56:109">
      <c r="BD597" s="370"/>
      <c r="BE597" s="370"/>
      <c r="BF597" s="370"/>
      <c r="BG597" s="370"/>
      <c r="BH597" s="370"/>
      <c r="BI597" s="370"/>
      <c r="BJ597" s="370"/>
      <c r="BK597" s="370"/>
      <c r="BL597" s="370"/>
      <c r="BM597" s="370"/>
      <c r="BN597" s="370"/>
      <c r="BO597" s="370"/>
      <c r="BP597" s="370"/>
      <c r="BQ597" s="370"/>
      <c r="BR597" s="370"/>
      <c r="BS597" s="370"/>
      <c r="BT597" s="370"/>
      <c r="BU597" s="370"/>
      <c r="BV597" s="370"/>
      <c r="BW597" s="370"/>
      <c r="BX597" s="370"/>
      <c r="BY597" s="370"/>
      <c r="BZ597" s="370"/>
      <c r="CA597" s="370"/>
      <c r="CB597" s="370"/>
      <c r="CC597" s="370"/>
      <c r="CD597" s="370"/>
      <c r="CE597" s="370"/>
      <c r="CF597" s="370"/>
      <c r="CG597" s="370"/>
      <c r="CH597" s="370"/>
      <c r="CI597" s="370"/>
      <c r="CJ597" s="370"/>
      <c r="CK597" s="370"/>
      <c r="CL597" s="370"/>
      <c r="CM597" s="370"/>
      <c r="CN597" s="370"/>
      <c r="CO597" s="370"/>
      <c r="CP597" s="370"/>
      <c r="CQ597" s="370"/>
      <c r="CR597" s="370"/>
      <c r="CS597" s="370"/>
      <c r="CT597" s="370"/>
      <c r="CU597" s="370"/>
      <c r="CV597" s="370"/>
      <c r="CW597" s="370"/>
      <c r="CX597" s="370"/>
      <c r="CY597" s="370"/>
      <c r="CZ597" s="370"/>
      <c r="DA597" s="370"/>
      <c r="DB597" s="370"/>
      <c r="DC597" s="370"/>
      <c r="DD597" s="370"/>
      <c r="DE597" s="370"/>
    </row>
    <row r="598" spans="56:109">
      <c r="BD598" s="370"/>
      <c r="BE598" s="370"/>
      <c r="BF598" s="370"/>
      <c r="BG598" s="370"/>
      <c r="BH598" s="370"/>
      <c r="BI598" s="370"/>
      <c r="BJ598" s="370"/>
      <c r="BK598" s="370"/>
      <c r="BL598" s="370"/>
      <c r="BM598" s="370"/>
      <c r="BN598" s="370"/>
      <c r="BO598" s="370"/>
      <c r="BP598" s="370"/>
      <c r="BQ598" s="370"/>
      <c r="BR598" s="370"/>
      <c r="BS598" s="370"/>
      <c r="BT598" s="370"/>
      <c r="BU598" s="370"/>
      <c r="BV598" s="370"/>
      <c r="BW598" s="370"/>
      <c r="BX598" s="370"/>
      <c r="BY598" s="370"/>
      <c r="BZ598" s="370"/>
      <c r="CA598" s="370"/>
      <c r="CB598" s="370"/>
      <c r="CC598" s="370"/>
      <c r="CD598" s="370"/>
      <c r="CE598" s="370"/>
      <c r="CF598" s="370"/>
      <c r="CG598" s="370"/>
      <c r="CH598" s="370"/>
      <c r="CI598" s="370"/>
      <c r="CJ598" s="370"/>
      <c r="CK598" s="370"/>
      <c r="CL598" s="370"/>
      <c r="CM598" s="370"/>
      <c r="CN598" s="370"/>
      <c r="CO598" s="370"/>
      <c r="CP598" s="370"/>
      <c r="CQ598" s="370"/>
      <c r="CR598" s="370"/>
      <c r="CS598" s="370"/>
      <c r="CT598" s="370"/>
      <c r="CU598" s="370"/>
      <c r="CV598" s="370"/>
      <c r="CW598" s="370"/>
      <c r="CX598" s="370"/>
      <c r="CY598" s="370"/>
      <c r="CZ598" s="370"/>
      <c r="DA598" s="370"/>
      <c r="DB598" s="370"/>
      <c r="DC598" s="370"/>
      <c r="DD598" s="370"/>
      <c r="DE598" s="370"/>
    </row>
    <row r="599" spans="56:109">
      <c r="BD599" s="370"/>
      <c r="BE599" s="370"/>
      <c r="BF599" s="370"/>
      <c r="BG599" s="370"/>
      <c r="BH599" s="370"/>
      <c r="BI599" s="370"/>
      <c r="BJ599" s="370"/>
      <c r="BK599" s="370"/>
      <c r="BL599" s="370"/>
      <c r="BM599" s="370"/>
      <c r="BN599" s="370"/>
      <c r="BO599" s="370"/>
      <c r="BP599" s="370"/>
      <c r="BQ599" s="370"/>
      <c r="BR599" s="370"/>
      <c r="BS599" s="370"/>
      <c r="BT599" s="370"/>
      <c r="BU599" s="370"/>
      <c r="BV599" s="370"/>
      <c r="BW599" s="370"/>
      <c r="BX599" s="370"/>
      <c r="BY599" s="370"/>
      <c r="BZ599" s="370"/>
      <c r="CA599" s="370"/>
      <c r="CB599" s="370"/>
      <c r="CC599" s="370"/>
      <c r="CD599" s="370"/>
      <c r="CE599" s="370"/>
      <c r="CF599" s="370"/>
      <c r="CG599" s="370"/>
      <c r="CH599" s="370"/>
      <c r="CI599" s="370"/>
      <c r="CJ599" s="370"/>
      <c r="CK599" s="370"/>
      <c r="CL599" s="370"/>
      <c r="CM599" s="370"/>
      <c r="CN599" s="370"/>
      <c r="CO599" s="370"/>
      <c r="CP599" s="370"/>
      <c r="CQ599" s="370"/>
      <c r="CR599" s="370"/>
      <c r="CS599" s="370"/>
      <c r="CT599" s="370"/>
      <c r="CU599" s="370"/>
      <c r="CV599" s="370"/>
      <c r="CW599" s="370"/>
      <c r="CX599" s="370"/>
      <c r="CY599" s="370"/>
      <c r="CZ599" s="370"/>
      <c r="DA599" s="370"/>
      <c r="DB599" s="370"/>
      <c r="DC599" s="370"/>
      <c r="DD599" s="370"/>
      <c r="DE599" s="370"/>
    </row>
    <row r="600" spans="56:109">
      <c r="BD600" s="370"/>
      <c r="BE600" s="370"/>
      <c r="BF600" s="370"/>
      <c r="BG600" s="370"/>
      <c r="BH600" s="370"/>
      <c r="BI600" s="370"/>
      <c r="BJ600" s="370"/>
      <c r="BK600" s="370"/>
      <c r="BL600" s="370"/>
      <c r="BM600" s="370"/>
      <c r="BN600" s="370"/>
      <c r="BO600" s="370"/>
      <c r="BP600" s="370"/>
      <c r="BQ600" s="370"/>
      <c r="BR600" s="370"/>
      <c r="BS600" s="370"/>
      <c r="BT600" s="370"/>
      <c r="BU600" s="370"/>
      <c r="BV600" s="370"/>
      <c r="BW600" s="370"/>
      <c r="BX600" s="370"/>
      <c r="BY600" s="370"/>
      <c r="BZ600" s="370"/>
      <c r="CA600" s="370"/>
      <c r="CB600" s="370"/>
      <c r="CC600" s="370"/>
      <c r="CD600" s="370"/>
      <c r="CE600" s="370"/>
      <c r="CF600" s="370"/>
      <c r="CG600" s="370"/>
      <c r="CH600" s="370"/>
      <c r="CI600" s="370"/>
      <c r="CJ600" s="370"/>
      <c r="CK600" s="370"/>
      <c r="CL600" s="370"/>
      <c r="CM600" s="370"/>
      <c r="CN600" s="370"/>
      <c r="CO600" s="370"/>
      <c r="CP600" s="370"/>
      <c r="CQ600" s="370"/>
      <c r="CR600" s="370"/>
      <c r="CS600" s="370"/>
      <c r="CT600" s="370"/>
      <c r="CU600" s="370"/>
      <c r="CV600" s="370"/>
      <c r="CW600" s="370"/>
      <c r="CX600" s="370"/>
      <c r="CY600" s="370"/>
      <c r="CZ600" s="370"/>
      <c r="DA600" s="370"/>
      <c r="DB600" s="370"/>
      <c r="DC600" s="370"/>
      <c r="DD600" s="370"/>
      <c r="DE600" s="370"/>
    </row>
    <row r="601" spans="56:109">
      <c r="BD601" s="370"/>
      <c r="BE601" s="370"/>
      <c r="BF601" s="370"/>
      <c r="BG601" s="370"/>
      <c r="BH601" s="370"/>
      <c r="BI601" s="370"/>
      <c r="BJ601" s="370"/>
      <c r="BK601" s="370"/>
      <c r="BL601" s="370"/>
      <c r="BM601" s="370"/>
      <c r="BN601" s="370"/>
      <c r="BO601" s="370"/>
      <c r="BP601" s="370"/>
      <c r="BQ601" s="370"/>
      <c r="BR601" s="370"/>
      <c r="BS601" s="370"/>
      <c r="BT601" s="370"/>
      <c r="BU601" s="370"/>
      <c r="BV601" s="370"/>
      <c r="BW601" s="370"/>
      <c r="BX601" s="370"/>
      <c r="BY601" s="370"/>
      <c r="BZ601" s="370"/>
      <c r="CA601" s="370"/>
      <c r="CB601" s="370"/>
      <c r="CC601" s="370"/>
      <c r="CD601" s="370"/>
      <c r="CE601" s="370"/>
      <c r="CF601" s="370"/>
      <c r="CG601" s="370"/>
      <c r="CH601" s="370"/>
      <c r="CI601" s="370"/>
      <c r="CJ601" s="370"/>
      <c r="CK601" s="370"/>
      <c r="CL601" s="370"/>
      <c r="CM601" s="370"/>
      <c r="CN601" s="370"/>
      <c r="CO601" s="370"/>
      <c r="CP601" s="370"/>
      <c r="CQ601" s="370"/>
      <c r="CR601" s="370"/>
      <c r="CS601" s="370"/>
      <c r="CT601" s="370"/>
      <c r="CU601" s="370"/>
      <c r="CV601" s="370"/>
      <c r="CW601" s="370"/>
      <c r="CX601" s="370"/>
      <c r="CY601" s="370"/>
      <c r="CZ601" s="370"/>
      <c r="DA601" s="370"/>
      <c r="DB601" s="370"/>
      <c r="DC601" s="370"/>
      <c r="DD601" s="370"/>
      <c r="DE601" s="370"/>
    </row>
    <row r="602" spans="56:109">
      <c r="BD602" s="370"/>
      <c r="BE602" s="370"/>
      <c r="BF602" s="370"/>
      <c r="BG602" s="370"/>
      <c r="BH602" s="370"/>
      <c r="BI602" s="370"/>
      <c r="BJ602" s="370"/>
      <c r="BK602" s="370"/>
      <c r="BL602" s="370"/>
      <c r="BM602" s="370"/>
      <c r="BN602" s="370"/>
      <c r="BO602" s="370"/>
      <c r="BP602" s="370"/>
      <c r="BQ602" s="370"/>
      <c r="BR602" s="370"/>
      <c r="BS602" s="370"/>
      <c r="BT602" s="370"/>
      <c r="BU602" s="370"/>
      <c r="BV602" s="370"/>
      <c r="BW602" s="370"/>
      <c r="BX602" s="370"/>
      <c r="BY602" s="370"/>
      <c r="BZ602" s="370"/>
      <c r="CA602" s="370"/>
      <c r="CB602" s="370"/>
      <c r="CC602" s="370"/>
      <c r="CD602" s="370"/>
      <c r="CE602" s="370"/>
      <c r="CF602" s="370"/>
      <c r="CG602" s="370"/>
      <c r="CH602" s="370"/>
      <c r="CI602" s="370"/>
      <c r="CJ602" s="370"/>
      <c r="CK602" s="370"/>
      <c r="CL602" s="370"/>
      <c r="CM602" s="370"/>
      <c r="CN602" s="370"/>
      <c r="CO602" s="370"/>
      <c r="CP602" s="370"/>
      <c r="CQ602" s="370"/>
      <c r="CR602" s="370"/>
      <c r="CS602" s="370"/>
      <c r="CT602" s="370"/>
      <c r="CU602" s="370"/>
      <c r="CV602" s="370"/>
      <c r="CW602" s="370"/>
      <c r="CX602" s="370"/>
      <c r="CY602" s="370"/>
      <c r="CZ602" s="370"/>
      <c r="DA602" s="370"/>
      <c r="DB602" s="370"/>
      <c r="DC602" s="370"/>
      <c r="DD602" s="370"/>
      <c r="DE602" s="370"/>
    </row>
    <row r="603" spans="56:109">
      <c r="BD603" s="370"/>
      <c r="BE603" s="370"/>
      <c r="BF603" s="370"/>
      <c r="BG603" s="370"/>
      <c r="BH603" s="370"/>
      <c r="BI603" s="370"/>
      <c r="BJ603" s="370"/>
      <c r="BK603" s="370"/>
      <c r="BL603" s="370"/>
      <c r="BM603" s="370"/>
      <c r="BN603" s="370"/>
      <c r="BO603" s="370"/>
      <c r="BP603" s="370"/>
      <c r="BQ603" s="370"/>
      <c r="BR603" s="370"/>
      <c r="BS603" s="370"/>
      <c r="BT603" s="370"/>
      <c r="BU603" s="370"/>
      <c r="BV603" s="370"/>
      <c r="BW603" s="370"/>
      <c r="BX603" s="370"/>
      <c r="BY603" s="370"/>
      <c r="BZ603" s="370"/>
      <c r="CA603" s="370"/>
      <c r="CB603" s="370"/>
      <c r="CC603" s="370"/>
      <c r="CD603" s="370"/>
      <c r="CE603" s="370"/>
      <c r="CF603" s="370"/>
      <c r="CG603" s="370"/>
      <c r="CH603" s="370"/>
      <c r="CI603" s="370"/>
      <c r="CJ603" s="370"/>
      <c r="CK603" s="370"/>
      <c r="CL603" s="370"/>
      <c r="CM603" s="370"/>
      <c r="CN603" s="370"/>
      <c r="CO603" s="370"/>
      <c r="CP603" s="370"/>
      <c r="CQ603" s="370"/>
      <c r="CR603" s="370"/>
      <c r="CS603" s="370"/>
      <c r="CT603" s="370"/>
      <c r="CU603" s="370"/>
      <c r="CV603" s="370"/>
      <c r="CW603" s="370"/>
      <c r="CX603" s="370"/>
      <c r="CY603" s="370"/>
      <c r="CZ603" s="370"/>
      <c r="DA603" s="370"/>
      <c r="DB603" s="370"/>
      <c r="DC603" s="370"/>
      <c r="DD603" s="370"/>
      <c r="DE603" s="370"/>
    </row>
    <row r="604" spans="56:109">
      <c r="BD604" s="370"/>
      <c r="BE604" s="370"/>
      <c r="BF604" s="370"/>
      <c r="BG604" s="370"/>
      <c r="BH604" s="370"/>
      <c r="BI604" s="370"/>
      <c r="BJ604" s="370"/>
      <c r="BK604" s="370"/>
      <c r="BL604" s="370"/>
      <c r="BM604" s="370"/>
      <c r="BN604" s="370"/>
      <c r="BO604" s="370"/>
      <c r="BP604" s="370"/>
      <c r="BQ604" s="370"/>
      <c r="BR604" s="370"/>
      <c r="BS604" s="370"/>
      <c r="BT604" s="370"/>
      <c r="BU604" s="370"/>
      <c r="BV604" s="370"/>
      <c r="BW604" s="370"/>
      <c r="BX604" s="370"/>
      <c r="BY604" s="370"/>
      <c r="BZ604" s="370"/>
      <c r="CA604" s="370"/>
      <c r="CB604" s="370"/>
      <c r="CC604" s="370"/>
      <c r="CD604" s="370"/>
      <c r="CE604" s="370"/>
      <c r="CF604" s="370"/>
      <c r="CG604" s="370"/>
      <c r="CH604" s="370"/>
      <c r="CI604" s="370"/>
      <c r="CJ604" s="370"/>
      <c r="CK604" s="370"/>
      <c r="CL604" s="370"/>
      <c r="CM604" s="370"/>
      <c r="CN604" s="370"/>
      <c r="CO604" s="370"/>
      <c r="CP604" s="370"/>
      <c r="CQ604" s="370"/>
      <c r="CR604" s="370"/>
      <c r="CS604" s="370"/>
      <c r="CT604" s="370"/>
      <c r="CU604" s="370"/>
      <c r="CV604" s="370"/>
      <c r="CW604" s="370"/>
      <c r="CX604" s="370"/>
      <c r="CY604" s="370"/>
      <c r="CZ604" s="370"/>
      <c r="DA604" s="370"/>
      <c r="DB604" s="370"/>
      <c r="DC604" s="370"/>
      <c r="DD604" s="370"/>
      <c r="DE604" s="370"/>
    </row>
    <row r="605" spans="56:109">
      <c r="BD605" s="370"/>
      <c r="BE605" s="370"/>
      <c r="BF605" s="370"/>
      <c r="BG605" s="370"/>
      <c r="BH605" s="370"/>
      <c r="BI605" s="370"/>
      <c r="BJ605" s="370"/>
      <c r="BK605" s="370"/>
      <c r="BL605" s="370"/>
      <c r="BM605" s="370"/>
      <c r="BN605" s="370"/>
      <c r="BO605" s="370"/>
      <c r="BP605" s="370"/>
      <c r="BQ605" s="370"/>
      <c r="BR605" s="370"/>
      <c r="BS605" s="370"/>
      <c r="BT605" s="370"/>
      <c r="BU605" s="370"/>
      <c r="BV605" s="370"/>
      <c r="BW605" s="370"/>
      <c r="BX605" s="370"/>
      <c r="BY605" s="370"/>
      <c r="BZ605" s="370"/>
      <c r="CA605" s="370"/>
      <c r="CB605" s="370"/>
      <c r="CC605" s="370"/>
      <c r="CD605" s="370"/>
      <c r="CE605" s="370"/>
      <c r="CF605" s="370"/>
      <c r="CG605" s="370"/>
      <c r="CH605" s="370"/>
      <c r="CI605" s="370"/>
      <c r="CJ605" s="370"/>
      <c r="CK605" s="370"/>
      <c r="CL605" s="370"/>
      <c r="CM605" s="370"/>
      <c r="CN605" s="370"/>
      <c r="CO605" s="370"/>
      <c r="CP605" s="370"/>
      <c r="CQ605" s="370"/>
      <c r="CR605" s="370"/>
      <c r="CS605" s="370"/>
      <c r="CT605" s="370"/>
      <c r="CU605" s="370"/>
      <c r="CV605" s="370"/>
      <c r="CW605" s="370"/>
      <c r="CX605" s="370"/>
      <c r="CY605" s="370"/>
      <c r="CZ605" s="370"/>
      <c r="DA605" s="370"/>
      <c r="DB605" s="370"/>
      <c r="DC605" s="370"/>
      <c r="DD605" s="370"/>
      <c r="DE605" s="370"/>
    </row>
    <row r="606" spans="56:109">
      <c r="BD606" s="370"/>
      <c r="BE606" s="370"/>
      <c r="BF606" s="370"/>
      <c r="BG606" s="370"/>
      <c r="BH606" s="370"/>
      <c r="BI606" s="370"/>
      <c r="BJ606" s="370"/>
      <c r="BK606" s="370"/>
      <c r="BL606" s="370"/>
      <c r="BM606" s="370"/>
      <c r="BN606" s="370"/>
      <c r="BO606" s="370"/>
      <c r="BP606" s="370"/>
      <c r="BQ606" s="370"/>
      <c r="BR606" s="370"/>
      <c r="BS606" s="370"/>
      <c r="BT606" s="370"/>
      <c r="BU606" s="370"/>
      <c r="BV606" s="370"/>
      <c r="BW606" s="370"/>
      <c r="BX606" s="370"/>
      <c r="BY606" s="370"/>
      <c r="BZ606" s="370"/>
      <c r="CA606" s="370"/>
      <c r="CB606" s="370"/>
      <c r="CC606" s="370"/>
      <c r="CD606" s="370"/>
      <c r="CE606" s="370"/>
      <c r="CF606" s="370"/>
      <c r="CG606" s="370"/>
      <c r="CH606" s="370"/>
      <c r="CI606" s="370"/>
      <c r="CJ606" s="370"/>
      <c r="CK606" s="370"/>
      <c r="CL606" s="370"/>
      <c r="CM606" s="370"/>
      <c r="CN606" s="370"/>
      <c r="CO606" s="370"/>
      <c r="CP606" s="370"/>
      <c r="CQ606" s="370"/>
      <c r="CR606" s="370"/>
      <c r="CS606" s="370"/>
      <c r="CT606" s="370"/>
      <c r="CU606" s="370"/>
      <c r="CV606" s="370"/>
      <c r="CW606" s="370"/>
      <c r="CX606" s="370"/>
      <c r="CY606" s="370"/>
      <c r="CZ606" s="370"/>
      <c r="DA606" s="370"/>
      <c r="DB606" s="370"/>
      <c r="DC606" s="370"/>
      <c r="DD606" s="370"/>
      <c r="DE606" s="370"/>
    </row>
    <row r="607" spans="56:109">
      <c r="BD607" s="370"/>
      <c r="BE607" s="370"/>
      <c r="BF607" s="370"/>
      <c r="BG607" s="370"/>
      <c r="BH607" s="370"/>
      <c r="BI607" s="370"/>
      <c r="BJ607" s="370"/>
      <c r="BK607" s="370"/>
      <c r="BL607" s="370"/>
      <c r="BM607" s="370"/>
      <c r="BN607" s="370"/>
      <c r="BO607" s="370"/>
      <c r="BP607" s="370"/>
      <c r="BQ607" s="370"/>
      <c r="BR607" s="370"/>
      <c r="BS607" s="370"/>
      <c r="BT607" s="370"/>
      <c r="BU607" s="370"/>
      <c r="BV607" s="370"/>
      <c r="BW607" s="370"/>
      <c r="BX607" s="370"/>
      <c r="BY607" s="370"/>
      <c r="BZ607" s="370"/>
      <c r="CA607" s="370"/>
      <c r="CB607" s="370"/>
      <c r="CC607" s="370"/>
      <c r="CD607" s="370"/>
      <c r="CE607" s="370"/>
      <c r="CF607" s="370"/>
      <c r="CG607" s="370"/>
      <c r="CH607" s="370"/>
      <c r="CI607" s="370"/>
      <c r="CJ607" s="370"/>
      <c r="CK607" s="370"/>
      <c r="CL607" s="370"/>
      <c r="CM607" s="370"/>
      <c r="CN607" s="370"/>
      <c r="CO607" s="370"/>
      <c r="CP607" s="370"/>
      <c r="CQ607" s="370"/>
      <c r="CR607" s="370"/>
      <c r="CS607" s="370"/>
      <c r="CT607" s="370"/>
      <c r="CU607" s="370"/>
      <c r="CV607" s="370"/>
      <c r="CW607" s="370"/>
      <c r="CX607" s="370"/>
      <c r="CY607" s="370"/>
      <c r="CZ607" s="370"/>
      <c r="DA607" s="370"/>
      <c r="DB607" s="370"/>
      <c r="DC607" s="370"/>
      <c r="DD607" s="370"/>
      <c r="DE607" s="370"/>
    </row>
    <row r="608" spans="56:109">
      <c r="BD608" s="370"/>
      <c r="BE608" s="370"/>
      <c r="BF608" s="370"/>
      <c r="BG608" s="370"/>
      <c r="BH608" s="370"/>
      <c r="BI608" s="370"/>
      <c r="BJ608" s="370"/>
      <c r="BK608" s="370"/>
      <c r="BL608" s="370"/>
      <c r="BM608" s="370"/>
      <c r="BN608" s="370"/>
      <c r="BO608" s="370"/>
      <c r="BP608" s="370"/>
      <c r="BQ608" s="370"/>
      <c r="BR608" s="370"/>
      <c r="BS608" s="370"/>
      <c r="BT608" s="370"/>
      <c r="BU608" s="370"/>
      <c r="BV608" s="370"/>
      <c r="BW608" s="370"/>
      <c r="BX608" s="370"/>
      <c r="BY608" s="370"/>
      <c r="BZ608" s="370"/>
      <c r="CA608" s="370"/>
      <c r="CB608" s="370"/>
      <c r="CC608" s="370"/>
      <c r="CD608" s="370"/>
      <c r="CE608" s="370"/>
      <c r="CF608" s="370"/>
      <c r="CG608" s="370"/>
      <c r="CH608" s="370"/>
      <c r="CI608" s="370"/>
      <c r="CJ608" s="370"/>
      <c r="CK608" s="370"/>
      <c r="CL608" s="370"/>
      <c r="CM608" s="370"/>
      <c r="CN608" s="370"/>
      <c r="CO608" s="370"/>
      <c r="CP608" s="370"/>
      <c r="CQ608" s="370"/>
      <c r="CR608" s="370"/>
      <c r="CS608" s="370"/>
      <c r="CT608" s="370"/>
      <c r="CU608" s="370"/>
      <c r="CV608" s="370"/>
      <c r="CW608" s="370"/>
      <c r="CX608" s="370"/>
      <c r="CY608" s="370"/>
      <c r="CZ608" s="370"/>
      <c r="DA608" s="370"/>
      <c r="DB608" s="370"/>
      <c r="DC608" s="370"/>
      <c r="DD608" s="370"/>
      <c r="DE608" s="370"/>
    </row>
    <row r="609" spans="56:109">
      <c r="BD609" s="370"/>
      <c r="BE609" s="370"/>
      <c r="BF609" s="370"/>
      <c r="BG609" s="370"/>
      <c r="BH609" s="370"/>
      <c r="BI609" s="370"/>
      <c r="BJ609" s="370"/>
      <c r="BK609" s="370"/>
      <c r="BL609" s="370"/>
      <c r="BM609" s="370"/>
      <c r="BN609" s="370"/>
      <c r="BO609" s="370"/>
      <c r="BP609" s="370"/>
      <c r="BQ609" s="370"/>
      <c r="BR609" s="370"/>
      <c r="BS609" s="370"/>
      <c r="BT609" s="370"/>
      <c r="BU609" s="370"/>
      <c r="BV609" s="370"/>
      <c r="BW609" s="370"/>
      <c r="BX609" s="370"/>
      <c r="BY609" s="370"/>
      <c r="BZ609" s="370"/>
      <c r="CA609" s="370"/>
      <c r="CB609" s="370"/>
      <c r="CC609" s="370"/>
      <c r="CD609" s="370"/>
      <c r="CE609" s="370"/>
      <c r="CF609" s="370"/>
      <c r="CG609" s="370"/>
      <c r="CH609" s="370"/>
      <c r="CI609" s="370"/>
      <c r="CJ609" s="370"/>
      <c r="CK609" s="370"/>
      <c r="CL609" s="370"/>
      <c r="CM609" s="370"/>
      <c r="CN609" s="370"/>
      <c r="CO609" s="370"/>
      <c r="CP609" s="370"/>
      <c r="CQ609" s="370"/>
      <c r="CR609" s="370"/>
      <c r="CS609" s="370"/>
      <c r="CT609" s="370"/>
      <c r="CU609" s="370"/>
      <c r="CV609" s="370"/>
      <c r="CW609" s="370"/>
      <c r="CX609" s="370"/>
      <c r="CY609" s="370"/>
      <c r="CZ609" s="370"/>
      <c r="DA609" s="370"/>
      <c r="DB609" s="370"/>
      <c r="DC609" s="370"/>
      <c r="DD609" s="370"/>
      <c r="DE609" s="370"/>
    </row>
    <row r="610" spans="56:109">
      <c r="BD610" s="370"/>
      <c r="BE610" s="370"/>
      <c r="BF610" s="370"/>
      <c r="BG610" s="370"/>
      <c r="BH610" s="370"/>
      <c r="BI610" s="370"/>
      <c r="BJ610" s="370"/>
      <c r="BK610" s="370"/>
      <c r="BL610" s="370"/>
      <c r="BM610" s="370"/>
      <c r="BN610" s="370"/>
      <c r="BO610" s="370"/>
      <c r="BP610" s="370"/>
      <c r="BQ610" s="370"/>
      <c r="BR610" s="370"/>
      <c r="BS610" s="370"/>
      <c r="BT610" s="370"/>
      <c r="BU610" s="370"/>
      <c r="BV610" s="370"/>
      <c r="BW610" s="370"/>
      <c r="BX610" s="370"/>
      <c r="BY610" s="370"/>
      <c r="BZ610" s="370"/>
      <c r="CA610" s="370"/>
      <c r="CB610" s="370"/>
      <c r="CC610" s="370"/>
      <c r="CD610" s="370"/>
      <c r="CE610" s="370"/>
      <c r="CF610" s="370"/>
      <c r="CG610" s="370"/>
      <c r="CH610" s="370"/>
      <c r="CI610" s="370"/>
      <c r="CJ610" s="370"/>
      <c r="CK610" s="370"/>
      <c r="CL610" s="370"/>
      <c r="CM610" s="370"/>
      <c r="CN610" s="370"/>
      <c r="CO610" s="370"/>
      <c r="CP610" s="370"/>
      <c r="CQ610" s="370"/>
      <c r="CR610" s="370"/>
      <c r="CS610" s="370"/>
      <c r="CT610" s="370"/>
      <c r="CU610" s="370"/>
      <c r="CV610" s="370"/>
      <c r="CW610" s="370"/>
      <c r="CX610" s="370"/>
      <c r="CY610" s="370"/>
      <c r="CZ610" s="370"/>
      <c r="DA610" s="370"/>
      <c r="DB610" s="370"/>
      <c r="DC610" s="370"/>
      <c r="DD610" s="370"/>
      <c r="DE610" s="370"/>
    </row>
    <row r="611" spans="56:109">
      <c r="BD611" s="370"/>
      <c r="BE611" s="370"/>
      <c r="BF611" s="370"/>
      <c r="BG611" s="370"/>
      <c r="BH611" s="370"/>
      <c r="BI611" s="370"/>
      <c r="BJ611" s="370"/>
      <c r="BK611" s="370"/>
      <c r="BL611" s="370"/>
      <c r="BM611" s="370"/>
      <c r="BN611" s="370"/>
      <c r="BO611" s="370"/>
      <c r="BP611" s="370"/>
      <c r="BQ611" s="370"/>
      <c r="BR611" s="370"/>
      <c r="BS611" s="370"/>
      <c r="BT611" s="370"/>
      <c r="BU611" s="370"/>
      <c r="BV611" s="370"/>
      <c r="BW611" s="370"/>
      <c r="BX611" s="370"/>
      <c r="BY611" s="370"/>
      <c r="BZ611" s="370"/>
      <c r="CA611" s="370"/>
      <c r="CB611" s="370"/>
      <c r="CC611" s="370"/>
      <c r="CD611" s="370"/>
      <c r="CE611" s="370"/>
      <c r="CF611" s="370"/>
      <c r="CG611" s="370"/>
      <c r="CH611" s="370"/>
      <c r="CI611" s="370"/>
      <c r="CJ611" s="370"/>
      <c r="CK611" s="370"/>
      <c r="CL611" s="370"/>
      <c r="CM611" s="370"/>
      <c r="CN611" s="370"/>
      <c r="CO611" s="370"/>
      <c r="CP611" s="370"/>
      <c r="CQ611" s="370"/>
      <c r="CR611" s="370"/>
      <c r="CS611" s="370"/>
      <c r="CT611" s="370"/>
      <c r="CU611" s="370"/>
      <c r="CV611" s="370"/>
      <c r="CW611" s="370"/>
      <c r="CX611" s="370"/>
      <c r="CY611" s="370"/>
      <c r="CZ611" s="370"/>
      <c r="DA611" s="370"/>
      <c r="DB611" s="370"/>
      <c r="DC611" s="370"/>
      <c r="DD611" s="370"/>
      <c r="DE611" s="370"/>
    </row>
    <row r="612" spans="56:109">
      <c r="BD612" s="370"/>
      <c r="BE612" s="370"/>
      <c r="BF612" s="370"/>
      <c r="BG612" s="370"/>
      <c r="BH612" s="370"/>
      <c r="BI612" s="370"/>
      <c r="BJ612" s="370"/>
      <c r="BK612" s="370"/>
      <c r="BL612" s="370"/>
      <c r="BM612" s="370"/>
      <c r="BN612" s="370"/>
      <c r="BO612" s="370"/>
      <c r="BP612" s="370"/>
      <c r="BQ612" s="370"/>
      <c r="BR612" s="370"/>
      <c r="BS612" s="370"/>
      <c r="BT612" s="370"/>
      <c r="BU612" s="370"/>
      <c r="BV612" s="370"/>
      <c r="BW612" s="370"/>
      <c r="BX612" s="370"/>
      <c r="BY612" s="370"/>
      <c r="BZ612" s="370"/>
      <c r="CA612" s="370"/>
      <c r="CB612" s="370"/>
      <c r="CC612" s="370"/>
      <c r="CD612" s="370"/>
      <c r="CE612" s="370"/>
      <c r="CF612" s="370"/>
      <c r="CG612" s="370"/>
      <c r="CH612" s="370"/>
      <c r="CI612" s="370"/>
      <c r="CJ612" s="370"/>
      <c r="CK612" s="370"/>
      <c r="CL612" s="370"/>
      <c r="CM612" s="370"/>
      <c r="CN612" s="370"/>
      <c r="CO612" s="370"/>
      <c r="CP612" s="370"/>
      <c r="CQ612" s="370"/>
      <c r="CR612" s="370"/>
      <c r="CS612" s="370"/>
      <c r="CT612" s="370"/>
      <c r="CU612" s="370"/>
      <c r="CV612" s="370"/>
      <c r="CW612" s="370"/>
      <c r="CX612" s="370"/>
      <c r="CY612" s="370"/>
      <c r="CZ612" s="370"/>
      <c r="DA612" s="370"/>
      <c r="DB612" s="370"/>
      <c r="DC612" s="370"/>
      <c r="DD612" s="370"/>
      <c r="DE612" s="370"/>
    </row>
    <row r="613" spans="56:109">
      <c r="BD613" s="370"/>
      <c r="BE613" s="370"/>
      <c r="BF613" s="370"/>
      <c r="BG613" s="370"/>
      <c r="BH613" s="370"/>
      <c r="BI613" s="370"/>
      <c r="BJ613" s="370"/>
      <c r="BK613" s="370"/>
      <c r="BL613" s="370"/>
      <c r="BM613" s="370"/>
      <c r="BN613" s="370"/>
      <c r="BO613" s="370"/>
      <c r="BP613" s="370"/>
      <c r="BQ613" s="370"/>
      <c r="BR613" s="370"/>
      <c r="BS613" s="370"/>
      <c r="BT613" s="370"/>
      <c r="BU613" s="370"/>
      <c r="BV613" s="370"/>
      <c r="BW613" s="370"/>
      <c r="BX613" s="370"/>
      <c r="BY613" s="370"/>
      <c r="BZ613" s="370"/>
      <c r="CA613" s="370"/>
      <c r="CB613" s="370"/>
      <c r="CC613" s="370"/>
      <c r="CD613" s="370"/>
      <c r="CE613" s="370"/>
      <c r="CF613" s="370"/>
      <c r="CG613" s="370"/>
      <c r="CH613" s="370"/>
      <c r="CI613" s="370"/>
      <c r="CJ613" s="370"/>
      <c r="CK613" s="370"/>
      <c r="CL613" s="370"/>
      <c r="CM613" s="370"/>
      <c r="CN613" s="370"/>
      <c r="CO613" s="370"/>
      <c r="CP613" s="370"/>
      <c r="CQ613" s="370"/>
      <c r="CR613" s="370"/>
      <c r="CS613" s="370"/>
      <c r="CT613" s="370"/>
      <c r="CU613" s="370"/>
      <c r="CV613" s="370"/>
      <c r="CW613" s="370"/>
      <c r="CX613" s="370"/>
      <c r="CY613" s="370"/>
      <c r="CZ613" s="370"/>
      <c r="DA613" s="370"/>
      <c r="DB613" s="370"/>
      <c r="DC613" s="370"/>
      <c r="DD613" s="370"/>
      <c r="DE613" s="370"/>
    </row>
    <row r="614" spans="56:109">
      <c r="BD614" s="370"/>
      <c r="BE614" s="370"/>
      <c r="BF614" s="370"/>
      <c r="BG614" s="370"/>
      <c r="BH614" s="370"/>
      <c r="BI614" s="370"/>
      <c r="BJ614" s="370"/>
      <c r="BK614" s="370"/>
      <c r="BL614" s="370"/>
      <c r="BM614" s="370"/>
      <c r="BN614" s="370"/>
      <c r="BO614" s="370"/>
      <c r="BP614" s="370"/>
      <c r="BQ614" s="370"/>
      <c r="BR614" s="370"/>
      <c r="BS614" s="370"/>
      <c r="BT614" s="370"/>
      <c r="BU614" s="370"/>
      <c r="BV614" s="370"/>
      <c r="BW614" s="370"/>
      <c r="BX614" s="370"/>
      <c r="BY614" s="370"/>
      <c r="BZ614" s="370"/>
      <c r="CA614" s="370"/>
      <c r="CB614" s="370"/>
      <c r="CC614" s="370"/>
      <c r="CD614" s="370"/>
      <c r="CE614" s="370"/>
      <c r="CF614" s="370"/>
      <c r="CG614" s="370"/>
      <c r="CH614" s="370"/>
      <c r="CI614" s="370"/>
      <c r="CJ614" s="370"/>
      <c r="CK614" s="370"/>
      <c r="CL614" s="370"/>
      <c r="CM614" s="370"/>
      <c r="CN614" s="370"/>
      <c r="CO614" s="370"/>
      <c r="CP614" s="370"/>
      <c r="CQ614" s="370"/>
      <c r="CR614" s="370"/>
      <c r="CS614" s="370"/>
      <c r="CT614" s="370"/>
      <c r="CU614" s="370"/>
      <c r="CV614" s="370"/>
      <c r="CW614" s="370"/>
      <c r="CX614" s="370"/>
      <c r="CY614" s="370"/>
      <c r="CZ614" s="370"/>
      <c r="DA614" s="370"/>
      <c r="DB614" s="370"/>
      <c r="DC614" s="370"/>
      <c r="DD614" s="370"/>
      <c r="DE614" s="370"/>
    </row>
    <row r="615" spans="56:109">
      <c r="BD615" s="370"/>
      <c r="BE615" s="370"/>
      <c r="BF615" s="370"/>
      <c r="BG615" s="370"/>
      <c r="BH615" s="370"/>
      <c r="BI615" s="370"/>
      <c r="BJ615" s="370"/>
      <c r="BK615" s="370"/>
      <c r="BL615" s="370"/>
      <c r="BM615" s="370"/>
      <c r="BN615" s="370"/>
      <c r="BO615" s="370"/>
      <c r="BP615" s="370"/>
      <c r="BQ615" s="370"/>
      <c r="BR615" s="370"/>
      <c r="BS615" s="370"/>
      <c r="BT615" s="370"/>
      <c r="BU615" s="370"/>
      <c r="BV615" s="370"/>
      <c r="BW615" s="370"/>
      <c r="BX615" s="370"/>
      <c r="BY615" s="370"/>
      <c r="BZ615" s="370"/>
      <c r="CA615" s="370"/>
      <c r="CB615" s="370"/>
      <c r="CC615" s="370"/>
      <c r="CD615" s="370"/>
      <c r="CE615" s="370"/>
      <c r="CF615" s="370"/>
      <c r="CG615" s="370"/>
      <c r="CH615" s="370"/>
      <c r="CI615" s="370"/>
      <c r="CJ615" s="370"/>
      <c r="CK615" s="370"/>
      <c r="CL615" s="370"/>
      <c r="CM615" s="370"/>
      <c r="CN615" s="370"/>
      <c r="CO615" s="370"/>
      <c r="CP615" s="370"/>
      <c r="CQ615" s="370"/>
      <c r="CR615" s="370"/>
      <c r="CS615" s="370"/>
      <c r="CT615" s="370"/>
      <c r="CU615" s="370"/>
      <c r="CV615" s="370"/>
      <c r="CW615" s="370"/>
      <c r="CX615" s="370"/>
      <c r="CY615" s="370"/>
      <c r="CZ615" s="370"/>
      <c r="DA615" s="370"/>
      <c r="DB615" s="370"/>
      <c r="DC615" s="370"/>
      <c r="DD615" s="370"/>
      <c r="DE615" s="370"/>
    </row>
    <row r="616" spans="56:109">
      <c r="BD616" s="370"/>
      <c r="BE616" s="370"/>
      <c r="BF616" s="370"/>
      <c r="BG616" s="370"/>
      <c r="BH616" s="370"/>
      <c r="BI616" s="370"/>
      <c r="BJ616" s="370"/>
      <c r="BK616" s="370"/>
      <c r="BL616" s="370"/>
      <c r="BM616" s="370"/>
      <c r="BN616" s="370"/>
      <c r="BO616" s="370"/>
      <c r="BP616" s="370"/>
      <c r="BQ616" s="370"/>
      <c r="BR616" s="370"/>
      <c r="BS616" s="370"/>
      <c r="BT616" s="370"/>
      <c r="BU616" s="370"/>
      <c r="BV616" s="370"/>
      <c r="BW616" s="370"/>
      <c r="BX616" s="370"/>
      <c r="BY616" s="370"/>
      <c r="BZ616" s="370"/>
      <c r="CA616" s="370"/>
      <c r="CB616" s="370"/>
      <c r="CC616" s="370"/>
      <c r="CD616" s="370"/>
      <c r="CE616" s="370"/>
      <c r="CF616" s="370"/>
      <c r="CG616" s="370"/>
      <c r="CH616" s="370"/>
      <c r="CI616" s="370"/>
      <c r="CJ616" s="370"/>
      <c r="CK616" s="370"/>
      <c r="CL616" s="370"/>
      <c r="CM616" s="370"/>
      <c r="CN616" s="370"/>
      <c r="CO616" s="370"/>
      <c r="CP616" s="370"/>
      <c r="CQ616" s="370"/>
      <c r="CR616" s="370"/>
      <c r="CS616" s="370"/>
      <c r="CT616" s="370"/>
      <c r="CU616" s="370"/>
      <c r="CV616" s="370"/>
      <c r="CW616" s="370"/>
      <c r="CX616" s="370"/>
      <c r="CY616" s="370"/>
      <c r="CZ616" s="370"/>
      <c r="DA616" s="370"/>
      <c r="DB616" s="370"/>
      <c r="DC616" s="370"/>
      <c r="DD616" s="370"/>
      <c r="DE616" s="370"/>
    </row>
    <row r="617" spans="56:109">
      <c r="BD617" s="370"/>
      <c r="BE617" s="370"/>
      <c r="BF617" s="370"/>
      <c r="BG617" s="370"/>
      <c r="BH617" s="370"/>
      <c r="BI617" s="370"/>
      <c r="BJ617" s="370"/>
      <c r="BK617" s="370"/>
      <c r="BL617" s="370"/>
      <c r="BM617" s="370"/>
      <c r="BN617" s="370"/>
      <c r="BO617" s="370"/>
      <c r="BP617" s="370"/>
      <c r="BQ617" s="370"/>
      <c r="BR617" s="370"/>
      <c r="BS617" s="370"/>
      <c r="BT617" s="370"/>
      <c r="BU617" s="370"/>
      <c r="BV617" s="370"/>
      <c r="BW617" s="370"/>
      <c r="BX617" s="370"/>
      <c r="BY617" s="370"/>
      <c r="BZ617" s="370"/>
      <c r="CA617" s="370"/>
      <c r="CB617" s="370"/>
      <c r="CC617" s="370"/>
      <c r="CD617" s="370"/>
      <c r="CE617" s="370"/>
      <c r="CF617" s="370"/>
      <c r="CG617" s="370"/>
      <c r="CH617" s="370"/>
      <c r="CI617" s="370"/>
      <c r="CJ617" s="370"/>
      <c r="CK617" s="370"/>
      <c r="CL617" s="370"/>
      <c r="CM617" s="370"/>
      <c r="CN617" s="370"/>
      <c r="CO617" s="370"/>
      <c r="CP617" s="370"/>
      <c r="CQ617" s="370"/>
      <c r="CR617" s="370"/>
      <c r="CS617" s="370"/>
      <c r="CT617" s="370"/>
      <c r="CU617" s="370"/>
      <c r="CV617" s="370"/>
      <c r="CW617" s="370"/>
      <c r="CX617" s="370"/>
      <c r="CY617" s="370"/>
      <c r="CZ617" s="370"/>
      <c r="DA617" s="370"/>
      <c r="DB617" s="370"/>
      <c r="DC617" s="370"/>
      <c r="DD617" s="370"/>
      <c r="DE617" s="370"/>
    </row>
    <row r="618" spans="56:109">
      <c r="BD618" s="370"/>
      <c r="BE618" s="370"/>
      <c r="BF618" s="370"/>
      <c r="BG618" s="370"/>
      <c r="BH618" s="370"/>
      <c r="BI618" s="370"/>
      <c r="BJ618" s="370"/>
      <c r="BK618" s="370"/>
      <c r="BL618" s="370"/>
      <c r="BM618" s="370"/>
      <c r="BN618" s="370"/>
      <c r="BO618" s="370"/>
      <c r="BP618" s="370"/>
      <c r="BQ618" s="370"/>
      <c r="BR618" s="370"/>
      <c r="BS618" s="370"/>
      <c r="BT618" s="370"/>
      <c r="BU618" s="370"/>
      <c r="BV618" s="370"/>
      <c r="BW618" s="370"/>
      <c r="BX618" s="370"/>
      <c r="BY618" s="370"/>
      <c r="BZ618" s="370"/>
      <c r="CA618" s="370"/>
      <c r="CB618" s="370"/>
      <c r="CC618" s="370"/>
      <c r="CD618" s="370"/>
      <c r="CE618" s="370"/>
      <c r="CF618" s="370"/>
      <c r="CG618" s="370"/>
      <c r="CH618" s="370"/>
      <c r="CI618" s="370"/>
      <c r="CJ618" s="370"/>
      <c r="CK618" s="370"/>
      <c r="CL618" s="370"/>
      <c r="CM618" s="370"/>
      <c r="CN618" s="370"/>
      <c r="CO618" s="370"/>
      <c r="CP618" s="370"/>
      <c r="CQ618" s="370"/>
      <c r="CR618" s="370"/>
      <c r="CS618" s="370"/>
      <c r="CT618" s="370"/>
      <c r="CU618" s="370"/>
      <c r="CV618" s="370"/>
      <c r="CW618" s="370"/>
      <c r="CX618" s="370"/>
      <c r="CY618" s="370"/>
      <c r="CZ618" s="370"/>
      <c r="DA618" s="370"/>
      <c r="DB618" s="370"/>
      <c r="DC618" s="370"/>
      <c r="DD618" s="370"/>
      <c r="DE618" s="370"/>
    </row>
    <row r="619" spans="56:109">
      <c r="BD619" s="370"/>
      <c r="BE619" s="370"/>
      <c r="BF619" s="370"/>
      <c r="BG619" s="370"/>
      <c r="BH619" s="370"/>
      <c r="BI619" s="370"/>
      <c r="BJ619" s="370"/>
      <c r="BK619" s="370"/>
      <c r="BL619" s="370"/>
      <c r="BM619" s="370"/>
      <c r="BN619" s="370"/>
      <c r="BO619" s="370"/>
      <c r="BP619" s="370"/>
      <c r="BQ619" s="370"/>
      <c r="BR619" s="370"/>
      <c r="BS619" s="370"/>
      <c r="BT619" s="370"/>
      <c r="BU619" s="370"/>
      <c r="BV619" s="370"/>
      <c r="BW619" s="370"/>
      <c r="BX619" s="370"/>
      <c r="BY619" s="370"/>
      <c r="BZ619" s="370"/>
      <c r="CA619" s="370"/>
      <c r="CB619" s="370"/>
      <c r="CC619" s="370"/>
      <c r="CD619" s="370"/>
      <c r="CE619" s="370"/>
      <c r="CF619" s="370"/>
      <c r="CG619" s="370"/>
      <c r="CH619" s="370"/>
      <c r="CI619" s="370"/>
      <c r="CJ619" s="370"/>
      <c r="CK619" s="370"/>
      <c r="CL619" s="370"/>
      <c r="CM619" s="370"/>
      <c r="CN619" s="370"/>
      <c r="CO619" s="370"/>
      <c r="CP619" s="370"/>
      <c r="CQ619" s="370"/>
      <c r="CR619" s="370"/>
      <c r="CS619" s="370"/>
      <c r="CT619" s="370"/>
      <c r="CU619" s="370"/>
      <c r="CV619" s="370"/>
      <c r="CW619" s="370"/>
      <c r="CX619" s="370"/>
      <c r="CY619" s="370"/>
      <c r="CZ619" s="370"/>
      <c r="DA619" s="370"/>
      <c r="DB619" s="370"/>
      <c r="DC619" s="370"/>
      <c r="DD619" s="370"/>
      <c r="DE619" s="370"/>
    </row>
    <row r="620" spans="56:109">
      <c r="BD620" s="370"/>
      <c r="BE620" s="370"/>
      <c r="BF620" s="370"/>
      <c r="BG620" s="370"/>
      <c r="BH620" s="370"/>
      <c r="BI620" s="370"/>
      <c r="BJ620" s="370"/>
      <c r="BK620" s="370"/>
      <c r="BL620" s="370"/>
      <c r="BM620" s="370"/>
      <c r="BN620" s="370"/>
      <c r="BO620" s="370"/>
      <c r="BP620" s="370"/>
      <c r="BQ620" s="370"/>
      <c r="BR620" s="370"/>
      <c r="BS620" s="370"/>
      <c r="BT620" s="370"/>
      <c r="BU620" s="370"/>
      <c r="BV620" s="370"/>
      <c r="BW620" s="370"/>
      <c r="BX620" s="370"/>
      <c r="BY620" s="370"/>
      <c r="BZ620" s="370"/>
      <c r="CA620" s="370"/>
      <c r="CB620" s="370"/>
      <c r="CC620" s="370"/>
      <c r="CD620" s="370"/>
      <c r="CE620" s="370"/>
      <c r="CF620" s="370"/>
      <c r="CG620" s="370"/>
      <c r="CH620" s="370"/>
      <c r="CI620" s="370"/>
      <c r="CJ620" s="370"/>
      <c r="CK620" s="370"/>
      <c r="CL620" s="370"/>
      <c r="CM620" s="370"/>
      <c r="CN620" s="370"/>
      <c r="CO620" s="370"/>
      <c r="CP620" s="370"/>
      <c r="CQ620" s="370"/>
      <c r="CR620" s="370"/>
      <c r="CS620" s="370"/>
      <c r="CT620" s="370"/>
      <c r="CU620" s="370"/>
      <c r="CV620" s="370"/>
      <c r="CW620" s="370"/>
      <c r="CX620" s="370"/>
      <c r="CY620" s="370"/>
      <c r="CZ620" s="370"/>
      <c r="DA620" s="370"/>
      <c r="DB620" s="370"/>
      <c r="DC620" s="370"/>
      <c r="DD620" s="370"/>
      <c r="DE620" s="370"/>
    </row>
    <row r="621" spans="56:109">
      <c r="BD621" s="370"/>
      <c r="BE621" s="370"/>
      <c r="BF621" s="370"/>
      <c r="BG621" s="370"/>
      <c r="BH621" s="370"/>
      <c r="BI621" s="370"/>
      <c r="BJ621" s="370"/>
      <c r="BK621" s="370"/>
      <c r="BL621" s="370"/>
      <c r="BM621" s="370"/>
      <c r="BN621" s="370"/>
      <c r="BO621" s="370"/>
      <c r="BP621" s="370"/>
      <c r="BQ621" s="370"/>
      <c r="BR621" s="370"/>
      <c r="BS621" s="370"/>
      <c r="BT621" s="370"/>
      <c r="BU621" s="370"/>
      <c r="BV621" s="370"/>
      <c r="BW621" s="370"/>
      <c r="BX621" s="370"/>
      <c r="BY621" s="370"/>
      <c r="BZ621" s="370"/>
      <c r="CA621" s="370"/>
      <c r="CB621" s="370"/>
      <c r="CC621" s="370"/>
      <c r="CD621" s="370"/>
      <c r="CE621" s="370"/>
      <c r="CF621" s="370"/>
      <c r="CG621" s="370"/>
      <c r="CH621" s="370"/>
      <c r="CI621" s="370"/>
      <c r="CJ621" s="370"/>
      <c r="CK621" s="370"/>
      <c r="CL621" s="370"/>
      <c r="CM621" s="370"/>
      <c r="CN621" s="370"/>
      <c r="CO621" s="370"/>
      <c r="CP621" s="370"/>
      <c r="CQ621" s="370"/>
      <c r="CR621" s="370"/>
      <c r="CS621" s="370"/>
      <c r="CT621" s="370"/>
      <c r="CU621" s="370"/>
      <c r="CV621" s="370"/>
      <c r="CW621" s="370"/>
      <c r="CX621" s="370"/>
      <c r="CY621" s="370"/>
      <c r="CZ621" s="370"/>
      <c r="DA621" s="370"/>
      <c r="DB621" s="370"/>
      <c r="DC621" s="370"/>
      <c r="DD621" s="370"/>
      <c r="DE621" s="370"/>
    </row>
    <row r="622" spans="56:109">
      <c r="BD622" s="370"/>
      <c r="BE622" s="370"/>
      <c r="BF622" s="370"/>
      <c r="BG622" s="370"/>
      <c r="BH622" s="370"/>
      <c r="BI622" s="370"/>
      <c r="BJ622" s="370"/>
      <c r="BK622" s="370"/>
      <c r="BL622" s="370"/>
      <c r="BM622" s="370"/>
      <c r="BN622" s="370"/>
      <c r="BO622" s="370"/>
      <c r="BP622" s="370"/>
      <c r="BQ622" s="370"/>
      <c r="BR622" s="370"/>
      <c r="BS622" s="370"/>
      <c r="BT622" s="370"/>
      <c r="BU622" s="370"/>
      <c r="BV622" s="370"/>
      <c r="BW622" s="370"/>
      <c r="BX622" s="370"/>
      <c r="BY622" s="370"/>
      <c r="BZ622" s="370"/>
      <c r="CA622" s="370"/>
      <c r="CB622" s="370"/>
      <c r="CC622" s="370"/>
      <c r="CD622" s="370"/>
      <c r="CE622" s="370"/>
      <c r="CF622" s="370"/>
      <c r="CG622" s="370"/>
      <c r="CH622" s="370"/>
      <c r="CI622" s="370"/>
      <c r="CJ622" s="370"/>
      <c r="CK622" s="370"/>
      <c r="CL622" s="370"/>
      <c r="CM622" s="370"/>
      <c r="CN622" s="370"/>
      <c r="CO622" s="370"/>
      <c r="CP622" s="370"/>
      <c r="CQ622" s="370"/>
      <c r="CR622" s="370"/>
      <c r="CS622" s="370"/>
      <c r="CT622" s="370"/>
      <c r="CU622" s="370"/>
      <c r="CV622" s="370"/>
      <c r="CW622" s="370"/>
      <c r="CX622" s="370"/>
      <c r="CY622" s="370"/>
      <c r="CZ622" s="370"/>
      <c r="DA622" s="370"/>
      <c r="DB622" s="370"/>
      <c r="DC622" s="370"/>
      <c r="DD622" s="370"/>
      <c r="DE622" s="370"/>
    </row>
    <row r="623" spans="56:109">
      <c r="BD623" s="370"/>
      <c r="BE623" s="370"/>
      <c r="BF623" s="370"/>
      <c r="BG623" s="370"/>
      <c r="BH623" s="370"/>
      <c r="BI623" s="370"/>
      <c r="BJ623" s="370"/>
      <c r="BK623" s="370"/>
      <c r="BL623" s="370"/>
      <c r="BM623" s="370"/>
      <c r="BN623" s="370"/>
      <c r="BO623" s="370"/>
      <c r="BP623" s="370"/>
      <c r="BQ623" s="370"/>
      <c r="BR623" s="370"/>
      <c r="BS623" s="370"/>
      <c r="BT623" s="370"/>
      <c r="BU623" s="370"/>
      <c r="BV623" s="370"/>
      <c r="BW623" s="370"/>
      <c r="BX623" s="370"/>
      <c r="BY623" s="370"/>
      <c r="BZ623" s="370"/>
      <c r="CA623" s="370"/>
      <c r="CB623" s="370"/>
      <c r="CC623" s="370"/>
      <c r="CD623" s="370"/>
      <c r="CE623" s="370"/>
      <c r="CF623" s="370"/>
      <c r="CG623" s="370"/>
      <c r="CH623" s="370"/>
      <c r="CI623" s="370"/>
      <c r="CJ623" s="370"/>
      <c r="CK623" s="370"/>
      <c r="CL623" s="370"/>
      <c r="CM623" s="370"/>
      <c r="CN623" s="370"/>
      <c r="CO623" s="370"/>
      <c r="CP623" s="370"/>
      <c r="CQ623" s="370"/>
      <c r="CR623" s="370"/>
      <c r="CS623" s="370"/>
      <c r="CT623" s="370"/>
      <c r="CU623" s="370"/>
      <c r="CV623" s="370"/>
      <c r="CW623" s="370"/>
      <c r="CX623" s="370"/>
      <c r="CY623" s="370"/>
      <c r="CZ623" s="370"/>
      <c r="DA623" s="370"/>
      <c r="DB623" s="370"/>
      <c r="DC623" s="370"/>
      <c r="DD623" s="370"/>
      <c r="DE623" s="370"/>
    </row>
    <row r="624" spans="56:109">
      <c r="BD624" s="370"/>
      <c r="BE624" s="370"/>
      <c r="BF624" s="370"/>
      <c r="BG624" s="370"/>
      <c r="BH624" s="370"/>
      <c r="BI624" s="370"/>
      <c r="BJ624" s="370"/>
      <c r="BK624" s="370"/>
      <c r="BL624" s="370"/>
      <c r="BM624" s="370"/>
      <c r="BN624" s="370"/>
      <c r="BO624" s="370"/>
      <c r="BP624" s="370"/>
      <c r="BQ624" s="370"/>
      <c r="BR624" s="370"/>
      <c r="BS624" s="370"/>
      <c r="BT624" s="370"/>
      <c r="BU624" s="370"/>
      <c r="BV624" s="370"/>
      <c r="BW624" s="370"/>
      <c r="BX624" s="370"/>
      <c r="BY624" s="370"/>
      <c r="BZ624" s="370"/>
      <c r="CA624" s="370"/>
      <c r="CB624" s="370"/>
      <c r="CC624" s="370"/>
      <c r="CD624" s="370"/>
      <c r="CE624" s="370"/>
      <c r="CF624" s="370"/>
      <c r="CG624" s="370"/>
      <c r="CH624" s="370"/>
      <c r="CI624" s="370"/>
      <c r="CJ624" s="370"/>
      <c r="CK624" s="370"/>
      <c r="CL624" s="370"/>
      <c r="CM624" s="370"/>
      <c r="CN624" s="370"/>
      <c r="CO624" s="370"/>
      <c r="CP624" s="370"/>
      <c r="CQ624" s="370"/>
      <c r="CR624" s="370"/>
      <c r="CS624" s="370"/>
      <c r="CT624" s="370"/>
      <c r="CU624" s="370"/>
      <c r="CV624" s="370"/>
      <c r="CW624" s="370"/>
      <c r="CX624" s="370"/>
      <c r="CY624" s="370"/>
      <c r="CZ624" s="370"/>
      <c r="DA624" s="370"/>
      <c r="DB624" s="370"/>
      <c r="DC624" s="370"/>
      <c r="DD624" s="370"/>
      <c r="DE624" s="370"/>
    </row>
    <row r="625" spans="56:109">
      <c r="BD625" s="370"/>
      <c r="BE625" s="370"/>
      <c r="BF625" s="370"/>
      <c r="BG625" s="370"/>
      <c r="BH625" s="370"/>
      <c r="BI625" s="370"/>
      <c r="BJ625" s="370"/>
      <c r="BK625" s="370"/>
      <c r="BL625" s="370"/>
      <c r="BM625" s="370"/>
      <c r="BN625" s="370"/>
      <c r="BO625" s="370"/>
      <c r="BP625" s="370"/>
      <c r="BQ625" s="370"/>
      <c r="BR625" s="370"/>
      <c r="BS625" s="370"/>
      <c r="BT625" s="370"/>
      <c r="BU625" s="370"/>
      <c r="BV625" s="370"/>
      <c r="BW625" s="370"/>
      <c r="BX625" s="370"/>
      <c r="BY625" s="370"/>
      <c r="BZ625" s="370"/>
      <c r="CA625" s="370"/>
      <c r="CB625" s="370"/>
      <c r="CC625" s="370"/>
      <c r="CD625" s="370"/>
      <c r="CE625" s="370"/>
      <c r="CF625" s="370"/>
      <c r="CG625" s="370"/>
      <c r="CH625" s="370"/>
      <c r="CI625" s="370"/>
      <c r="CJ625" s="370"/>
      <c r="CK625" s="370"/>
      <c r="CL625" s="370"/>
      <c r="CM625" s="370"/>
      <c r="CN625" s="370"/>
      <c r="CO625" s="370"/>
      <c r="CP625" s="370"/>
      <c r="CQ625" s="370"/>
      <c r="CR625" s="370"/>
      <c r="CS625" s="370"/>
      <c r="CT625" s="370"/>
      <c r="CU625" s="370"/>
      <c r="CV625" s="370"/>
      <c r="CW625" s="370"/>
      <c r="CX625" s="370"/>
      <c r="CY625" s="370"/>
      <c r="CZ625" s="370"/>
      <c r="DA625" s="370"/>
      <c r="DB625" s="370"/>
      <c r="DC625" s="370"/>
      <c r="DD625" s="370"/>
      <c r="DE625" s="370"/>
    </row>
    <row r="626" spans="56:109">
      <c r="BD626" s="370"/>
      <c r="BE626" s="370"/>
      <c r="BF626" s="370"/>
      <c r="BG626" s="370"/>
      <c r="BH626" s="370"/>
      <c r="BI626" s="370"/>
      <c r="BJ626" s="370"/>
      <c r="BK626" s="370"/>
      <c r="BL626" s="370"/>
      <c r="BM626" s="370"/>
      <c r="BN626" s="370"/>
      <c r="BO626" s="370"/>
      <c r="BP626" s="370"/>
      <c r="BQ626" s="370"/>
      <c r="BR626" s="370"/>
      <c r="BS626" s="370"/>
      <c r="BT626" s="370"/>
      <c r="BU626" s="370"/>
      <c r="BV626" s="370"/>
      <c r="BW626" s="370"/>
      <c r="BX626" s="370"/>
      <c r="BY626" s="370"/>
      <c r="BZ626" s="370"/>
      <c r="CA626" s="370"/>
      <c r="CB626" s="370"/>
      <c r="CC626" s="370"/>
      <c r="CD626" s="370"/>
      <c r="CE626" s="370"/>
      <c r="CF626" s="370"/>
      <c r="CG626" s="370"/>
      <c r="CH626" s="370"/>
      <c r="CI626" s="370"/>
      <c r="CJ626" s="370"/>
      <c r="CK626" s="370"/>
      <c r="CL626" s="370"/>
      <c r="CM626" s="370"/>
      <c r="CN626" s="370"/>
      <c r="CO626" s="370"/>
      <c r="CP626" s="370"/>
      <c r="CQ626" s="370"/>
      <c r="CR626" s="370"/>
      <c r="CS626" s="370"/>
      <c r="CT626" s="370"/>
      <c r="CU626" s="370"/>
      <c r="CV626" s="370"/>
      <c r="CW626" s="370"/>
      <c r="CX626" s="370"/>
      <c r="CY626" s="370"/>
      <c r="CZ626" s="370"/>
      <c r="DA626" s="370"/>
      <c r="DB626" s="370"/>
      <c r="DC626" s="370"/>
      <c r="DD626" s="370"/>
      <c r="DE626" s="370"/>
    </row>
    <row r="627" spans="56:109">
      <c r="BD627" s="370"/>
      <c r="BE627" s="370"/>
      <c r="BF627" s="370"/>
      <c r="BG627" s="370"/>
      <c r="BH627" s="370"/>
      <c r="BI627" s="370"/>
      <c r="BJ627" s="370"/>
      <c r="BK627" s="370"/>
      <c r="BL627" s="370"/>
      <c r="BM627" s="370"/>
      <c r="BN627" s="370"/>
      <c r="BO627" s="370"/>
      <c r="BP627" s="370"/>
      <c r="BQ627" s="370"/>
      <c r="BR627" s="370"/>
      <c r="BS627" s="370"/>
      <c r="BT627" s="370"/>
      <c r="BU627" s="370"/>
      <c r="BV627" s="370"/>
      <c r="BW627" s="370"/>
      <c r="BX627" s="370"/>
      <c r="BY627" s="370"/>
      <c r="BZ627" s="370"/>
      <c r="CA627" s="370"/>
      <c r="CB627" s="370"/>
      <c r="CC627" s="370"/>
      <c r="CD627" s="370"/>
      <c r="CE627" s="370"/>
      <c r="CF627" s="370"/>
      <c r="CG627" s="370"/>
      <c r="CH627" s="370"/>
      <c r="CI627" s="370"/>
      <c r="CJ627" s="370"/>
      <c r="CK627" s="370"/>
      <c r="CL627" s="370"/>
      <c r="CM627" s="370"/>
      <c r="CN627" s="370"/>
      <c r="CO627" s="370"/>
      <c r="CP627" s="370"/>
      <c r="CQ627" s="370"/>
      <c r="CR627" s="370"/>
      <c r="CS627" s="370"/>
      <c r="CT627" s="370"/>
      <c r="CU627" s="370"/>
      <c r="CV627" s="370"/>
      <c r="CW627" s="370"/>
      <c r="CX627" s="370"/>
      <c r="CY627" s="370"/>
      <c r="CZ627" s="370"/>
      <c r="DA627" s="370"/>
      <c r="DB627" s="370"/>
      <c r="DC627" s="370"/>
      <c r="DD627" s="370"/>
      <c r="DE627" s="370"/>
    </row>
    <row r="628" spans="56:109">
      <c r="BD628" s="370"/>
      <c r="BE628" s="370"/>
      <c r="BF628" s="370"/>
      <c r="BG628" s="370"/>
      <c r="BH628" s="370"/>
      <c r="BI628" s="370"/>
      <c r="BJ628" s="370"/>
      <c r="BK628" s="370"/>
      <c r="BL628" s="370"/>
      <c r="BM628" s="370"/>
      <c r="BN628" s="370"/>
      <c r="BO628" s="370"/>
      <c r="BP628" s="370"/>
      <c r="BQ628" s="370"/>
      <c r="BR628" s="370"/>
      <c r="BS628" s="370"/>
      <c r="BT628" s="370"/>
      <c r="BU628" s="370"/>
      <c r="BV628" s="370"/>
      <c r="BW628" s="370"/>
      <c r="BX628" s="370"/>
      <c r="BY628" s="370"/>
      <c r="BZ628" s="370"/>
      <c r="CA628" s="370"/>
      <c r="CB628" s="370"/>
      <c r="CC628" s="370"/>
      <c r="CD628" s="370"/>
      <c r="CE628" s="370"/>
      <c r="CF628" s="370"/>
      <c r="CG628" s="370"/>
      <c r="CH628" s="370"/>
      <c r="CI628" s="370"/>
      <c r="CJ628" s="370"/>
      <c r="CK628" s="370"/>
      <c r="CL628" s="370"/>
      <c r="CM628" s="370"/>
      <c r="CN628" s="370"/>
      <c r="CO628" s="370"/>
      <c r="CP628" s="370"/>
      <c r="CQ628" s="370"/>
      <c r="CR628" s="370"/>
      <c r="CS628" s="370"/>
      <c r="CT628" s="370"/>
      <c r="CU628" s="370"/>
      <c r="CV628" s="370"/>
      <c r="CW628" s="370"/>
      <c r="CX628" s="370"/>
      <c r="CY628" s="370"/>
      <c r="CZ628" s="370"/>
      <c r="DA628" s="370"/>
      <c r="DB628" s="370"/>
      <c r="DC628" s="370"/>
      <c r="DD628" s="370"/>
      <c r="DE628" s="370"/>
    </row>
    <row r="629" spans="56:109">
      <c r="BD629" s="370"/>
      <c r="BE629" s="370"/>
      <c r="BF629" s="370"/>
      <c r="BG629" s="370"/>
      <c r="BH629" s="370"/>
      <c r="BI629" s="370"/>
      <c r="BJ629" s="370"/>
      <c r="BK629" s="370"/>
      <c r="BL629" s="370"/>
      <c r="BM629" s="370"/>
      <c r="BN629" s="370"/>
      <c r="BO629" s="370"/>
      <c r="BP629" s="370"/>
      <c r="BQ629" s="370"/>
      <c r="BR629" s="370"/>
      <c r="BS629" s="370"/>
      <c r="BT629" s="370"/>
      <c r="BU629" s="370"/>
      <c r="BV629" s="370"/>
      <c r="BW629" s="370"/>
      <c r="BX629" s="370"/>
      <c r="BY629" s="370"/>
      <c r="BZ629" s="370"/>
      <c r="CA629" s="370"/>
      <c r="CB629" s="370"/>
      <c r="CC629" s="370"/>
      <c r="CD629" s="370"/>
      <c r="CE629" s="370"/>
      <c r="CF629" s="370"/>
      <c r="CG629" s="370"/>
      <c r="CH629" s="370"/>
      <c r="CI629" s="370"/>
      <c r="CJ629" s="370"/>
      <c r="CK629" s="370"/>
      <c r="CL629" s="370"/>
      <c r="CM629" s="370"/>
      <c r="CN629" s="370"/>
      <c r="CO629" s="370"/>
      <c r="CP629" s="370"/>
      <c r="CQ629" s="370"/>
      <c r="CR629" s="370"/>
      <c r="CS629" s="370"/>
      <c r="CT629" s="370"/>
      <c r="CU629" s="370"/>
      <c r="CV629" s="370"/>
      <c r="CW629" s="370"/>
      <c r="CX629" s="370"/>
      <c r="CY629" s="370"/>
      <c r="CZ629" s="370"/>
      <c r="DA629" s="370"/>
      <c r="DB629" s="370"/>
      <c r="DC629" s="370"/>
      <c r="DD629" s="370"/>
      <c r="DE629" s="370"/>
    </row>
    <row r="630" spans="56:109">
      <c r="BD630" s="370"/>
      <c r="BE630" s="370"/>
      <c r="BF630" s="370"/>
      <c r="BG630" s="370"/>
      <c r="BH630" s="370"/>
      <c r="BI630" s="370"/>
      <c r="BJ630" s="370"/>
      <c r="BK630" s="370"/>
      <c r="BL630" s="370"/>
      <c r="BM630" s="370"/>
      <c r="BN630" s="370"/>
      <c r="BO630" s="370"/>
      <c r="BP630" s="370"/>
      <c r="BQ630" s="370"/>
      <c r="BR630" s="370"/>
      <c r="BS630" s="370"/>
      <c r="BT630" s="370"/>
      <c r="BU630" s="370"/>
      <c r="BV630" s="370"/>
      <c r="BW630" s="370"/>
      <c r="BX630" s="370"/>
      <c r="BY630" s="370"/>
      <c r="BZ630" s="370"/>
      <c r="CA630" s="370"/>
      <c r="CB630" s="370"/>
      <c r="CC630" s="370"/>
      <c r="CD630" s="370"/>
      <c r="CE630" s="370"/>
      <c r="CF630" s="370"/>
      <c r="CG630" s="370"/>
      <c r="CH630" s="370"/>
      <c r="CI630" s="370"/>
      <c r="CJ630" s="370"/>
      <c r="CK630" s="370"/>
      <c r="CL630" s="370"/>
      <c r="CM630" s="370"/>
      <c r="CN630" s="370"/>
      <c r="CO630" s="370"/>
      <c r="CP630" s="370"/>
      <c r="CQ630" s="370"/>
      <c r="CR630" s="370"/>
      <c r="CS630" s="370"/>
      <c r="CT630" s="370"/>
      <c r="CU630" s="370"/>
      <c r="CV630" s="370"/>
      <c r="CW630" s="370"/>
      <c r="CX630" s="370"/>
      <c r="CY630" s="370"/>
      <c r="CZ630" s="370"/>
      <c r="DA630" s="370"/>
      <c r="DB630" s="370"/>
      <c r="DC630" s="370"/>
      <c r="DD630" s="370"/>
      <c r="DE630" s="370"/>
    </row>
    <row r="631" spans="56:109">
      <c r="BD631" s="370"/>
      <c r="BE631" s="370"/>
      <c r="BF631" s="370"/>
      <c r="BG631" s="370"/>
      <c r="BH631" s="370"/>
      <c r="BI631" s="370"/>
      <c r="BJ631" s="370"/>
      <c r="BK631" s="370"/>
      <c r="BL631" s="370"/>
      <c r="BM631" s="370"/>
      <c r="BN631" s="370"/>
      <c r="BO631" s="370"/>
      <c r="BP631" s="370"/>
      <c r="BQ631" s="370"/>
      <c r="BR631" s="370"/>
      <c r="BS631" s="370"/>
      <c r="BT631" s="370"/>
      <c r="BU631" s="370"/>
      <c r="BV631" s="370"/>
      <c r="BW631" s="370"/>
      <c r="BX631" s="370"/>
      <c r="BY631" s="370"/>
      <c r="BZ631" s="370"/>
      <c r="CA631" s="370"/>
      <c r="CB631" s="370"/>
      <c r="CC631" s="370"/>
      <c r="CD631" s="370"/>
      <c r="CE631" s="370"/>
      <c r="CF631" s="370"/>
      <c r="CG631" s="370"/>
      <c r="CH631" s="370"/>
      <c r="CI631" s="370"/>
      <c r="CJ631" s="370"/>
      <c r="CK631" s="370"/>
      <c r="CL631" s="370"/>
      <c r="CM631" s="370"/>
      <c r="CN631" s="370"/>
      <c r="CO631" s="370"/>
      <c r="CP631" s="370"/>
      <c r="CQ631" s="370"/>
      <c r="CR631" s="370"/>
      <c r="CS631" s="370"/>
      <c r="CT631" s="370"/>
      <c r="CU631" s="370"/>
      <c r="CV631" s="370"/>
      <c r="CW631" s="370"/>
      <c r="CX631" s="370"/>
      <c r="CY631" s="370"/>
      <c r="CZ631" s="370"/>
      <c r="DA631" s="370"/>
      <c r="DB631" s="370"/>
      <c r="DC631" s="370"/>
      <c r="DD631" s="370"/>
      <c r="DE631" s="370"/>
    </row>
    <row r="632" spans="56:109">
      <c r="BD632" s="370"/>
      <c r="BE632" s="370"/>
      <c r="BF632" s="370"/>
      <c r="BG632" s="370"/>
      <c r="BH632" s="370"/>
      <c r="BI632" s="370"/>
      <c r="BJ632" s="370"/>
      <c r="BK632" s="370"/>
      <c r="BL632" s="370"/>
      <c r="BM632" s="370"/>
      <c r="BN632" s="370"/>
      <c r="BO632" s="370"/>
      <c r="BP632" s="370"/>
      <c r="BQ632" s="370"/>
      <c r="BR632" s="370"/>
      <c r="BS632" s="370"/>
      <c r="BT632" s="370"/>
      <c r="BU632" s="370"/>
      <c r="BV632" s="370"/>
      <c r="BW632" s="370"/>
      <c r="BX632" s="370"/>
      <c r="BY632" s="370"/>
      <c r="BZ632" s="370"/>
      <c r="CA632" s="370"/>
      <c r="CB632" s="370"/>
      <c r="CC632" s="370"/>
      <c r="CD632" s="370"/>
      <c r="CE632" s="370"/>
      <c r="CF632" s="370"/>
      <c r="CG632" s="370"/>
      <c r="CH632" s="370"/>
      <c r="CI632" s="370"/>
      <c r="CJ632" s="370"/>
      <c r="CK632" s="370"/>
      <c r="CL632" s="370"/>
      <c r="CM632" s="370"/>
      <c r="CN632" s="370"/>
      <c r="CO632" s="370"/>
      <c r="CP632" s="370"/>
      <c r="CQ632" s="370"/>
      <c r="CR632" s="370"/>
      <c r="CS632" s="370"/>
      <c r="CT632" s="370"/>
      <c r="CU632" s="370"/>
      <c r="CV632" s="370"/>
      <c r="CW632" s="370"/>
      <c r="CX632" s="370"/>
      <c r="CY632" s="370"/>
      <c r="CZ632" s="370"/>
      <c r="DA632" s="370"/>
      <c r="DB632" s="370"/>
      <c r="DC632" s="370"/>
      <c r="DD632" s="370"/>
      <c r="DE632" s="370"/>
    </row>
    <row r="633" spans="56:109">
      <c r="BD633" s="370"/>
      <c r="BE633" s="370"/>
      <c r="BF633" s="370"/>
      <c r="BG633" s="370"/>
      <c r="BH633" s="370"/>
      <c r="BI633" s="370"/>
      <c r="BJ633" s="370"/>
      <c r="BK633" s="370"/>
      <c r="BL633" s="370"/>
      <c r="BM633" s="370"/>
      <c r="BN633" s="370"/>
      <c r="BO633" s="370"/>
      <c r="BP633" s="370"/>
      <c r="BQ633" s="370"/>
      <c r="BR633" s="370"/>
      <c r="BS633" s="370"/>
      <c r="BT633" s="370"/>
      <c r="BU633" s="370"/>
      <c r="BV633" s="370"/>
      <c r="BW633" s="370"/>
      <c r="BX633" s="370"/>
      <c r="BY633" s="370"/>
      <c r="BZ633" s="370"/>
      <c r="CA633" s="370"/>
      <c r="CB633" s="370"/>
      <c r="CC633" s="370"/>
      <c r="CD633" s="370"/>
      <c r="CE633" s="370"/>
      <c r="CF633" s="370"/>
      <c r="CG633" s="370"/>
      <c r="CH633" s="370"/>
      <c r="CI633" s="370"/>
      <c r="CJ633" s="370"/>
      <c r="CK633" s="370"/>
      <c r="CL633" s="370"/>
      <c r="CM633" s="370"/>
      <c r="CN633" s="370"/>
      <c r="CO633" s="370"/>
      <c r="CP633" s="370"/>
      <c r="CQ633" s="370"/>
      <c r="CR633" s="370"/>
      <c r="CS633" s="370"/>
      <c r="CT633" s="370"/>
      <c r="CU633" s="370"/>
      <c r="CV633" s="370"/>
      <c r="CW633" s="370"/>
      <c r="CX633" s="370"/>
      <c r="CY633" s="370"/>
      <c r="CZ633" s="370"/>
      <c r="DA633" s="370"/>
      <c r="DB633" s="370"/>
      <c r="DC633" s="370"/>
      <c r="DD633" s="370"/>
      <c r="DE633" s="370"/>
    </row>
    <row r="634" spans="56:109">
      <c r="BD634" s="370"/>
      <c r="BE634" s="370"/>
      <c r="BF634" s="370"/>
      <c r="BG634" s="370"/>
      <c r="BH634" s="370"/>
      <c r="BI634" s="370"/>
      <c r="BJ634" s="370"/>
      <c r="BK634" s="370"/>
      <c r="BL634" s="370"/>
      <c r="BM634" s="370"/>
      <c r="BN634" s="370"/>
      <c r="BO634" s="370"/>
      <c r="BP634" s="370"/>
      <c r="BQ634" s="370"/>
      <c r="BR634" s="370"/>
      <c r="BS634" s="370"/>
      <c r="BT634" s="370"/>
      <c r="BU634" s="370"/>
      <c r="BV634" s="370"/>
      <c r="BW634" s="370"/>
      <c r="BX634" s="370"/>
      <c r="BY634" s="370"/>
      <c r="BZ634" s="370"/>
      <c r="CA634" s="370"/>
      <c r="CB634" s="370"/>
      <c r="CC634" s="370"/>
      <c r="CD634" s="370"/>
      <c r="CE634" s="370"/>
      <c r="CF634" s="370"/>
      <c r="CG634" s="370"/>
      <c r="CH634" s="370"/>
      <c r="CI634" s="370"/>
      <c r="CJ634" s="370"/>
      <c r="CK634" s="370"/>
      <c r="CL634" s="370"/>
      <c r="CM634" s="370"/>
      <c r="CN634" s="370"/>
      <c r="CO634" s="370"/>
      <c r="CP634" s="370"/>
      <c r="CQ634" s="370"/>
      <c r="CR634" s="370"/>
      <c r="CS634" s="370"/>
      <c r="CT634" s="370"/>
      <c r="CU634" s="370"/>
      <c r="CV634" s="370"/>
      <c r="CW634" s="370"/>
      <c r="CX634" s="370"/>
      <c r="CY634" s="370"/>
      <c r="CZ634" s="370"/>
      <c r="DA634" s="370"/>
      <c r="DB634" s="370"/>
      <c r="DC634" s="370"/>
      <c r="DD634" s="370"/>
      <c r="DE634" s="370"/>
    </row>
    <row r="635" spans="56:109">
      <c r="BD635" s="370"/>
      <c r="BE635" s="370"/>
      <c r="BF635" s="370"/>
      <c r="BG635" s="370"/>
      <c r="BH635" s="370"/>
      <c r="BI635" s="370"/>
      <c r="BJ635" s="370"/>
      <c r="BK635" s="370"/>
      <c r="BL635" s="370"/>
      <c r="BM635" s="370"/>
      <c r="BN635" s="370"/>
      <c r="BO635" s="370"/>
      <c r="BP635" s="370"/>
      <c r="BQ635" s="370"/>
      <c r="BR635" s="370"/>
      <c r="BS635" s="370"/>
      <c r="BT635" s="370"/>
      <c r="BU635" s="370"/>
      <c r="BV635" s="370"/>
      <c r="BW635" s="370"/>
      <c r="BX635" s="370"/>
      <c r="BY635" s="370"/>
      <c r="BZ635" s="370"/>
      <c r="CA635" s="370"/>
      <c r="CB635" s="370"/>
      <c r="CC635" s="370"/>
      <c r="CD635" s="370"/>
      <c r="CE635" s="370"/>
      <c r="CF635" s="370"/>
      <c r="CG635" s="370"/>
      <c r="CH635" s="370"/>
      <c r="CI635" s="370"/>
      <c r="CJ635" s="370"/>
      <c r="CK635" s="370"/>
      <c r="CL635" s="370"/>
      <c r="CM635" s="370"/>
      <c r="CN635" s="370"/>
      <c r="CO635" s="370"/>
      <c r="CP635" s="370"/>
      <c r="CQ635" s="370"/>
      <c r="CR635" s="370"/>
      <c r="CS635" s="370"/>
      <c r="CT635" s="370"/>
      <c r="CU635" s="370"/>
      <c r="CV635" s="370"/>
      <c r="CW635" s="370"/>
      <c r="CX635" s="370"/>
      <c r="CY635" s="370"/>
      <c r="CZ635" s="370"/>
      <c r="DA635" s="370"/>
      <c r="DB635" s="370"/>
      <c r="DC635" s="370"/>
      <c r="DD635" s="370"/>
      <c r="DE635" s="370"/>
    </row>
    <row r="636" spans="56:109">
      <c r="BD636" s="370"/>
      <c r="BE636" s="370"/>
      <c r="BF636" s="370"/>
      <c r="BG636" s="370"/>
      <c r="BH636" s="370"/>
      <c r="BI636" s="370"/>
      <c r="BJ636" s="370"/>
      <c r="BK636" s="370"/>
      <c r="BL636" s="370"/>
      <c r="BM636" s="370"/>
      <c r="BN636" s="370"/>
      <c r="BO636" s="370"/>
      <c r="BP636" s="370"/>
      <c r="BQ636" s="370"/>
      <c r="BR636" s="370"/>
      <c r="BS636" s="370"/>
      <c r="BT636" s="370"/>
      <c r="BU636" s="370"/>
      <c r="BV636" s="370"/>
      <c r="BW636" s="370"/>
      <c r="BX636" s="370"/>
      <c r="BY636" s="370"/>
      <c r="BZ636" s="370"/>
      <c r="CA636" s="370"/>
      <c r="CB636" s="370"/>
      <c r="CC636" s="370"/>
      <c r="CD636" s="370"/>
      <c r="CE636" s="370"/>
      <c r="CF636" s="370"/>
      <c r="CG636" s="370"/>
      <c r="CH636" s="370"/>
      <c r="CI636" s="370"/>
      <c r="CJ636" s="370"/>
      <c r="CK636" s="370"/>
      <c r="CL636" s="370"/>
      <c r="CM636" s="370"/>
      <c r="CN636" s="370"/>
      <c r="CO636" s="370"/>
      <c r="CP636" s="370"/>
      <c r="CQ636" s="370"/>
      <c r="CR636" s="370"/>
      <c r="CS636" s="370"/>
      <c r="CT636" s="370"/>
      <c r="CU636" s="370"/>
      <c r="CV636" s="370"/>
      <c r="CW636" s="370"/>
      <c r="CX636" s="370"/>
      <c r="CY636" s="370"/>
      <c r="CZ636" s="370"/>
      <c r="DA636" s="370"/>
      <c r="DB636" s="370"/>
      <c r="DC636" s="370"/>
      <c r="DD636" s="370"/>
      <c r="DE636" s="370"/>
    </row>
    <row r="637" spans="56:109">
      <c r="BD637" s="370"/>
      <c r="BE637" s="370"/>
      <c r="BF637" s="370"/>
      <c r="BG637" s="370"/>
      <c r="BH637" s="370"/>
      <c r="BI637" s="370"/>
      <c r="BJ637" s="370"/>
      <c r="BK637" s="370"/>
      <c r="BL637" s="370"/>
      <c r="BM637" s="370"/>
      <c r="BN637" s="370"/>
      <c r="BO637" s="370"/>
      <c r="BP637" s="370"/>
      <c r="BQ637" s="370"/>
      <c r="BR637" s="370"/>
      <c r="BS637" s="370"/>
      <c r="BT637" s="370"/>
      <c r="BU637" s="370"/>
      <c r="BV637" s="370"/>
      <c r="BW637" s="370"/>
      <c r="BX637" s="370"/>
      <c r="BY637" s="370"/>
      <c r="BZ637" s="370"/>
      <c r="CA637" s="370"/>
      <c r="CB637" s="370"/>
      <c r="CC637" s="370"/>
      <c r="CD637" s="370"/>
      <c r="CE637" s="370"/>
      <c r="CF637" s="370"/>
      <c r="CG637" s="370"/>
      <c r="CH637" s="370"/>
      <c r="CI637" s="370"/>
      <c r="CJ637" s="370"/>
      <c r="CK637" s="370"/>
      <c r="CL637" s="370"/>
      <c r="CM637" s="370"/>
      <c r="CN637" s="370"/>
      <c r="CO637" s="370"/>
      <c r="CP637" s="370"/>
      <c r="CQ637" s="370"/>
      <c r="CR637" s="370"/>
      <c r="CS637" s="370"/>
      <c r="CT637" s="370"/>
      <c r="CU637" s="370"/>
      <c r="CV637" s="370"/>
      <c r="CW637" s="370"/>
      <c r="CX637" s="370"/>
      <c r="CY637" s="370"/>
      <c r="CZ637" s="370"/>
      <c r="DA637" s="370"/>
      <c r="DB637" s="370"/>
      <c r="DC637" s="370"/>
      <c r="DD637" s="370"/>
      <c r="DE637" s="370"/>
    </row>
    <row r="638" spans="56:109">
      <c r="BD638" s="370"/>
      <c r="BE638" s="370"/>
      <c r="BF638" s="370"/>
      <c r="BG638" s="370"/>
      <c r="BH638" s="370"/>
      <c r="BI638" s="370"/>
      <c r="BJ638" s="370"/>
      <c r="BK638" s="370"/>
      <c r="BL638" s="370"/>
      <c r="BM638" s="370"/>
      <c r="BN638" s="370"/>
      <c r="BO638" s="370"/>
      <c r="BP638" s="370"/>
      <c r="BQ638" s="370"/>
      <c r="BR638" s="370"/>
      <c r="BS638" s="370"/>
      <c r="BT638" s="370"/>
      <c r="BU638" s="370"/>
      <c r="BV638" s="370"/>
      <c r="BW638" s="370"/>
      <c r="BX638" s="370"/>
      <c r="BY638" s="370"/>
      <c r="BZ638" s="370"/>
      <c r="CA638" s="370"/>
      <c r="CB638" s="370"/>
      <c r="CC638" s="370"/>
      <c r="CD638" s="370"/>
      <c r="CE638" s="370"/>
      <c r="CF638" s="370"/>
      <c r="CG638" s="370"/>
      <c r="CH638" s="370"/>
      <c r="CI638" s="370"/>
      <c r="CJ638" s="370"/>
      <c r="CK638" s="370"/>
      <c r="CL638" s="370"/>
      <c r="CM638" s="370"/>
      <c r="CN638" s="370"/>
      <c r="CO638" s="370"/>
      <c r="CP638" s="370"/>
      <c r="CQ638" s="370"/>
      <c r="CR638" s="370"/>
      <c r="CS638" s="370"/>
      <c r="CT638" s="370"/>
      <c r="CU638" s="370"/>
      <c r="CV638" s="370"/>
      <c r="CW638" s="370"/>
      <c r="CX638" s="370"/>
      <c r="CY638" s="370"/>
      <c r="CZ638" s="370"/>
      <c r="DA638" s="370"/>
      <c r="DB638" s="370"/>
      <c r="DC638" s="370"/>
      <c r="DD638" s="370"/>
      <c r="DE638" s="370"/>
    </row>
    <row r="639" spans="56:109">
      <c r="BD639" s="370"/>
      <c r="BE639" s="370"/>
      <c r="BF639" s="370"/>
      <c r="BG639" s="370"/>
      <c r="BH639" s="370"/>
      <c r="BI639" s="370"/>
      <c r="BJ639" s="370"/>
      <c r="BK639" s="370"/>
      <c r="BL639" s="370"/>
      <c r="BM639" s="370"/>
      <c r="BN639" s="370"/>
      <c r="BO639" s="370"/>
      <c r="BP639" s="370"/>
      <c r="BQ639" s="370"/>
      <c r="BR639" s="370"/>
      <c r="BS639" s="370"/>
      <c r="BT639" s="370"/>
      <c r="BU639" s="370"/>
      <c r="BV639" s="370"/>
      <c r="BW639" s="370"/>
      <c r="BX639" s="370"/>
      <c r="BY639" s="370"/>
      <c r="BZ639" s="370"/>
      <c r="CA639" s="370"/>
      <c r="CB639" s="370"/>
      <c r="CC639" s="370"/>
      <c r="CD639" s="370"/>
      <c r="CE639" s="370"/>
      <c r="CF639" s="370"/>
      <c r="CG639" s="370"/>
      <c r="CH639" s="370"/>
      <c r="CI639" s="370"/>
      <c r="CJ639" s="370"/>
      <c r="CK639" s="370"/>
      <c r="CL639" s="370"/>
      <c r="CM639" s="370"/>
      <c r="CN639" s="370"/>
      <c r="CO639" s="370"/>
      <c r="CP639" s="370"/>
      <c r="CQ639" s="370"/>
      <c r="CR639" s="370"/>
      <c r="CS639" s="370"/>
      <c r="CT639" s="370"/>
      <c r="CU639" s="370"/>
      <c r="CV639" s="370"/>
      <c r="CW639" s="370"/>
      <c r="CX639" s="370"/>
      <c r="CY639" s="370"/>
      <c r="CZ639" s="370"/>
      <c r="DA639" s="370"/>
      <c r="DB639" s="370"/>
      <c r="DC639" s="370"/>
      <c r="DD639" s="370"/>
      <c r="DE639" s="370"/>
    </row>
    <row r="640" spans="56:109">
      <c r="BD640" s="370"/>
      <c r="BE640" s="370"/>
      <c r="BF640" s="370"/>
      <c r="BG640" s="370"/>
      <c r="BH640" s="370"/>
      <c r="BI640" s="370"/>
      <c r="BJ640" s="370"/>
      <c r="BK640" s="370"/>
      <c r="BL640" s="370"/>
      <c r="BM640" s="370"/>
      <c r="BN640" s="370"/>
      <c r="BO640" s="370"/>
      <c r="BP640" s="370"/>
      <c r="BQ640" s="370"/>
      <c r="BR640" s="370"/>
      <c r="BS640" s="370"/>
      <c r="BT640" s="370"/>
      <c r="BU640" s="370"/>
      <c r="BV640" s="370"/>
      <c r="BW640" s="370"/>
      <c r="BX640" s="370"/>
      <c r="BY640" s="370"/>
      <c r="BZ640" s="370"/>
      <c r="CA640" s="370"/>
      <c r="CB640" s="370"/>
      <c r="CC640" s="370"/>
      <c r="CD640" s="370"/>
      <c r="CE640" s="370"/>
      <c r="CF640" s="370"/>
      <c r="CG640" s="370"/>
      <c r="CH640" s="370"/>
      <c r="CI640" s="370"/>
      <c r="CJ640" s="370"/>
      <c r="CK640" s="370"/>
      <c r="CL640" s="370"/>
      <c r="CM640" s="370"/>
      <c r="CN640" s="370"/>
      <c r="CO640" s="370"/>
      <c r="CP640" s="370"/>
      <c r="CQ640" s="370"/>
      <c r="CR640" s="370"/>
      <c r="CS640" s="370"/>
      <c r="CT640" s="370"/>
      <c r="CU640" s="370"/>
      <c r="CV640" s="370"/>
      <c r="CW640" s="370"/>
      <c r="CX640" s="370"/>
      <c r="CY640" s="370"/>
      <c r="CZ640" s="370"/>
      <c r="DA640" s="370"/>
      <c r="DB640" s="370"/>
      <c r="DC640" s="370"/>
      <c r="DD640" s="370"/>
      <c r="DE640" s="370"/>
    </row>
    <row r="641" spans="56:109">
      <c r="BD641" s="370"/>
      <c r="BE641" s="370"/>
      <c r="BF641" s="370"/>
      <c r="BG641" s="370"/>
      <c r="BH641" s="370"/>
      <c r="BI641" s="370"/>
      <c r="BJ641" s="370"/>
      <c r="BK641" s="370"/>
      <c r="BL641" s="370"/>
      <c r="BM641" s="370"/>
      <c r="BN641" s="370"/>
      <c r="BO641" s="370"/>
      <c r="BP641" s="370"/>
      <c r="BQ641" s="370"/>
      <c r="BR641" s="370"/>
      <c r="BS641" s="370"/>
      <c r="BT641" s="370"/>
      <c r="BU641" s="370"/>
      <c r="BV641" s="370"/>
      <c r="BW641" s="370"/>
      <c r="BX641" s="370"/>
      <c r="BY641" s="370"/>
      <c r="BZ641" s="370"/>
      <c r="CA641" s="370"/>
      <c r="CB641" s="370"/>
      <c r="CC641" s="370"/>
      <c r="CD641" s="370"/>
      <c r="CE641" s="370"/>
      <c r="CF641" s="370"/>
      <c r="CG641" s="370"/>
      <c r="CH641" s="370"/>
      <c r="CI641" s="370"/>
      <c r="CJ641" s="370"/>
      <c r="CK641" s="370"/>
      <c r="CL641" s="370"/>
      <c r="CM641" s="370"/>
      <c r="CN641" s="370"/>
      <c r="CO641" s="370"/>
      <c r="CP641" s="370"/>
      <c r="CQ641" s="370"/>
      <c r="CR641" s="370"/>
      <c r="CS641" s="370"/>
      <c r="CT641" s="370"/>
      <c r="CU641" s="370"/>
      <c r="CV641" s="370"/>
      <c r="CW641" s="370"/>
      <c r="CX641" s="370"/>
      <c r="CY641" s="370"/>
      <c r="CZ641" s="370"/>
      <c r="DA641" s="370"/>
      <c r="DB641" s="370"/>
      <c r="DC641" s="370"/>
      <c r="DD641" s="370"/>
      <c r="DE641" s="370"/>
    </row>
    <row r="642" spans="56:109">
      <c r="BD642" s="370"/>
      <c r="BE642" s="370"/>
      <c r="BF642" s="370"/>
      <c r="BG642" s="370"/>
      <c r="BH642" s="370"/>
      <c r="BI642" s="370"/>
      <c r="BJ642" s="370"/>
      <c r="BK642" s="370"/>
      <c r="BL642" s="370"/>
      <c r="BM642" s="370"/>
      <c r="BN642" s="370"/>
      <c r="BO642" s="370"/>
      <c r="BP642" s="370"/>
      <c r="BQ642" s="370"/>
      <c r="BR642" s="370"/>
      <c r="BS642" s="370"/>
      <c r="BT642" s="370"/>
      <c r="BU642" s="370"/>
      <c r="BV642" s="370"/>
      <c r="BW642" s="370"/>
      <c r="BX642" s="370"/>
      <c r="BY642" s="370"/>
      <c r="BZ642" s="370"/>
      <c r="CA642" s="370"/>
      <c r="CB642" s="370"/>
      <c r="CC642" s="370"/>
      <c r="CD642" s="370"/>
      <c r="CE642" s="370"/>
      <c r="CF642" s="370"/>
      <c r="CG642" s="370"/>
      <c r="CH642" s="370"/>
      <c r="CI642" s="370"/>
      <c r="CJ642" s="370"/>
      <c r="CK642" s="370"/>
      <c r="CL642" s="370"/>
      <c r="CM642" s="370"/>
      <c r="CN642" s="370"/>
      <c r="CO642" s="370"/>
      <c r="CP642" s="370"/>
      <c r="CQ642" s="370"/>
      <c r="CR642" s="370"/>
      <c r="CS642" s="370"/>
      <c r="CT642" s="370"/>
      <c r="CU642" s="370"/>
      <c r="CV642" s="370"/>
      <c r="CW642" s="370"/>
      <c r="CX642" s="370"/>
      <c r="CY642" s="370"/>
      <c r="CZ642" s="370"/>
      <c r="DA642" s="370"/>
      <c r="DB642" s="370"/>
      <c r="DC642" s="370"/>
      <c r="DD642" s="370"/>
      <c r="DE642" s="370"/>
    </row>
    <row r="643" spans="56:109">
      <c r="BD643" s="370"/>
      <c r="BE643" s="370"/>
      <c r="BF643" s="370"/>
      <c r="BG643" s="370"/>
      <c r="BH643" s="370"/>
      <c r="BI643" s="370"/>
      <c r="BJ643" s="370"/>
      <c r="BK643" s="370"/>
      <c r="BL643" s="370"/>
      <c r="BM643" s="370"/>
      <c r="BN643" s="370"/>
      <c r="BO643" s="370"/>
      <c r="BP643" s="370"/>
      <c r="BQ643" s="370"/>
      <c r="BR643" s="370"/>
      <c r="BS643" s="370"/>
      <c r="BT643" s="370"/>
      <c r="BU643" s="370"/>
      <c r="BV643" s="370"/>
      <c r="BW643" s="370"/>
      <c r="BX643" s="370"/>
      <c r="BY643" s="370"/>
      <c r="BZ643" s="370"/>
      <c r="CA643" s="370"/>
      <c r="CB643" s="370"/>
      <c r="CC643" s="370"/>
      <c r="CD643" s="370"/>
      <c r="CE643" s="370"/>
      <c r="CF643" s="370"/>
      <c r="CG643" s="370"/>
      <c r="CH643" s="370"/>
      <c r="CI643" s="370"/>
      <c r="CJ643" s="370"/>
      <c r="CK643" s="370"/>
      <c r="CL643" s="370"/>
      <c r="CM643" s="370"/>
      <c r="CN643" s="370"/>
      <c r="CO643" s="370"/>
      <c r="CP643" s="370"/>
      <c r="CQ643" s="370"/>
      <c r="CR643" s="370"/>
      <c r="CS643" s="370"/>
      <c r="CT643" s="370"/>
      <c r="CU643" s="370"/>
      <c r="CV643" s="370"/>
      <c r="CW643" s="370"/>
      <c r="CX643" s="370"/>
      <c r="CY643" s="370"/>
      <c r="CZ643" s="370"/>
      <c r="DA643" s="370"/>
      <c r="DB643" s="370"/>
      <c r="DC643" s="370"/>
      <c r="DD643" s="370"/>
      <c r="DE643" s="370"/>
    </row>
    <row r="644" spans="56:109">
      <c r="BD644" s="370"/>
      <c r="BE644" s="370"/>
      <c r="BF644" s="370"/>
      <c r="BG644" s="370"/>
      <c r="BH644" s="370"/>
      <c r="BI644" s="370"/>
      <c r="BJ644" s="370"/>
      <c r="BK644" s="370"/>
      <c r="BL644" s="370"/>
      <c r="BM644" s="370"/>
      <c r="BN644" s="370"/>
      <c r="BO644" s="370"/>
      <c r="BP644" s="370"/>
      <c r="BQ644" s="370"/>
      <c r="BR644" s="370"/>
      <c r="BS644" s="370"/>
      <c r="BT644" s="370"/>
      <c r="BU644" s="370"/>
      <c r="BV644" s="370"/>
      <c r="BW644" s="370"/>
      <c r="BX644" s="370"/>
      <c r="BY644" s="370"/>
      <c r="BZ644" s="370"/>
      <c r="CA644" s="370"/>
      <c r="CB644" s="370"/>
      <c r="CC644" s="370"/>
      <c r="CD644" s="370"/>
      <c r="CE644" s="370"/>
      <c r="CF644" s="370"/>
      <c r="CG644" s="370"/>
      <c r="CH644" s="370"/>
      <c r="CI644" s="370"/>
      <c r="CJ644" s="370"/>
      <c r="CK644" s="370"/>
      <c r="CL644" s="370"/>
      <c r="CM644" s="370"/>
      <c r="CN644" s="370"/>
      <c r="CO644" s="370"/>
      <c r="CP644" s="370"/>
      <c r="CQ644" s="370"/>
      <c r="CR644" s="370"/>
      <c r="CS644" s="370"/>
      <c r="CT644" s="370"/>
      <c r="CU644" s="370"/>
      <c r="CV644" s="370"/>
      <c r="CW644" s="370"/>
      <c r="CX644" s="370"/>
      <c r="CY644" s="370"/>
      <c r="CZ644" s="370"/>
      <c r="DA644" s="370"/>
      <c r="DB644" s="370"/>
      <c r="DC644" s="370"/>
      <c r="DD644" s="370"/>
      <c r="DE644" s="370"/>
    </row>
    <row r="645" spans="56:109">
      <c r="BD645" s="370"/>
      <c r="BE645" s="370"/>
      <c r="BF645" s="370"/>
      <c r="BG645" s="370"/>
      <c r="BH645" s="370"/>
      <c r="BI645" s="370"/>
      <c r="BJ645" s="370"/>
      <c r="BK645" s="370"/>
      <c r="BL645" s="370"/>
      <c r="BM645" s="370"/>
      <c r="BN645" s="370"/>
      <c r="BO645" s="370"/>
      <c r="BP645" s="370"/>
      <c r="BQ645" s="370"/>
      <c r="BR645" s="370"/>
      <c r="BS645" s="370"/>
      <c r="BT645" s="370"/>
      <c r="BU645" s="370"/>
      <c r="BV645" s="370"/>
      <c r="BW645" s="370"/>
      <c r="BX645" s="370"/>
      <c r="BY645" s="370"/>
      <c r="BZ645" s="370"/>
      <c r="CA645" s="370"/>
      <c r="CB645" s="370"/>
      <c r="CC645" s="370"/>
      <c r="CD645" s="370"/>
      <c r="CE645" s="370"/>
      <c r="CF645" s="370"/>
      <c r="CG645" s="370"/>
      <c r="CH645" s="370"/>
      <c r="CI645" s="370"/>
      <c r="CJ645" s="370"/>
      <c r="CK645" s="370"/>
      <c r="CL645" s="370"/>
      <c r="CM645" s="370"/>
      <c r="CN645" s="370"/>
      <c r="CO645" s="370"/>
      <c r="CP645" s="370"/>
      <c r="CQ645" s="370"/>
      <c r="CR645" s="370"/>
      <c r="CS645" s="370"/>
      <c r="CT645" s="370"/>
      <c r="CU645" s="370"/>
      <c r="CV645" s="370"/>
      <c r="CW645" s="370"/>
      <c r="CX645" s="370"/>
      <c r="CY645" s="370"/>
      <c r="CZ645" s="370"/>
      <c r="DA645" s="370"/>
      <c r="DB645" s="370"/>
      <c r="DC645" s="370"/>
      <c r="DD645" s="370"/>
      <c r="DE645" s="370"/>
    </row>
    <row r="646" spans="56:109">
      <c r="BD646" s="370"/>
      <c r="BE646" s="370"/>
      <c r="BF646" s="370"/>
      <c r="BG646" s="370"/>
      <c r="BH646" s="370"/>
      <c r="BI646" s="370"/>
      <c r="BJ646" s="370"/>
      <c r="BK646" s="370"/>
      <c r="BL646" s="370"/>
      <c r="BM646" s="370"/>
      <c r="BN646" s="370"/>
      <c r="BO646" s="370"/>
      <c r="BP646" s="370"/>
      <c r="BQ646" s="370"/>
      <c r="BR646" s="370"/>
      <c r="BS646" s="370"/>
      <c r="BT646" s="370"/>
      <c r="BU646" s="370"/>
      <c r="BV646" s="370"/>
      <c r="BW646" s="370"/>
      <c r="BX646" s="370"/>
      <c r="BY646" s="370"/>
      <c r="BZ646" s="370"/>
      <c r="CA646" s="370"/>
      <c r="CB646" s="370"/>
      <c r="CC646" s="370"/>
      <c r="CD646" s="370"/>
      <c r="CE646" s="370"/>
      <c r="CF646" s="370"/>
      <c r="CG646" s="370"/>
      <c r="CH646" s="370"/>
      <c r="CI646" s="370"/>
      <c r="CJ646" s="370"/>
      <c r="CK646" s="370"/>
      <c r="CL646" s="370"/>
      <c r="CM646" s="370"/>
      <c r="CN646" s="370"/>
      <c r="CO646" s="370"/>
      <c r="CP646" s="370"/>
      <c r="CQ646" s="370"/>
      <c r="CR646" s="370"/>
      <c r="CS646" s="370"/>
      <c r="CT646" s="370"/>
      <c r="CU646" s="370"/>
      <c r="CV646" s="370"/>
      <c r="CW646" s="370"/>
      <c r="CX646" s="370"/>
      <c r="CY646" s="370"/>
      <c r="CZ646" s="370"/>
      <c r="DA646" s="370"/>
      <c r="DB646" s="370"/>
      <c r="DC646" s="370"/>
      <c r="DD646" s="370"/>
      <c r="DE646" s="370"/>
    </row>
    <row r="647" spans="56:109">
      <c r="BD647" s="370"/>
      <c r="BE647" s="370"/>
      <c r="BF647" s="370"/>
      <c r="BG647" s="370"/>
      <c r="BH647" s="370"/>
      <c r="BI647" s="370"/>
      <c r="BJ647" s="370"/>
      <c r="BK647" s="370"/>
      <c r="BL647" s="370"/>
      <c r="BM647" s="370"/>
      <c r="BN647" s="370"/>
      <c r="BO647" s="370"/>
      <c r="BP647" s="370"/>
      <c r="BQ647" s="370"/>
      <c r="BR647" s="370"/>
      <c r="BS647" s="370"/>
      <c r="BT647" s="370"/>
      <c r="BU647" s="370"/>
      <c r="BV647" s="370"/>
      <c r="BW647" s="370"/>
      <c r="BX647" s="370"/>
      <c r="BY647" s="370"/>
      <c r="BZ647" s="370"/>
      <c r="CA647" s="370"/>
      <c r="CB647" s="370"/>
      <c r="CC647" s="370"/>
      <c r="CD647" s="370"/>
      <c r="CE647" s="370"/>
      <c r="CF647" s="370"/>
      <c r="CG647" s="370"/>
      <c r="CH647" s="370"/>
      <c r="CI647" s="370"/>
      <c r="CJ647" s="370"/>
      <c r="CK647" s="370"/>
      <c r="CL647" s="370"/>
      <c r="CM647" s="370"/>
      <c r="CN647" s="370"/>
      <c r="CO647" s="370"/>
      <c r="CP647" s="370"/>
      <c r="CQ647" s="370"/>
      <c r="CR647" s="370"/>
      <c r="CS647" s="370"/>
      <c r="CT647" s="370"/>
      <c r="CU647" s="370"/>
      <c r="CV647" s="370"/>
      <c r="CW647" s="370"/>
      <c r="CX647" s="370"/>
      <c r="CY647" s="370"/>
      <c r="CZ647" s="370"/>
      <c r="DA647" s="370"/>
      <c r="DB647" s="370"/>
      <c r="DC647" s="370"/>
      <c r="DD647" s="370"/>
      <c r="DE647" s="370"/>
    </row>
    <row r="648" spans="56:109">
      <c r="BD648" s="370"/>
      <c r="BE648" s="370"/>
      <c r="BF648" s="370"/>
      <c r="BG648" s="370"/>
      <c r="BH648" s="370"/>
      <c r="BI648" s="370"/>
      <c r="BJ648" s="370"/>
      <c r="BK648" s="370"/>
      <c r="BL648" s="370"/>
      <c r="BM648" s="370"/>
      <c r="BN648" s="370"/>
      <c r="BO648" s="370"/>
      <c r="BP648" s="370"/>
      <c r="BQ648" s="370"/>
      <c r="BR648" s="370"/>
      <c r="BS648" s="370"/>
      <c r="BT648" s="370"/>
      <c r="BU648" s="370"/>
      <c r="BV648" s="370"/>
      <c r="BW648" s="370"/>
      <c r="BX648" s="370"/>
      <c r="BY648" s="370"/>
      <c r="BZ648" s="370"/>
      <c r="CA648" s="370"/>
      <c r="CB648" s="370"/>
      <c r="CC648" s="370"/>
      <c r="CD648" s="370"/>
      <c r="CE648" s="370"/>
      <c r="CF648" s="370"/>
      <c r="CG648" s="370"/>
      <c r="CH648" s="370"/>
      <c r="CI648" s="370"/>
      <c r="CJ648" s="370"/>
      <c r="CK648" s="370"/>
      <c r="CL648" s="370"/>
      <c r="CM648" s="370"/>
      <c r="CN648" s="370"/>
      <c r="CO648" s="370"/>
      <c r="CP648" s="370"/>
      <c r="CQ648" s="370"/>
      <c r="CR648" s="370"/>
      <c r="CS648" s="370"/>
      <c r="CT648" s="370"/>
      <c r="CU648" s="370"/>
      <c r="CV648" s="370"/>
      <c r="CW648" s="370"/>
      <c r="CX648" s="370"/>
      <c r="CY648" s="370"/>
      <c r="CZ648" s="370"/>
      <c r="DA648" s="370"/>
      <c r="DB648" s="370"/>
      <c r="DC648" s="370"/>
      <c r="DD648" s="370"/>
      <c r="DE648" s="370"/>
    </row>
    <row r="649" spans="56:109">
      <c r="BD649" s="370"/>
      <c r="BE649" s="370"/>
      <c r="BF649" s="370"/>
      <c r="BG649" s="370"/>
      <c r="BH649" s="370"/>
      <c r="BI649" s="370"/>
      <c r="BJ649" s="370"/>
      <c r="BK649" s="370"/>
      <c r="BL649" s="370"/>
      <c r="BM649" s="370"/>
      <c r="BN649" s="370"/>
      <c r="BO649" s="370"/>
      <c r="BP649" s="370"/>
      <c r="BQ649" s="370"/>
      <c r="BR649" s="370"/>
      <c r="BS649" s="370"/>
      <c r="BT649" s="370"/>
      <c r="BU649" s="370"/>
      <c r="BV649" s="370"/>
      <c r="BW649" s="370"/>
      <c r="BX649" s="370"/>
      <c r="BY649" s="370"/>
      <c r="BZ649" s="370"/>
      <c r="CA649" s="370"/>
      <c r="CB649" s="370"/>
      <c r="CC649" s="370"/>
      <c r="CD649" s="370"/>
      <c r="CE649" s="370"/>
      <c r="CF649" s="370"/>
      <c r="CG649" s="370"/>
      <c r="CH649" s="370"/>
      <c r="CI649" s="370"/>
      <c r="CJ649" s="370"/>
      <c r="CK649" s="370"/>
      <c r="CL649" s="370"/>
      <c r="CM649" s="370"/>
      <c r="CN649" s="370"/>
      <c r="CO649" s="370"/>
      <c r="CP649" s="370"/>
      <c r="CQ649" s="370"/>
      <c r="CR649" s="370"/>
      <c r="CS649" s="370"/>
      <c r="CT649" s="370"/>
      <c r="CU649" s="370"/>
      <c r="CV649" s="370"/>
      <c r="CW649" s="370"/>
      <c r="CX649" s="370"/>
      <c r="CY649" s="370"/>
      <c r="CZ649" s="370"/>
      <c r="DA649" s="370"/>
      <c r="DB649" s="370"/>
      <c r="DC649" s="370"/>
      <c r="DD649" s="370"/>
      <c r="DE649" s="370"/>
    </row>
    <row r="650" spans="56:109">
      <c r="BD650" s="370"/>
      <c r="BE650" s="370"/>
      <c r="BF650" s="370"/>
      <c r="BG650" s="370"/>
      <c r="BH650" s="370"/>
      <c r="BI650" s="370"/>
      <c r="BJ650" s="370"/>
      <c r="BK650" s="370"/>
      <c r="BL650" s="370"/>
      <c r="BM650" s="370"/>
      <c r="BN650" s="370"/>
      <c r="BO650" s="370"/>
      <c r="BP650" s="370"/>
      <c r="BQ650" s="370"/>
      <c r="BR650" s="370"/>
      <c r="BS650" s="370"/>
      <c r="BT650" s="370"/>
      <c r="BU650" s="370"/>
      <c r="BV650" s="370"/>
      <c r="BW650" s="370"/>
      <c r="BX650" s="370"/>
      <c r="BY650" s="370"/>
      <c r="BZ650" s="370"/>
      <c r="CA650" s="370"/>
      <c r="CB650" s="370"/>
      <c r="CC650" s="370"/>
      <c r="CD650" s="370"/>
      <c r="CE650" s="370"/>
      <c r="CF650" s="370"/>
      <c r="CG650" s="370"/>
      <c r="CH650" s="370"/>
      <c r="CI650" s="370"/>
      <c r="CJ650" s="370"/>
      <c r="CK650" s="370"/>
      <c r="CL650" s="370"/>
      <c r="CM650" s="370"/>
      <c r="CN650" s="370"/>
      <c r="CO650" s="370"/>
      <c r="CP650" s="370"/>
      <c r="CQ650" s="370"/>
      <c r="CR650" s="370"/>
      <c r="CS650" s="370"/>
      <c r="CT650" s="370"/>
      <c r="CU650" s="370"/>
      <c r="CV650" s="370"/>
      <c r="CW650" s="370"/>
      <c r="CX650" s="370"/>
      <c r="CY650" s="370"/>
      <c r="CZ650" s="370"/>
      <c r="DA650" s="370"/>
      <c r="DB650" s="370"/>
      <c r="DC650" s="370"/>
      <c r="DD650" s="370"/>
      <c r="DE650" s="370"/>
    </row>
    <row r="651" spans="56:109">
      <c r="BD651" s="370"/>
      <c r="BE651" s="370"/>
      <c r="BF651" s="370"/>
      <c r="BG651" s="370"/>
      <c r="BH651" s="370"/>
      <c r="BI651" s="370"/>
      <c r="BJ651" s="370"/>
      <c r="BK651" s="370"/>
      <c r="BL651" s="370"/>
      <c r="BM651" s="370"/>
      <c r="BN651" s="370"/>
      <c r="BO651" s="370"/>
      <c r="BP651" s="370"/>
      <c r="BQ651" s="370"/>
      <c r="BR651" s="370"/>
      <c r="BS651" s="370"/>
      <c r="BT651" s="370"/>
      <c r="BU651" s="370"/>
      <c r="BV651" s="370"/>
      <c r="BW651" s="370"/>
      <c r="BX651" s="370"/>
      <c r="BY651" s="370"/>
      <c r="BZ651" s="370"/>
      <c r="CA651" s="370"/>
      <c r="CB651" s="370"/>
      <c r="CC651" s="370"/>
      <c r="CD651" s="370"/>
      <c r="CE651" s="370"/>
      <c r="CF651" s="370"/>
      <c r="CG651" s="370"/>
      <c r="CH651" s="370"/>
      <c r="CI651" s="370"/>
      <c r="CJ651" s="370"/>
      <c r="CK651" s="370"/>
      <c r="CL651" s="370"/>
      <c r="CM651" s="370"/>
      <c r="CN651" s="370"/>
      <c r="CO651" s="370"/>
      <c r="CP651" s="370"/>
      <c r="CQ651" s="370"/>
      <c r="CR651" s="370"/>
      <c r="CS651" s="370"/>
      <c r="CT651" s="370"/>
      <c r="CU651" s="370"/>
      <c r="CV651" s="370"/>
      <c r="CW651" s="370"/>
      <c r="CX651" s="370"/>
      <c r="CY651" s="370"/>
      <c r="CZ651" s="370"/>
      <c r="DA651" s="370"/>
      <c r="DB651" s="370"/>
      <c r="DC651" s="370"/>
      <c r="DD651" s="370"/>
      <c r="DE651" s="370"/>
    </row>
    <row r="652" spans="56:109">
      <c r="BD652" s="370"/>
      <c r="BE652" s="370"/>
      <c r="BF652" s="370"/>
      <c r="BG652" s="370"/>
      <c r="BH652" s="370"/>
      <c r="BI652" s="370"/>
      <c r="BJ652" s="370"/>
      <c r="BK652" s="370"/>
      <c r="BL652" s="370"/>
      <c r="BM652" s="370"/>
      <c r="BN652" s="370"/>
      <c r="BO652" s="370"/>
      <c r="BP652" s="370"/>
      <c r="BQ652" s="370"/>
      <c r="BR652" s="370"/>
      <c r="BS652" s="370"/>
      <c r="BT652" s="370"/>
      <c r="BU652" s="370"/>
      <c r="BV652" s="370"/>
      <c r="BW652" s="370"/>
      <c r="BX652" s="370"/>
      <c r="BY652" s="370"/>
      <c r="BZ652" s="370"/>
      <c r="CA652" s="370"/>
      <c r="CB652" s="370"/>
      <c r="CC652" s="370"/>
      <c r="CD652" s="370"/>
      <c r="CE652" s="370"/>
      <c r="CF652" s="370"/>
      <c r="CG652" s="370"/>
      <c r="CH652" s="370"/>
      <c r="CI652" s="370"/>
      <c r="CJ652" s="370"/>
      <c r="CK652" s="370"/>
      <c r="CL652" s="370"/>
      <c r="CM652" s="370"/>
      <c r="CN652" s="370"/>
      <c r="CO652" s="370"/>
      <c r="CP652" s="370"/>
      <c r="CQ652" s="370"/>
      <c r="CR652" s="370"/>
      <c r="CS652" s="370"/>
      <c r="CT652" s="370"/>
      <c r="CU652" s="370"/>
      <c r="CV652" s="370"/>
      <c r="CW652" s="370"/>
      <c r="CX652" s="370"/>
      <c r="CY652" s="370"/>
      <c r="CZ652" s="370"/>
      <c r="DA652" s="370"/>
      <c r="DB652" s="370"/>
      <c r="DC652" s="370"/>
      <c r="DD652" s="370"/>
      <c r="DE652" s="370"/>
    </row>
    <row r="653" spans="56:109">
      <c r="BD653" s="370"/>
      <c r="BE653" s="370"/>
      <c r="BF653" s="370"/>
      <c r="BG653" s="370"/>
      <c r="BH653" s="370"/>
      <c r="BI653" s="370"/>
      <c r="BJ653" s="370"/>
      <c r="BK653" s="370"/>
      <c r="BL653" s="370"/>
      <c r="BM653" s="370"/>
      <c r="BN653" s="370"/>
      <c r="BO653" s="370"/>
      <c r="BP653" s="370"/>
      <c r="BQ653" s="370"/>
      <c r="BR653" s="370"/>
      <c r="BS653" s="370"/>
      <c r="BT653" s="370"/>
      <c r="BU653" s="370"/>
      <c r="BV653" s="370"/>
      <c r="BW653" s="370"/>
      <c r="BX653" s="370"/>
      <c r="BY653" s="370"/>
      <c r="BZ653" s="370"/>
      <c r="CA653" s="370"/>
      <c r="CB653" s="370"/>
      <c r="CC653" s="370"/>
      <c r="CD653" s="370"/>
      <c r="CE653" s="370"/>
      <c r="CF653" s="370"/>
      <c r="CG653" s="370"/>
      <c r="CH653" s="370"/>
      <c r="CI653" s="370"/>
      <c r="CJ653" s="370"/>
      <c r="CK653" s="370"/>
      <c r="CL653" s="370"/>
      <c r="CM653" s="370"/>
      <c r="CN653" s="370"/>
      <c r="CO653" s="370"/>
      <c r="CP653" s="370"/>
      <c r="CQ653" s="370"/>
      <c r="CR653" s="370"/>
      <c r="CS653" s="370"/>
      <c r="CT653" s="370"/>
      <c r="CU653" s="370"/>
      <c r="CV653" s="370"/>
      <c r="CW653" s="370"/>
      <c r="CX653" s="370"/>
      <c r="CY653" s="370"/>
      <c r="CZ653" s="370"/>
      <c r="DA653" s="370"/>
      <c r="DB653" s="370"/>
      <c r="DC653" s="370"/>
      <c r="DD653" s="370"/>
      <c r="DE653" s="370"/>
    </row>
    <row r="654" spans="56:109">
      <c r="BD654" s="370"/>
      <c r="BE654" s="370"/>
      <c r="BF654" s="370"/>
      <c r="BG654" s="370"/>
      <c r="BH654" s="370"/>
      <c r="BI654" s="370"/>
      <c r="BJ654" s="370"/>
      <c r="BK654" s="370"/>
      <c r="BL654" s="370"/>
      <c r="BM654" s="370"/>
      <c r="BN654" s="370"/>
      <c r="BO654" s="370"/>
      <c r="BP654" s="370"/>
      <c r="BQ654" s="370"/>
      <c r="BR654" s="370"/>
      <c r="BS654" s="370"/>
      <c r="BT654" s="370"/>
      <c r="BU654" s="370"/>
      <c r="BV654" s="370"/>
      <c r="BW654" s="370"/>
      <c r="BX654" s="370"/>
      <c r="BY654" s="370"/>
      <c r="BZ654" s="370"/>
      <c r="CA654" s="370"/>
      <c r="CB654" s="370"/>
      <c r="CC654" s="370"/>
      <c r="CD654" s="370"/>
      <c r="CE654" s="370"/>
      <c r="CF654" s="370"/>
      <c r="CG654" s="370"/>
      <c r="CH654" s="370"/>
      <c r="CI654" s="370"/>
      <c r="CJ654" s="370"/>
      <c r="CK654" s="370"/>
      <c r="CL654" s="370"/>
      <c r="CM654" s="370"/>
      <c r="CN654" s="370"/>
      <c r="CO654" s="370"/>
      <c r="CP654" s="370"/>
      <c r="CQ654" s="370"/>
      <c r="CR654" s="370"/>
      <c r="CS654" s="370"/>
      <c r="CT654" s="370"/>
      <c r="CU654" s="370"/>
      <c r="CV654" s="370"/>
      <c r="CW654" s="370"/>
      <c r="CX654" s="370"/>
      <c r="CY654" s="370"/>
      <c r="CZ654" s="370"/>
      <c r="DA654" s="370"/>
      <c r="DB654" s="370"/>
      <c r="DC654" s="370"/>
      <c r="DD654" s="370"/>
      <c r="DE654" s="370"/>
    </row>
    <row r="655" spans="56:109">
      <c r="BD655" s="370"/>
      <c r="BE655" s="370"/>
      <c r="BF655" s="370"/>
      <c r="BG655" s="370"/>
      <c r="BH655" s="370"/>
      <c r="BI655" s="370"/>
      <c r="BJ655" s="370"/>
      <c r="BK655" s="370"/>
      <c r="BL655" s="370"/>
      <c r="BM655" s="370"/>
      <c r="BN655" s="370"/>
      <c r="BO655" s="370"/>
      <c r="BP655" s="370"/>
      <c r="BQ655" s="370"/>
      <c r="BR655" s="370"/>
      <c r="BS655" s="370"/>
      <c r="BT655" s="370"/>
      <c r="BU655" s="370"/>
      <c r="BV655" s="370"/>
      <c r="BW655" s="370"/>
      <c r="BX655" s="370"/>
      <c r="BY655" s="370"/>
      <c r="BZ655" s="370"/>
      <c r="CA655" s="370"/>
      <c r="CB655" s="370"/>
      <c r="CC655" s="370"/>
      <c r="CD655" s="370"/>
      <c r="CE655" s="370"/>
      <c r="CF655" s="370"/>
      <c r="CG655" s="370"/>
      <c r="CH655" s="370"/>
      <c r="CI655" s="370"/>
      <c r="CJ655" s="370"/>
      <c r="CK655" s="370"/>
      <c r="CL655" s="370"/>
      <c r="CM655" s="370"/>
      <c r="CN655" s="370"/>
      <c r="CO655" s="370"/>
      <c r="CP655" s="370"/>
      <c r="CQ655" s="370"/>
      <c r="CR655" s="370"/>
      <c r="CS655" s="370"/>
      <c r="CT655" s="370"/>
      <c r="CU655" s="370"/>
      <c r="CV655" s="370"/>
      <c r="CW655" s="370"/>
      <c r="CX655" s="370"/>
      <c r="CY655" s="370"/>
      <c r="CZ655" s="370"/>
      <c r="DA655" s="370"/>
      <c r="DB655" s="370"/>
      <c r="DC655" s="370"/>
      <c r="DD655" s="370"/>
      <c r="DE655" s="370"/>
    </row>
    <row r="656" spans="56:109">
      <c r="BD656" s="370"/>
      <c r="BE656" s="370"/>
      <c r="BF656" s="370"/>
      <c r="BG656" s="370"/>
      <c r="BH656" s="370"/>
      <c r="BI656" s="370"/>
      <c r="BJ656" s="370"/>
      <c r="BK656" s="370"/>
      <c r="BL656" s="370"/>
      <c r="BM656" s="370"/>
      <c r="BN656" s="370"/>
      <c r="BO656" s="370"/>
      <c r="BP656" s="370"/>
      <c r="BQ656" s="370"/>
      <c r="BR656" s="370"/>
      <c r="BS656" s="370"/>
      <c r="BT656" s="370"/>
      <c r="BU656" s="370"/>
      <c r="BV656" s="370"/>
      <c r="BW656" s="370"/>
      <c r="BX656" s="370"/>
      <c r="BY656" s="370"/>
      <c r="BZ656" s="370"/>
      <c r="CA656" s="370"/>
      <c r="CB656" s="370"/>
      <c r="CC656" s="370"/>
      <c r="CD656" s="370"/>
      <c r="CE656" s="370"/>
      <c r="CF656" s="370"/>
      <c r="CG656" s="370"/>
      <c r="CH656" s="370"/>
      <c r="CI656" s="370"/>
      <c r="CJ656" s="370"/>
      <c r="CK656" s="370"/>
      <c r="CL656" s="370"/>
      <c r="CM656" s="370"/>
      <c r="CN656" s="370"/>
      <c r="CO656" s="370"/>
      <c r="CP656" s="370"/>
      <c r="CQ656" s="370"/>
      <c r="CR656" s="370"/>
      <c r="CS656" s="370"/>
      <c r="CT656" s="370"/>
      <c r="CU656" s="370"/>
      <c r="CV656" s="370"/>
      <c r="CW656" s="370"/>
      <c r="CX656" s="370"/>
      <c r="CY656" s="370"/>
      <c r="CZ656" s="370"/>
      <c r="DA656" s="370"/>
      <c r="DB656" s="370"/>
      <c r="DC656" s="370"/>
      <c r="DD656" s="370"/>
      <c r="DE656" s="370"/>
    </row>
    <row r="657" spans="56:109">
      <c r="BD657" s="370"/>
      <c r="BE657" s="370"/>
      <c r="BF657" s="370"/>
      <c r="BG657" s="370"/>
      <c r="BH657" s="370"/>
      <c r="BI657" s="370"/>
      <c r="BJ657" s="370"/>
      <c r="BK657" s="370"/>
      <c r="BL657" s="370"/>
      <c r="BM657" s="370"/>
      <c r="BN657" s="370"/>
      <c r="BO657" s="370"/>
      <c r="BP657" s="370"/>
      <c r="BQ657" s="370"/>
      <c r="BR657" s="370"/>
      <c r="BS657" s="370"/>
      <c r="BT657" s="370"/>
      <c r="BU657" s="370"/>
      <c r="BV657" s="370"/>
      <c r="BW657" s="370"/>
      <c r="BX657" s="370"/>
      <c r="BY657" s="370"/>
      <c r="BZ657" s="370"/>
      <c r="CA657" s="370"/>
      <c r="CB657" s="370"/>
      <c r="CC657" s="370"/>
      <c r="CD657" s="370"/>
      <c r="CE657" s="370"/>
      <c r="CF657" s="370"/>
      <c r="CG657" s="370"/>
      <c r="CH657" s="370"/>
      <c r="CI657" s="370"/>
      <c r="CJ657" s="370"/>
      <c r="CK657" s="370"/>
      <c r="CL657" s="370"/>
      <c r="CM657" s="370"/>
      <c r="CN657" s="370"/>
      <c r="CO657" s="370"/>
      <c r="CP657" s="370"/>
      <c r="CQ657" s="370"/>
      <c r="CR657" s="370"/>
      <c r="CS657" s="370"/>
      <c r="CT657" s="370"/>
      <c r="CU657" s="370"/>
      <c r="CV657" s="370"/>
      <c r="CW657" s="370"/>
      <c r="CX657" s="370"/>
      <c r="CY657" s="370"/>
      <c r="CZ657" s="370"/>
      <c r="DA657" s="370"/>
      <c r="DB657" s="370"/>
      <c r="DC657" s="370"/>
      <c r="DD657" s="370"/>
      <c r="DE657" s="370"/>
    </row>
    <row r="658" spans="56:109">
      <c r="BD658" s="370"/>
      <c r="BE658" s="370"/>
      <c r="BF658" s="370"/>
      <c r="BG658" s="370"/>
      <c r="BH658" s="370"/>
      <c r="BI658" s="370"/>
      <c r="BJ658" s="370"/>
      <c r="BK658" s="370"/>
      <c r="BL658" s="370"/>
      <c r="BM658" s="370"/>
      <c r="BN658" s="370"/>
      <c r="BO658" s="370"/>
      <c r="BP658" s="370"/>
      <c r="BQ658" s="370"/>
      <c r="BR658" s="370"/>
      <c r="BS658" s="370"/>
      <c r="BT658" s="370"/>
      <c r="BU658" s="370"/>
      <c r="BV658" s="370"/>
      <c r="BW658" s="370"/>
      <c r="BX658" s="370"/>
      <c r="BY658" s="370"/>
      <c r="BZ658" s="370"/>
      <c r="CA658" s="370"/>
      <c r="CB658" s="370"/>
      <c r="CC658" s="370"/>
      <c r="CD658" s="370"/>
      <c r="CE658" s="370"/>
      <c r="CF658" s="370"/>
      <c r="CG658" s="370"/>
      <c r="CH658" s="370"/>
      <c r="CI658" s="370"/>
      <c r="CJ658" s="370"/>
      <c r="CK658" s="370"/>
      <c r="CL658" s="370"/>
      <c r="CM658" s="370"/>
      <c r="CN658" s="370"/>
      <c r="CO658" s="370"/>
      <c r="CP658" s="370"/>
      <c r="CQ658" s="370"/>
      <c r="CR658" s="370"/>
      <c r="CS658" s="370"/>
      <c r="CT658" s="370"/>
      <c r="CU658" s="370"/>
      <c r="CV658" s="370"/>
      <c r="CW658" s="370"/>
      <c r="CX658" s="370"/>
      <c r="CY658" s="370"/>
      <c r="CZ658" s="370"/>
      <c r="DA658" s="370"/>
      <c r="DB658" s="370"/>
      <c r="DC658" s="370"/>
      <c r="DD658" s="370"/>
      <c r="DE658" s="370"/>
    </row>
    <row r="659" spans="56:109">
      <c r="BD659" s="370"/>
      <c r="BE659" s="370"/>
      <c r="BF659" s="370"/>
      <c r="BG659" s="370"/>
      <c r="BH659" s="370"/>
      <c r="BI659" s="370"/>
      <c r="BJ659" s="370"/>
      <c r="BK659" s="370"/>
      <c r="BL659" s="370"/>
      <c r="BM659" s="370"/>
      <c r="BN659" s="370"/>
      <c r="BO659" s="370"/>
      <c r="BP659" s="370"/>
      <c r="BQ659" s="370"/>
      <c r="BR659" s="370"/>
      <c r="BS659" s="370"/>
      <c r="BT659" s="370"/>
      <c r="BU659" s="370"/>
      <c r="BV659" s="370"/>
      <c r="BW659" s="370"/>
      <c r="BX659" s="370"/>
      <c r="BY659" s="370"/>
      <c r="BZ659" s="370"/>
      <c r="CA659" s="370"/>
      <c r="CB659" s="370"/>
      <c r="CC659" s="370"/>
      <c r="CD659" s="370"/>
      <c r="CE659" s="370"/>
      <c r="CF659" s="370"/>
      <c r="CG659" s="370"/>
      <c r="CH659" s="370"/>
      <c r="CI659" s="370"/>
      <c r="CJ659" s="370"/>
      <c r="CK659" s="370"/>
      <c r="CL659" s="370"/>
      <c r="CM659" s="370"/>
      <c r="CN659" s="370"/>
      <c r="CO659" s="370"/>
      <c r="CP659" s="370"/>
      <c r="CQ659" s="370"/>
      <c r="CR659" s="370"/>
      <c r="CS659" s="370"/>
      <c r="CT659" s="370"/>
      <c r="CU659" s="370"/>
      <c r="CV659" s="370"/>
      <c r="CW659" s="370"/>
      <c r="CX659" s="370"/>
      <c r="CY659" s="370"/>
      <c r="CZ659" s="370"/>
      <c r="DA659" s="370"/>
      <c r="DB659" s="370"/>
      <c r="DC659" s="370"/>
      <c r="DD659" s="370"/>
      <c r="DE659" s="370"/>
    </row>
    <row r="660" spans="56:109">
      <c r="BD660" s="370"/>
      <c r="BE660" s="370"/>
      <c r="BF660" s="370"/>
      <c r="BG660" s="370"/>
      <c r="BH660" s="370"/>
      <c r="BI660" s="370"/>
      <c r="BJ660" s="370"/>
      <c r="BK660" s="370"/>
      <c r="BL660" s="370"/>
      <c r="BM660" s="370"/>
      <c r="BN660" s="370"/>
      <c r="BO660" s="370"/>
      <c r="BP660" s="370"/>
      <c r="BQ660" s="370"/>
      <c r="BR660" s="370"/>
      <c r="BS660" s="370"/>
      <c r="BT660" s="370"/>
      <c r="BU660" s="370"/>
      <c r="BV660" s="370"/>
      <c r="BW660" s="370"/>
      <c r="BX660" s="370"/>
      <c r="BY660" s="370"/>
      <c r="BZ660" s="370"/>
      <c r="CA660" s="370"/>
      <c r="CB660" s="370"/>
      <c r="CC660" s="370"/>
      <c r="CD660" s="370"/>
      <c r="CE660" s="370"/>
      <c r="CF660" s="370"/>
      <c r="CG660" s="370"/>
      <c r="CH660" s="370"/>
      <c r="CI660" s="370"/>
      <c r="CJ660" s="370"/>
      <c r="CK660" s="370"/>
      <c r="CL660" s="370"/>
      <c r="CM660" s="370"/>
      <c r="CN660" s="370"/>
      <c r="CO660" s="370"/>
      <c r="CP660" s="370"/>
      <c r="CQ660" s="370"/>
      <c r="CR660" s="370"/>
      <c r="CS660" s="370"/>
      <c r="CT660" s="370"/>
      <c r="CU660" s="370"/>
      <c r="CV660" s="370"/>
      <c r="CW660" s="370"/>
      <c r="CX660" s="370"/>
      <c r="CY660" s="370"/>
      <c r="CZ660" s="370"/>
      <c r="DA660" s="370"/>
      <c r="DB660" s="370"/>
      <c r="DC660" s="370"/>
      <c r="DD660" s="370"/>
      <c r="DE660" s="370"/>
    </row>
    <row r="661" spans="56:109">
      <c r="BD661" s="370"/>
      <c r="BE661" s="370"/>
      <c r="BF661" s="370"/>
      <c r="BG661" s="370"/>
      <c r="BH661" s="370"/>
      <c r="BI661" s="370"/>
      <c r="BJ661" s="370"/>
      <c r="BK661" s="370"/>
      <c r="BL661" s="370"/>
      <c r="BM661" s="370"/>
      <c r="BN661" s="370"/>
      <c r="BO661" s="370"/>
      <c r="BP661" s="370"/>
      <c r="BQ661" s="370"/>
      <c r="BR661" s="370"/>
      <c r="BS661" s="370"/>
      <c r="BT661" s="370"/>
      <c r="BU661" s="370"/>
      <c r="BV661" s="370"/>
      <c r="BW661" s="370"/>
      <c r="BX661" s="370"/>
      <c r="BY661" s="370"/>
      <c r="BZ661" s="370"/>
      <c r="CA661" s="370"/>
      <c r="CB661" s="370"/>
      <c r="CC661" s="370"/>
      <c r="CD661" s="370"/>
      <c r="CE661" s="370"/>
      <c r="CF661" s="370"/>
      <c r="CG661" s="370"/>
      <c r="CH661" s="370"/>
      <c r="CI661" s="370"/>
      <c r="CJ661" s="370"/>
      <c r="CK661" s="370"/>
      <c r="CL661" s="370"/>
      <c r="CM661" s="370"/>
      <c r="CN661" s="370"/>
      <c r="CO661" s="370"/>
      <c r="CP661" s="370"/>
      <c r="CQ661" s="370"/>
      <c r="CR661" s="370"/>
      <c r="CS661" s="370"/>
      <c r="CT661" s="370"/>
      <c r="CU661" s="370"/>
      <c r="CV661" s="370"/>
      <c r="CW661" s="370"/>
      <c r="CX661" s="370"/>
      <c r="CY661" s="370"/>
      <c r="CZ661" s="370"/>
      <c r="DA661" s="370"/>
      <c r="DB661" s="370"/>
      <c r="DC661" s="370"/>
      <c r="DD661" s="370"/>
      <c r="DE661" s="370"/>
    </row>
    <row r="662" spans="56:109">
      <c r="BD662" s="370"/>
      <c r="BE662" s="370"/>
      <c r="BF662" s="370"/>
      <c r="BG662" s="370"/>
      <c r="BH662" s="370"/>
      <c r="BI662" s="370"/>
      <c r="BJ662" s="370"/>
      <c r="BK662" s="370"/>
      <c r="BL662" s="370"/>
      <c r="BM662" s="370"/>
      <c r="BN662" s="370"/>
      <c r="BO662" s="370"/>
      <c r="BP662" s="370"/>
      <c r="BQ662" s="370"/>
      <c r="BR662" s="370"/>
      <c r="BS662" s="370"/>
      <c r="BT662" s="370"/>
      <c r="BU662" s="370"/>
      <c r="BV662" s="370"/>
      <c r="BW662" s="370"/>
      <c r="BX662" s="370"/>
      <c r="BY662" s="370"/>
      <c r="BZ662" s="370"/>
      <c r="CA662" s="370"/>
      <c r="CB662" s="370"/>
      <c r="CC662" s="370"/>
      <c r="CD662" s="370"/>
      <c r="CE662" s="370"/>
      <c r="CF662" s="370"/>
      <c r="CG662" s="370"/>
      <c r="CH662" s="370"/>
      <c r="CI662" s="370"/>
      <c r="CJ662" s="370"/>
      <c r="CK662" s="370"/>
      <c r="CL662" s="370"/>
      <c r="CM662" s="370"/>
      <c r="CN662" s="370"/>
      <c r="CO662" s="370"/>
      <c r="CP662" s="370"/>
      <c r="CQ662" s="370"/>
      <c r="CR662" s="370"/>
      <c r="CS662" s="370"/>
      <c r="CT662" s="370"/>
      <c r="CU662" s="370"/>
      <c r="CV662" s="370"/>
      <c r="CW662" s="370"/>
      <c r="CX662" s="370"/>
      <c r="CY662" s="370"/>
      <c r="CZ662" s="370"/>
      <c r="DA662" s="370"/>
      <c r="DB662" s="370"/>
      <c r="DC662" s="370"/>
      <c r="DD662" s="370"/>
      <c r="DE662" s="370"/>
    </row>
    <row r="663" spans="56:109">
      <c r="BD663" s="370"/>
      <c r="BE663" s="370"/>
      <c r="BF663" s="370"/>
      <c r="BG663" s="370"/>
      <c r="BH663" s="370"/>
      <c r="BI663" s="370"/>
      <c r="BJ663" s="370"/>
      <c r="BK663" s="370"/>
      <c r="BL663" s="370"/>
      <c r="BM663" s="370"/>
      <c r="BN663" s="370"/>
      <c r="BO663" s="370"/>
      <c r="BP663" s="370"/>
      <c r="BQ663" s="370"/>
      <c r="BR663" s="370"/>
      <c r="BS663" s="370"/>
      <c r="BT663" s="370"/>
      <c r="BU663" s="370"/>
      <c r="BV663" s="370"/>
      <c r="BW663" s="370"/>
      <c r="BX663" s="370"/>
      <c r="BY663" s="370"/>
      <c r="BZ663" s="370"/>
      <c r="CA663" s="370"/>
      <c r="CB663" s="370"/>
      <c r="CC663" s="370"/>
      <c r="CD663" s="370"/>
      <c r="CE663" s="370"/>
      <c r="CF663" s="370"/>
      <c r="CG663" s="370"/>
      <c r="CH663" s="370"/>
      <c r="CI663" s="370"/>
      <c r="CJ663" s="370"/>
      <c r="CK663" s="370"/>
      <c r="CL663" s="370"/>
      <c r="CM663" s="370"/>
      <c r="CN663" s="370"/>
      <c r="CO663" s="370"/>
      <c r="CP663" s="370"/>
      <c r="CQ663" s="370"/>
      <c r="CR663" s="370"/>
      <c r="CS663" s="370"/>
      <c r="CT663" s="370"/>
      <c r="CU663" s="370"/>
      <c r="CV663" s="370"/>
      <c r="CW663" s="370"/>
      <c r="CX663" s="370"/>
      <c r="CY663" s="370"/>
      <c r="CZ663" s="370"/>
      <c r="DA663" s="370"/>
      <c r="DB663" s="370"/>
      <c r="DC663" s="370"/>
      <c r="DD663" s="370"/>
      <c r="DE663" s="370"/>
    </row>
    <row r="664" spans="56:109">
      <c r="BD664" s="370"/>
      <c r="BE664" s="370"/>
      <c r="BF664" s="370"/>
      <c r="BG664" s="370"/>
      <c r="BH664" s="370"/>
      <c r="BI664" s="370"/>
      <c r="BJ664" s="370"/>
      <c r="BK664" s="370"/>
      <c r="BL664" s="370"/>
      <c r="BM664" s="370"/>
      <c r="BN664" s="370"/>
      <c r="BO664" s="370"/>
      <c r="BP664" s="370"/>
      <c r="BQ664" s="370"/>
      <c r="BR664" s="370"/>
      <c r="BS664" s="370"/>
      <c r="BT664" s="370"/>
      <c r="BU664" s="370"/>
      <c r="BV664" s="370"/>
      <c r="BW664" s="370"/>
      <c r="BX664" s="370"/>
      <c r="BY664" s="370"/>
      <c r="BZ664" s="370"/>
      <c r="CA664" s="370"/>
      <c r="CB664" s="370"/>
      <c r="CC664" s="370"/>
      <c r="CD664" s="370"/>
      <c r="CE664" s="370"/>
      <c r="CF664" s="370"/>
      <c r="CG664" s="370"/>
      <c r="CH664" s="370"/>
      <c r="CI664" s="370"/>
      <c r="CJ664" s="370"/>
      <c r="CK664" s="370"/>
      <c r="CL664" s="370"/>
      <c r="CM664" s="370"/>
      <c r="CN664" s="370"/>
      <c r="CO664" s="370"/>
      <c r="CP664" s="370"/>
      <c r="CQ664" s="370"/>
      <c r="CR664" s="370"/>
      <c r="CS664" s="370"/>
      <c r="CT664" s="370"/>
      <c r="CU664" s="370"/>
      <c r="CV664" s="370"/>
      <c r="CW664" s="370"/>
      <c r="CX664" s="370"/>
      <c r="CY664" s="370"/>
      <c r="CZ664" s="370"/>
      <c r="DA664" s="370"/>
      <c r="DB664" s="370"/>
      <c r="DC664" s="370"/>
      <c r="DD664" s="370"/>
      <c r="DE664" s="370"/>
    </row>
    <row r="665" spans="56:109">
      <c r="BD665" s="370"/>
      <c r="BE665" s="370"/>
      <c r="BF665" s="370"/>
      <c r="BG665" s="370"/>
      <c r="BH665" s="370"/>
      <c r="BI665" s="370"/>
      <c r="BJ665" s="370"/>
      <c r="BK665" s="370"/>
      <c r="BL665" s="370"/>
      <c r="BM665" s="370"/>
      <c r="BN665" s="370"/>
      <c r="BO665" s="370"/>
      <c r="BP665" s="370"/>
      <c r="BQ665" s="370"/>
      <c r="BR665" s="370"/>
      <c r="BS665" s="370"/>
      <c r="BT665" s="370"/>
      <c r="BU665" s="370"/>
      <c r="BV665" s="370"/>
      <c r="BW665" s="370"/>
      <c r="BX665" s="370"/>
      <c r="BY665" s="370"/>
      <c r="BZ665" s="370"/>
      <c r="CA665" s="370"/>
      <c r="CB665" s="370"/>
      <c r="CC665" s="370"/>
      <c r="CD665" s="370"/>
      <c r="CE665" s="370"/>
      <c r="CF665" s="370"/>
      <c r="CG665" s="370"/>
      <c r="CH665" s="370"/>
      <c r="CI665" s="370"/>
      <c r="CJ665" s="370"/>
      <c r="CK665" s="370"/>
      <c r="CL665" s="370"/>
      <c r="CM665" s="370"/>
      <c r="CN665" s="370"/>
      <c r="CO665" s="370"/>
      <c r="CP665" s="370"/>
      <c r="CQ665" s="370"/>
      <c r="CR665" s="370"/>
      <c r="CS665" s="370"/>
      <c r="CT665" s="370"/>
      <c r="CU665" s="370"/>
      <c r="CV665" s="370"/>
      <c r="CW665" s="370"/>
      <c r="CX665" s="370"/>
      <c r="CY665" s="370"/>
      <c r="CZ665" s="370"/>
      <c r="DA665" s="370"/>
      <c r="DB665" s="370"/>
      <c r="DC665" s="370"/>
      <c r="DD665" s="370"/>
      <c r="DE665" s="370"/>
    </row>
    <row r="666" spans="56:109">
      <c r="BD666" s="370"/>
      <c r="BE666" s="370"/>
      <c r="BF666" s="370"/>
      <c r="BG666" s="370"/>
      <c r="BH666" s="370"/>
      <c r="BI666" s="370"/>
      <c r="BJ666" s="370"/>
      <c r="BK666" s="370"/>
      <c r="BL666" s="370"/>
      <c r="BM666" s="370"/>
      <c r="BN666" s="370"/>
      <c r="BO666" s="370"/>
      <c r="BP666" s="370"/>
      <c r="BQ666" s="370"/>
      <c r="BR666" s="370"/>
      <c r="BS666" s="370"/>
      <c r="BT666" s="370"/>
      <c r="BU666" s="370"/>
      <c r="BV666" s="370"/>
      <c r="BW666" s="370"/>
      <c r="BX666" s="370"/>
      <c r="BY666" s="370"/>
      <c r="BZ666" s="370"/>
      <c r="CA666" s="370"/>
      <c r="CB666" s="370"/>
      <c r="CC666" s="370"/>
      <c r="CD666" s="370"/>
      <c r="CE666" s="370"/>
      <c r="CF666" s="370"/>
      <c r="CG666" s="370"/>
      <c r="CH666" s="370"/>
      <c r="CI666" s="370"/>
      <c r="CJ666" s="370"/>
      <c r="CK666" s="370"/>
      <c r="CL666" s="370"/>
      <c r="CM666" s="370"/>
      <c r="CN666" s="370"/>
      <c r="CO666" s="370"/>
      <c r="CP666" s="370"/>
      <c r="CQ666" s="370"/>
      <c r="CR666" s="370"/>
      <c r="CS666" s="370"/>
      <c r="CT666" s="370"/>
      <c r="CU666" s="370"/>
      <c r="CV666" s="370"/>
      <c r="CW666" s="370"/>
      <c r="CX666" s="370"/>
      <c r="CY666" s="370"/>
      <c r="CZ666" s="370"/>
      <c r="DA666" s="370"/>
      <c r="DB666" s="370"/>
      <c r="DC666" s="370"/>
      <c r="DD666" s="370"/>
      <c r="DE666" s="370"/>
    </row>
    <row r="667" spans="56:109">
      <c r="BD667" s="370"/>
      <c r="BE667" s="370"/>
      <c r="BF667" s="370"/>
      <c r="BG667" s="370"/>
      <c r="BH667" s="370"/>
      <c r="BI667" s="370"/>
      <c r="BJ667" s="370"/>
      <c r="BK667" s="370"/>
      <c r="BL667" s="370"/>
      <c r="BM667" s="370"/>
      <c r="BN667" s="370"/>
      <c r="BO667" s="370"/>
      <c r="BP667" s="370"/>
      <c r="BQ667" s="370"/>
      <c r="BR667" s="370"/>
      <c r="BS667" s="370"/>
      <c r="BT667" s="370"/>
      <c r="BU667" s="370"/>
      <c r="BV667" s="370"/>
      <c r="BW667" s="370"/>
      <c r="BX667" s="370"/>
      <c r="BY667" s="370"/>
      <c r="BZ667" s="370"/>
      <c r="CA667" s="370"/>
      <c r="CB667" s="370"/>
      <c r="CC667" s="370"/>
      <c r="CD667" s="370"/>
      <c r="CE667" s="370"/>
      <c r="CF667" s="370"/>
      <c r="CG667" s="370"/>
      <c r="CH667" s="370"/>
      <c r="CI667" s="370"/>
      <c r="CJ667" s="370"/>
      <c r="CK667" s="370"/>
      <c r="CL667" s="370"/>
      <c r="CM667" s="370"/>
      <c r="CN667" s="370"/>
      <c r="CO667" s="370"/>
      <c r="CP667" s="370"/>
      <c r="CQ667" s="370"/>
      <c r="CR667" s="370"/>
      <c r="CS667" s="370"/>
      <c r="CT667" s="370"/>
      <c r="CU667" s="370"/>
      <c r="CV667" s="370"/>
      <c r="CW667" s="370"/>
      <c r="CX667" s="370"/>
      <c r="CY667" s="370"/>
      <c r="CZ667" s="370"/>
      <c r="DA667" s="370"/>
      <c r="DB667" s="370"/>
      <c r="DC667" s="370"/>
      <c r="DD667" s="370"/>
      <c r="DE667" s="370"/>
    </row>
    <row r="668" spans="56:109">
      <c r="BD668" s="370"/>
      <c r="BE668" s="370"/>
      <c r="BF668" s="370"/>
      <c r="BG668" s="370"/>
      <c r="BH668" s="370"/>
      <c r="BI668" s="370"/>
      <c r="BJ668" s="370"/>
      <c r="BK668" s="370"/>
      <c r="BL668" s="370"/>
      <c r="BM668" s="370"/>
      <c r="BN668" s="370"/>
      <c r="BO668" s="370"/>
      <c r="BP668" s="370"/>
      <c r="BQ668" s="370"/>
      <c r="BR668" s="370"/>
      <c r="BS668" s="370"/>
      <c r="BT668" s="370"/>
      <c r="BU668" s="370"/>
      <c r="BV668" s="370"/>
      <c r="BW668" s="370"/>
      <c r="BX668" s="370"/>
      <c r="BY668" s="370"/>
      <c r="BZ668" s="370"/>
      <c r="CA668" s="370"/>
      <c r="CB668" s="370"/>
      <c r="CC668" s="370"/>
      <c r="CD668" s="370"/>
      <c r="CE668" s="370"/>
      <c r="CF668" s="370"/>
      <c r="CG668" s="370"/>
      <c r="CH668" s="370"/>
      <c r="CI668" s="370"/>
      <c r="CJ668" s="370"/>
      <c r="CK668" s="370"/>
      <c r="CL668" s="370"/>
      <c r="CM668" s="370"/>
      <c r="CN668" s="370"/>
      <c r="CO668" s="370"/>
      <c r="CP668" s="370"/>
      <c r="CQ668" s="370"/>
      <c r="CR668" s="370"/>
      <c r="CS668" s="370"/>
      <c r="CT668" s="370"/>
      <c r="CU668" s="370"/>
      <c r="CV668" s="370"/>
      <c r="CW668" s="370"/>
      <c r="CX668" s="370"/>
      <c r="CY668" s="370"/>
      <c r="CZ668" s="370"/>
      <c r="DA668" s="370"/>
      <c r="DB668" s="370"/>
      <c r="DC668" s="370"/>
      <c r="DD668" s="370"/>
      <c r="DE668" s="370"/>
    </row>
    <row r="669" spans="56:109">
      <c r="BD669" s="370"/>
      <c r="BE669" s="370"/>
      <c r="BF669" s="370"/>
      <c r="BG669" s="370"/>
      <c r="BH669" s="370"/>
      <c r="BI669" s="370"/>
      <c r="BJ669" s="370"/>
      <c r="BK669" s="370"/>
      <c r="BL669" s="370"/>
      <c r="BM669" s="370"/>
      <c r="BN669" s="370"/>
      <c r="BO669" s="370"/>
      <c r="BP669" s="370"/>
      <c r="BQ669" s="370"/>
      <c r="BR669" s="370"/>
      <c r="BS669" s="370"/>
      <c r="BT669" s="370"/>
      <c r="BU669" s="370"/>
      <c r="BV669" s="370"/>
      <c r="BW669" s="370"/>
      <c r="BX669" s="370"/>
      <c r="BY669" s="370"/>
      <c r="BZ669" s="370"/>
      <c r="CA669" s="370"/>
      <c r="CB669" s="370"/>
      <c r="CC669" s="370"/>
      <c r="CD669" s="370"/>
      <c r="CE669" s="370"/>
      <c r="CF669" s="370"/>
      <c r="CG669" s="370"/>
      <c r="CH669" s="370"/>
      <c r="CI669" s="370"/>
      <c r="CJ669" s="370"/>
      <c r="CK669" s="370"/>
      <c r="CL669" s="370"/>
      <c r="CM669" s="370"/>
      <c r="CN669" s="370"/>
      <c r="CO669" s="370"/>
      <c r="CP669" s="370"/>
      <c r="CQ669" s="370"/>
      <c r="CR669" s="370"/>
      <c r="CS669" s="370"/>
      <c r="CT669" s="370"/>
      <c r="CU669" s="370"/>
      <c r="CV669" s="370"/>
      <c r="CW669" s="370"/>
      <c r="CX669" s="370"/>
      <c r="CY669" s="370"/>
      <c r="CZ669" s="370"/>
      <c r="DA669" s="370"/>
      <c r="DB669" s="370"/>
      <c r="DC669" s="370"/>
      <c r="DD669" s="370"/>
      <c r="DE669" s="370"/>
    </row>
    <row r="670" spans="56:109">
      <c r="BD670" s="370"/>
      <c r="BE670" s="370"/>
      <c r="BF670" s="370"/>
      <c r="BG670" s="370"/>
      <c r="BH670" s="370"/>
      <c r="BI670" s="370"/>
      <c r="BJ670" s="370"/>
      <c r="BK670" s="370"/>
      <c r="BL670" s="370"/>
      <c r="BM670" s="370"/>
      <c r="BN670" s="370"/>
      <c r="BO670" s="370"/>
      <c r="BP670" s="370"/>
      <c r="BQ670" s="370"/>
      <c r="BR670" s="370"/>
      <c r="BS670" s="370"/>
      <c r="BT670" s="370"/>
      <c r="BU670" s="370"/>
      <c r="BV670" s="370"/>
      <c r="BW670" s="370"/>
      <c r="BX670" s="370"/>
      <c r="BY670" s="370"/>
      <c r="BZ670" s="370"/>
      <c r="CA670" s="370"/>
      <c r="CB670" s="370"/>
      <c r="CC670" s="370"/>
      <c r="CD670" s="370"/>
      <c r="CE670" s="370"/>
      <c r="CF670" s="370"/>
      <c r="CG670" s="370"/>
      <c r="CH670" s="370"/>
      <c r="CI670" s="370"/>
      <c r="CJ670" s="370"/>
      <c r="CK670" s="370"/>
      <c r="CL670" s="370"/>
      <c r="CM670" s="370"/>
      <c r="CN670" s="370"/>
      <c r="CO670" s="370"/>
      <c r="CP670" s="370"/>
      <c r="CQ670" s="370"/>
      <c r="CR670" s="370"/>
      <c r="CS670" s="370"/>
      <c r="CT670" s="370"/>
      <c r="CU670" s="370"/>
      <c r="CV670" s="370"/>
      <c r="CW670" s="370"/>
      <c r="CX670" s="370"/>
      <c r="CY670" s="370"/>
      <c r="CZ670" s="370"/>
      <c r="DA670" s="370"/>
      <c r="DB670" s="370"/>
      <c r="DC670" s="370"/>
      <c r="DD670" s="370"/>
      <c r="DE670" s="370"/>
    </row>
    <row r="671" spans="56:109">
      <c r="BD671" s="370"/>
      <c r="BE671" s="370"/>
      <c r="BF671" s="370"/>
      <c r="BG671" s="370"/>
      <c r="BH671" s="370"/>
      <c r="BI671" s="370"/>
      <c r="BJ671" s="370"/>
      <c r="BK671" s="370"/>
      <c r="BL671" s="370"/>
      <c r="BM671" s="370"/>
      <c r="BN671" s="370"/>
      <c r="BO671" s="370"/>
      <c r="BP671" s="370"/>
      <c r="BQ671" s="370"/>
      <c r="BR671" s="370"/>
      <c r="BS671" s="370"/>
      <c r="BT671" s="370"/>
      <c r="BU671" s="370"/>
      <c r="BV671" s="370"/>
      <c r="BW671" s="370"/>
      <c r="BX671" s="370"/>
      <c r="BY671" s="370"/>
      <c r="BZ671" s="370"/>
      <c r="CA671" s="370"/>
      <c r="CB671" s="370"/>
      <c r="CC671" s="370"/>
      <c r="CD671" s="370"/>
      <c r="CE671" s="370"/>
      <c r="CF671" s="370"/>
      <c r="CG671" s="370"/>
      <c r="CH671" s="370"/>
      <c r="CI671" s="370"/>
      <c r="CJ671" s="370"/>
      <c r="CK671" s="370"/>
      <c r="CL671" s="370"/>
      <c r="CM671" s="370"/>
      <c r="CN671" s="370"/>
      <c r="CO671" s="370"/>
      <c r="CP671" s="370"/>
      <c r="CQ671" s="370"/>
      <c r="CR671" s="370"/>
      <c r="CS671" s="370"/>
      <c r="CT671" s="370"/>
      <c r="CU671" s="370"/>
      <c r="CV671" s="370"/>
      <c r="CW671" s="370"/>
      <c r="CX671" s="370"/>
      <c r="CY671" s="370"/>
      <c r="CZ671" s="370"/>
      <c r="DA671" s="370"/>
      <c r="DB671" s="370"/>
      <c r="DC671" s="370"/>
      <c r="DD671" s="370"/>
      <c r="DE671" s="370"/>
    </row>
    <row r="672" spans="56:109">
      <c r="BD672" s="370"/>
      <c r="BE672" s="370"/>
      <c r="BF672" s="370"/>
      <c r="BG672" s="370"/>
      <c r="BH672" s="370"/>
      <c r="BI672" s="370"/>
      <c r="BJ672" s="370"/>
      <c r="BK672" s="370"/>
      <c r="BL672" s="370"/>
      <c r="BM672" s="370"/>
      <c r="BN672" s="370"/>
      <c r="BO672" s="370"/>
      <c r="BP672" s="370"/>
      <c r="BQ672" s="370"/>
      <c r="BR672" s="370"/>
      <c r="BS672" s="370"/>
      <c r="BT672" s="370"/>
      <c r="BU672" s="370"/>
      <c r="BV672" s="370"/>
      <c r="BW672" s="370"/>
      <c r="BX672" s="370"/>
      <c r="BY672" s="370"/>
      <c r="BZ672" s="370"/>
      <c r="CA672" s="370"/>
      <c r="CB672" s="370"/>
      <c r="CC672" s="370"/>
      <c r="CD672" s="370"/>
      <c r="CE672" s="370"/>
      <c r="CF672" s="370"/>
      <c r="CG672" s="370"/>
      <c r="CH672" s="370"/>
      <c r="CI672" s="370"/>
      <c r="CJ672" s="370"/>
      <c r="CK672" s="370"/>
      <c r="CL672" s="370"/>
      <c r="CM672" s="370"/>
      <c r="CN672" s="370"/>
      <c r="CO672" s="370"/>
      <c r="CP672" s="370"/>
      <c r="CQ672" s="370"/>
      <c r="CR672" s="370"/>
      <c r="CS672" s="370"/>
      <c r="CT672" s="370"/>
      <c r="CU672" s="370"/>
      <c r="CV672" s="370"/>
      <c r="CW672" s="370"/>
      <c r="CX672" s="370"/>
      <c r="CY672" s="370"/>
      <c r="CZ672" s="370"/>
      <c r="DA672" s="370"/>
      <c r="DB672" s="370"/>
      <c r="DC672" s="370"/>
      <c r="DD672" s="370"/>
      <c r="DE672" s="370"/>
    </row>
    <row r="673" spans="56:109">
      <c r="BD673" s="370"/>
      <c r="BE673" s="370"/>
      <c r="BF673" s="370"/>
      <c r="BG673" s="370"/>
      <c r="BH673" s="370"/>
      <c r="BI673" s="370"/>
      <c r="BJ673" s="370"/>
      <c r="BK673" s="370"/>
      <c r="BL673" s="370"/>
      <c r="BM673" s="370"/>
      <c r="BN673" s="370"/>
      <c r="BO673" s="370"/>
      <c r="BP673" s="370"/>
      <c r="BQ673" s="370"/>
      <c r="BR673" s="370"/>
      <c r="BS673" s="370"/>
      <c r="BT673" s="370"/>
      <c r="BU673" s="370"/>
      <c r="BV673" s="370"/>
      <c r="BW673" s="370"/>
      <c r="BX673" s="370"/>
      <c r="BY673" s="370"/>
      <c r="BZ673" s="370"/>
      <c r="CA673" s="370"/>
      <c r="CB673" s="370"/>
      <c r="CC673" s="370"/>
      <c r="CD673" s="370"/>
      <c r="CE673" s="370"/>
      <c r="CF673" s="370"/>
      <c r="CG673" s="370"/>
      <c r="CH673" s="370"/>
      <c r="CI673" s="370"/>
      <c r="CJ673" s="370"/>
      <c r="CK673" s="370"/>
      <c r="CL673" s="370"/>
      <c r="CM673" s="370"/>
      <c r="CN673" s="370"/>
      <c r="CO673" s="370"/>
      <c r="CP673" s="370"/>
      <c r="CQ673" s="370"/>
      <c r="CR673" s="370"/>
      <c r="CS673" s="370"/>
      <c r="CT673" s="370"/>
      <c r="CU673" s="370"/>
      <c r="CV673" s="370"/>
      <c r="CW673" s="370"/>
      <c r="CX673" s="370"/>
      <c r="CY673" s="370"/>
      <c r="CZ673" s="370"/>
      <c r="DA673" s="370"/>
      <c r="DB673" s="370"/>
      <c r="DC673" s="370"/>
      <c r="DD673" s="370"/>
      <c r="DE673" s="370"/>
    </row>
    <row r="674" spans="56:109">
      <c r="BD674" s="370"/>
      <c r="BE674" s="370"/>
      <c r="BF674" s="370"/>
      <c r="BG674" s="370"/>
      <c r="BH674" s="370"/>
      <c r="BI674" s="370"/>
      <c r="BJ674" s="370"/>
      <c r="BK674" s="370"/>
      <c r="BL674" s="370"/>
      <c r="BM674" s="370"/>
      <c r="BN674" s="370"/>
      <c r="BO674" s="370"/>
      <c r="BP674" s="370"/>
      <c r="BQ674" s="370"/>
      <c r="BR674" s="370"/>
      <c r="BS674" s="370"/>
      <c r="BT674" s="370"/>
      <c r="BU674" s="370"/>
      <c r="BV674" s="370"/>
      <c r="BW674" s="370"/>
      <c r="BX674" s="370"/>
      <c r="BY674" s="370"/>
      <c r="BZ674" s="370"/>
      <c r="CA674" s="370"/>
      <c r="CB674" s="370"/>
      <c r="CC674" s="370"/>
      <c r="CD674" s="370"/>
      <c r="CE674" s="370"/>
      <c r="CF674" s="370"/>
      <c r="CG674" s="370"/>
      <c r="CH674" s="370"/>
      <c r="CI674" s="370"/>
      <c r="CJ674" s="370"/>
      <c r="CK674" s="370"/>
      <c r="CL674" s="370"/>
      <c r="CM674" s="370"/>
      <c r="CN674" s="370"/>
      <c r="CO674" s="370"/>
      <c r="CP674" s="370"/>
      <c r="CQ674" s="370"/>
      <c r="CR674" s="370"/>
      <c r="CS674" s="370"/>
      <c r="CT674" s="370"/>
      <c r="CU674" s="370"/>
      <c r="CV674" s="370"/>
      <c r="CW674" s="370"/>
      <c r="CX674" s="370"/>
      <c r="CY674" s="370"/>
      <c r="CZ674" s="370"/>
      <c r="DA674" s="370"/>
      <c r="DB674" s="370"/>
      <c r="DC674" s="370"/>
      <c r="DD674" s="370"/>
      <c r="DE674" s="370"/>
    </row>
    <row r="675" spans="56:109">
      <c r="BD675" s="370"/>
      <c r="BE675" s="370"/>
      <c r="BF675" s="370"/>
      <c r="BG675" s="370"/>
      <c r="BH675" s="370"/>
      <c r="BI675" s="370"/>
      <c r="BJ675" s="370"/>
      <c r="BK675" s="370"/>
      <c r="BL675" s="370"/>
      <c r="BM675" s="370"/>
      <c r="BN675" s="370"/>
      <c r="BO675" s="370"/>
      <c r="BP675" s="370"/>
      <c r="BQ675" s="370"/>
      <c r="BR675" s="370"/>
      <c r="BS675" s="370"/>
      <c r="BT675" s="370"/>
      <c r="BU675" s="370"/>
      <c r="BV675" s="370"/>
      <c r="BW675" s="370"/>
      <c r="BX675" s="370"/>
      <c r="BY675" s="370"/>
      <c r="BZ675" s="370"/>
      <c r="CA675" s="370"/>
      <c r="CB675" s="370"/>
      <c r="CC675" s="370"/>
      <c r="CD675" s="370"/>
      <c r="CE675" s="370"/>
      <c r="CF675" s="370"/>
      <c r="CG675" s="370"/>
      <c r="CH675" s="370"/>
      <c r="CI675" s="370"/>
      <c r="CJ675" s="370"/>
      <c r="CK675" s="370"/>
      <c r="CL675" s="370"/>
      <c r="CM675" s="370"/>
      <c r="CN675" s="370"/>
      <c r="CO675" s="370"/>
      <c r="CP675" s="370"/>
      <c r="CQ675" s="370"/>
      <c r="CR675" s="370"/>
      <c r="CS675" s="370"/>
      <c r="CT675" s="370"/>
      <c r="CU675" s="370"/>
      <c r="CV675" s="370"/>
      <c r="CW675" s="370"/>
      <c r="CX675" s="370"/>
      <c r="CY675" s="370"/>
      <c r="CZ675" s="370"/>
      <c r="DA675" s="370"/>
      <c r="DB675" s="370"/>
      <c r="DC675" s="370"/>
      <c r="DD675" s="370"/>
      <c r="DE675" s="370"/>
    </row>
    <row r="676" spans="56:109">
      <c r="BD676" s="370"/>
      <c r="BE676" s="370"/>
      <c r="BF676" s="370"/>
      <c r="BG676" s="370"/>
      <c r="BH676" s="370"/>
      <c r="BI676" s="370"/>
      <c r="BJ676" s="370"/>
      <c r="BK676" s="370"/>
      <c r="BL676" s="370"/>
      <c r="BM676" s="370"/>
      <c r="BN676" s="370"/>
      <c r="BO676" s="370"/>
      <c r="BP676" s="370"/>
      <c r="BQ676" s="370"/>
      <c r="BR676" s="370"/>
      <c r="BS676" s="370"/>
      <c r="BT676" s="370"/>
      <c r="BU676" s="370"/>
      <c r="BV676" s="370"/>
      <c r="BW676" s="370"/>
      <c r="BX676" s="370"/>
      <c r="BY676" s="370"/>
      <c r="BZ676" s="370"/>
      <c r="CA676" s="370"/>
      <c r="CB676" s="370"/>
      <c r="CC676" s="370"/>
      <c r="CD676" s="370"/>
      <c r="CE676" s="370"/>
      <c r="CF676" s="370"/>
      <c r="CG676" s="370"/>
      <c r="CH676" s="370"/>
      <c r="CI676" s="370"/>
      <c r="CJ676" s="370"/>
      <c r="CK676" s="370"/>
      <c r="CL676" s="370"/>
      <c r="CM676" s="370"/>
      <c r="CN676" s="370"/>
      <c r="CO676" s="370"/>
      <c r="CP676" s="370"/>
      <c r="CQ676" s="370"/>
      <c r="CR676" s="370"/>
      <c r="CS676" s="370"/>
      <c r="CT676" s="370"/>
      <c r="CU676" s="370"/>
      <c r="CV676" s="370"/>
      <c r="CW676" s="370"/>
      <c r="CX676" s="370"/>
      <c r="CY676" s="370"/>
      <c r="CZ676" s="370"/>
      <c r="DA676" s="370"/>
      <c r="DB676" s="370"/>
      <c r="DC676" s="370"/>
      <c r="DD676" s="370"/>
      <c r="DE676" s="370"/>
    </row>
    <row r="677" spans="56:109">
      <c r="BD677" s="370"/>
      <c r="BE677" s="370"/>
      <c r="BF677" s="370"/>
      <c r="BG677" s="370"/>
      <c r="BH677" s="370"/>
      <c r="BI677" s="370"/>
      <c r="BJ677" s="370"/>
      <c r="BK677" s="370"/>
      <c r="BL677" s="370"/>
      <c r="BM677" s="370"/>
      <c r="BN677" s="370"/>
      <c r="BO677" s="370"/>
      <c r="BP677" s="370"/>
      <c r="BQ677" s="370"/>
      <c r="BR677" s="370"/>
      <c r="BS677" s="370"/>
      <c r="BT677" s="370"/>
      <c r="BU677" s="370"/>
      <c r="BV677" s="370"/>
      <c r="BW677" s="370"/>
      <c r="BX677" s="370"/>
      <c r="BY677" s="370"/>
      <c r="BZ677" s="370"/>
      <c r="CA677" s="370"/>
      <c r="CB677" s="370"/>
      <c r="CC677" s="370"/>
      <c r="CD677" s="370"/>
      <c r="CE677" s="370"/>
      <c r="CF677" s="370"/>
      <c r="CG677" s="370"/>
      <c r="CH677" s="370"/>
      <c r="CI677" s="370"/>
      <c r="CJ677" s="370"/>
      <c r="CK677" s="370"/>
      <c r="CL677" s="370"/>
      <c r="CM677" s="370"/>
      <c r="CN677" s="370"/>
      <c r="CO677" s="370"/>
      <c r="CP677" s="370"/>
      <c r="CQ677" s="370"/>
      <c r="CR677" s="370"/>
      <c r="CS677" s="370"/>
      <c r="CT677" s="370"/>
      <c r="CU677" s="370"/>
      <c r="CV677" s="370"/>
      <c r="CW677" s="370"/>
      <c r="CX677" s="370"/>
      <c r="CY677" s="370"/>
      <c r="CZ677" s="370"/>
      <c r="DA677" s="370"/>
      <c r="DB677" s="370"/>
      <c r="DC677" s="370"/>
      <c r="DD677" s="370"/>
      <c r="DE677" s="370"/>
    </row>
    <row r="678" spans="56:109">
      <c r="BD678" s="370"/>
      <c r="BE678" s="370"/>
      <c r="BF678" s="370"/>
      <c r="BG678" s="370"/>
      <c r="BH678" s="370"/>
      <c r="BI678" s="370"/>
      <c r="BJ678" s="370"/>
      <c r="BK678" s="370"/>
      <c r="BL678" s="370"/>
      <c r="BM678" s="370"/>
      <c r="BN678" s="370"/>
      <c r="BO678" s="370"/>
      <c r="BP678" s="370"/>
      <c r="BQ678" s="370"/>
      <c r="BR678" s="370"/>
      <c r="BS678" s="370"/>
      <c r="BT678" s="370"/>
      <c r="BU678" s="370"/>
      <c r="BV678" s="370"/>
      <c r="BW678" s="370"/>
      <c r="BX678" s="370"/>
      <c r="BY678" s="370"/>
      <c r="BZ678" s="370"/>
      <c r="CA678" s="370"/>
      <c r="CB678" s="370"/>
      <c r="CC678" s="370"/>
      <c r="CD678" s="370"/>
      <c r="CE678" s="370"/>
      <c r="CF678" s="370"/>
      <c r="CG678" s="370"/>
      <c r="CH678" s="370"/>
      <c r="CI678" s="370"/>
      <c r="CJ678" s="370"/>
      <c r="CK678" s="370"/>
      <c r="CL678" s="370"/>
      <c r="CM678" s="370"/>
      <c r="CN678" s="370"/>
      <c r="CO678" s="370"/>
      <c r="CP678" s="370"/>
      <c r="CQ678" s="370"/>
      <c r="CR678" s="370"/>
      <c r="CS678" s="370"/>
      <c r="CT678" s="370"/>
      <c r="CU678" s="370"/>
      <c r="CV678" s="370"/>
      <c r="CW678" s="370"/>
      <c r="CX678" s="370"/>
      <c r="CY678" s="370"/>
      <c r="CZ678" s="370"/>
      <c r="DA678" s="370"/>
      <c r="DB678" s="370"/>
      <c r="DC678" s="370"/>
      <c r="DD678" s="370"/>
      <c r="DE678" s="370"/>
    </row>
    <row r="679" spans="56:109">
      <c r="BD679" s="370"/>
      <c r="BE679" s="370"/>
      <c r="BF679" s="370"/>
      <c r="BG679" s="370"/>
      <c r="BH679" s="370"/>
      <c r="BI679" s="370"/>
      <c r="BJ679" s="370"/>
      <c r="BK679" s="370"/>
      <c r="BL679" s="370"/>
      <c r="BM679" s="370"/>
      <c r="BN679" s="370"/>
      <c r="BO679" s="370"/>
      <c r="BP679" s="370"/>
      <c r="BQ679" s="370"/>
      <c r="BR679" s="370"/>
      <c r="BS679" s="370"/>
      <c r="BT679" s="370"/>
      <c r="BU679" s="370"/>
      <c r="BV679" s="370"/>
      <c r="BW679" s="370"/>
      <c r="BX679" s="370"/>
      <c r="BY679" s="370"/>
      <c r="BZ679" s="370"/>
      <c r="CA679" s="370"/>
      <c r="CB679" s="370"/>
      <c r="CC679" s="370"/>
      <c r="CD679" s="370"/>
      <c r="CE679" s="370"/>
      <c r="CF679" s="370"/>
      <c r="CG679" s="370"/>
      <c r="CH679" s="370"/>
      <c r="CI679" s="370"/>
      <c r="CJ679" s="370"/>
      <c r="CK679" s="370"/>
      <c r="CL679" s="370"/>
      <c r="CM679" s="370"/>
      <c r="CN679" s="370"/>
      <c r="CO679" s="370"/>
      <c r="CP679" s="370"/>
      <c r="CQ679" s="370"/>
      <c r="CR679" s="370"/>
      <c r="CS679" s="370"/>
      <c r="CT679" s="370"/>
      <c r="CU679" s="370"/>
      <c r="CV679" s="370"/>
      <c r="CW679" s="370"/>
      <c r="CX679" s="370"/>
      <c r="CY679" s="370"/>
      <c r="CZ679" s="370"/>
      <c r="DA679" s="370"/>
      <c r="DB679" s="370"/>
      <c r="DC679" s="370"/>
      <c r="DD679" s="370"/>
      <c r="DE679" s="370"/>
    </row>
    <row r="680" spans="56:109">
      <c r="BD680" s="370"/>
      <c r="BE680" s="370"/>
      <c r="BF680" s="370"/>
      <c r="BG680" s="370"/>
      <c r="BH680" s="370"/>
      <c r="BI680" s="370"/>
      <c r="BJ680" s="370"/>
      <c r="BK680" s="370"/>
      <c r="BL680" s="370"/>
      <c r="BM680" s="370"/>
      <c r="BN680" s="370"/>
      <c r="BO680" s="370"/>
      <c r="BP680" s="370"/>
      <c r="BQ680" s="370"/>
      <c r="BR680" s="370"/>
      <c r="BS680" s="370"/>
      <c r="BT680" s="370"/>
      <c r="BU680" s="370"/>
      <c r="BV680" s="370"/>
      <c r="BW680" s="370"/>
      <c r="BX680" s="370"/>
      <c r="BY680" s="370"/>
      <c r="BZ680" s="370"/>
      <c r="CA680" s="370"/>
      <c r="CB680" s="370"/>
      <c r="CC680" s="370"/>
      <c r="CD680" s="370"/>
      <c r="CE680" s="370"/>
      <c r="CF680" s="370"/>
      <c r="CG680" s="370"/>
      <c r="CH680" s="370"/>
      <c r="CI680" s="370"/>
      <c r="CJ680" s="370"/>
      <c r="CK680" s="370"/>
      <c r="CL680" s="370"/>
      <c r="CM680" s="370"/>
      <c r="CN680" s="370"/>
      <c r="CO680" s="370"/>
      <c r="CP680" s="370"/>
      <c r="CQ680" s="370"/>
      <c r="CR680" s="370"/>
      <c r="CS680" s="370"/>
      <c r="CT680" s="370"/>
      <c r="CU680" s="370"/>
      <c r="CV680" s="370"/>
      <c r="CW680" s="370"/>
      <c r="CX680" s="370"/>
      <c r="CY680" s="370"/>
      <c r="CZ680" s="370"/>
      <c r="DA680" s="370"/>
      <c r="DB680" s="370"/>
      <c r="DC680" s="370"/>
      <c r="DD680" s="370"/>
      <c r="DE680" s="370"/>
    </row>
    <row r="681" spans="56:109">
      <c r="BD681" s="370"/>
      <c r="BE681" s="370"/>
      <c r="BF681" s="370"/>
      <c r="BG681" s="370"/>
      <c r="BH681" s="370"/>
      <c r="BI681" s="370"/>
      <c r="BJ681" s="370"/>
      <c r="BK681" s="370"/>
      <c r="BL681" s="370"/>
      <c r="BM681" s="370"/>
      <c r="BN681" s="370"/>
      <c r="BO681" s="370"/>
      <c r="BP681" s="370"/>
      <c r="BQ681" s="370"/>
      <c r="BR681" s="370"/>
      <c r="BS681" s="370"/>
      <c r="BT681" s="370"/>
      <c r="BU681" s="370"/>
      <c r="BV681" s="370"/>
      <c r="BW681" s="370"/>
      <c r="BX681" s="370"/>
      <c r="BY681" s="370"/>
      <c r="BZ681" s="370"/>
      <c r="CA681" s="370"/>
      <c r="CB681" s="370"/>
      <c r="CC681" s="370"/>
      <c r="CD681" s="370"/>
      <c r="CE681" s="370"/>
      <c r="CF681" s="370"/>
      <c r="CG681" s="370"/>
      <c r="CH681" s="370"/>
      <c r="CI681" s="370"/>
      <c r="CJ681" s="370"/>
      <c r="CK681" s="370"/>
      <c r="CL681" s="370"/>
      <c r="CM681" s="370"/>
      <c r="CN681" s="370"/>
      <c r="CO681" s="370"/>
      <c r="CP681" s="370"/>
      <c r="CQ681" s="370"/>
      <c r="CR681" s="370"/>
      <c r="CS681" s="370"/>
      <c r="CT681" s="370"/>
      <c r="CU681" s="370"/>
      <c r="CV681" s="370"/>
      <c r="CW681" s="370"/>
      <c r="CX681" s="370"/>
      <c r="CY681" s="370"/>
      <c r="CZ681" s="370"/>
      <c r="DA681" s="370"/>
      <c r="DB681" s="370"/>
      <c r="DC681" s="370"/>
      <c r="DD681" s="370"/>
      <c r="DE681" s="370"/>
    </row>
    <row r="682" spans="56:109">
      <c r="BD682" s="370"/>
      <c r="BE682" s="370"/>
      <c r="BF682" s="370"/>
      <c r="BG682" s="370"/>
      <c r="BH682" s="370"/>
      <c r="BI682" s="370"/>
      <c r="BJ682" s="370"/>
      <c r="BK682" s="370"/>
      <c r="BL682" s="370"/>
      <c r="BM682" s="370"/>
      <c r="BN682" s="370"/>
      <c r="BO682" s="370"/>
      <c r="BP682" s="370"/>
      <c r="BQ682" s="370"/>
      <c r="BR682" s="370"/>
      <c r="BS682" s="370"/>
      <c r="BT682" s="370"/>
      <c r="BU682" s="370"/>
      <c r="BV682" s="370"/>
      <c r="BW682" s="370"/>
      <c r="BX682" s="370"/>
      <c r="BY682" s="370"/>
      <c r="BZ682" s="370"/>
      <c r="CA682" s="370"/>
      <c r="CB682" s="370"/>
      <c r="CC682" s="370"/>
      <c r="CD682" s="370"/>
      <c r="CE682" s="370"/>
      <c r="CF682" s="370"/>
      <c r="CG682" s="370"/>
      <c r="CH682" s="370"/>
      <c r="CI682" s="370"/>
      <c r="CJ682" s="370"/>
      <c r="CK682" s="370"/>
      <c r="CL682" s="370"/>
      <c r="CM682" s="370"/>
      <c r="CN682" s="370"/>
      <c r="CO682" s="370"/>
      <c r="CP682" s="370"/>
      <c r="CQ682" s="370"/>
      <c r="CR682" s="370"/>
      <c r="CS682" s="370"/>
      <c r="CT682" s="370"/>
      <c r="CU682" s="370"/>
      <c r="CV682" s="370"/>
      <c r="CW682" s="370"/>
      <c r="CX682" s="370"/>
      <c r="CY682" s="370"/>
      <c r="CZ682" s="370"/>
      <c r="DA682" s="370"/>
      <c r="DB682" s="370"/>
      <c r="DC682" s="370"/>
      <c r="DD682" s="370"/>
      <c r="DE682" s="370"/>
    </row>
    <row r="683" spans="56:109">
      <c r="BD683" s="370"/>
      <c r="BE683" s="370"/>
      <c r="BF683" s="370"/>
      <c r="BG683" s="370"/>
      <c r="BH683" s="370"/>
      <c r="BI683" s="370"/>
      <c r="BJ683" s="370"/>
      <c r="BK683" s="370"/>
      <c r="BL683" s="370"/>
      <c r="BM683" s="370"/>
      <c r="BN683" s="370"/>
      <c r="BO683" s="370"/>
      <c r="BP683" s="370"/>
      <c r="BQ683" s="370"/>
      <c r="BR683" s="370"/>
      <c r="BS683" s="370"/>
      <c r="BT683" s="370"/>
      <c r="BU683" s="370"/>
      <c r="BV683" s="370"/>
      <c r="BW683" s="370"/>
      <c r="BX683" s="370"/>
      <c r="BY683" s="370"/>
      <c r="BZ683" s="370"/>
      <c r="CA683" s="370"/>
      <c r="CB683" s="370"/>
      <c r="CC683" s="370"/>
      <c r="CD683" s="370"/>
      <c r="CE683" s="370"/>
      <c r="CF683" s="370"/>
      <c r="CG683" s="370"/>
      <c r="CH683" s="370"/>
      <c r="CI683" s="370"/>
      <c r="CJ683" s="370"/>
      <c r="CK683" s="370"/>
      <c r="CL683" s="370"/>
      <c r="CM683" s="370"/>
      <c r="CN683" s="370"/>
      <c r="CO683" s="370"/>
      <c r="CP683" s="370"/>
      <c r="CQ683" s="370"/>
      <c r="CR683" s="370"/>
      <c r="CS683" s="370"/>
      <c r="CT683" s="370"/>
      <c r="CU683" s="370"/>
      <c r="CV683" s="370"/>
      <c r="CW683" s="370"/>
      <c r="CX683" s="370"/>
      <c r="CY683" s="370"/>
      <c r="CZ683" s="370"/>
      <c r="DA683" s="370"/>
      <c r="DB683" s="370"/>
      <c r="DC683" s="370"/>
      <c r="DD683" s="370"/>
      <c r="DE683" s="370"/>
    </row>
    <row r="684" spans="56:109">
      <c r="BD684" s="370"/>
      <c r="BE684" s="370"/>
      <c r="BF684" s="370"/>
      <c r="BG684" s="370"/>
      <c r="BH684" s="370"/>
      <c r="BI684" s="370"/>
      <c r="BJ684" s="370"/>
      <c r="BK684" s="370"/>
      <c r="BL684" s="370"/>
      <c r="BM684" s="370"/>
      <c r="BN684" s="370"/>
      <c r="BO684" s="370"/>
      <c r="BP684" s="370"/>
      <c r="BQ684" s="370"/>
      <c r="BR684" s="370"/>
      <c r="BS684" s="370"/>
      <c r="BT684" s="370"/>
      <c r="BU684" s="370"/>
      <c r="BV684" s="370"/>
      <c r="BW684" s="370"/>
      <c r="BX684" s="370"/>
      <c r="BY684" s="370"/>
      <c r="BZ684" s="370"/>
      <c r="CA684" s="370"/>
      <c r="CB684" s="370"/>
      <c r="CC684" s="370"/>
      <c r="CD684" s="370"/>
      <c r="CE684" s="370"/>
      <c r="CF684" s="370"/>
      <c r="CG684" s="370"/>
      <c r="CH684" s="370"/>
      <c r="CI684" s="370"/>
      <c r="CJ684" s="370"/>
      <c r="CK684" s="370"/>
      <c r="CL684" s="370"/>
      <c r="CM684" s="370"/>
      <c r="CN684" s="370"/>
      <c r="CO684" s="370"/>
      <c r="CP684" s="370"/>
      <c r="CQ684" s="370"/>
      <c r="CR684" s="370"/>
      <c r="CS684" s="370"/>
      <c r="CT684" s="370"/>
      <c r="CU684" s="370"/>
      <c r="CV684" s="370"/>
      <c r="CW684" s="370"/>
      <c r="CX684" s="370"/>
      <c r="CY684" s="370"/>
      <c r="CZ684" s="370"/>
      <c r="DA684" s="370"/>
      <c r="DB684" s="370"/>
      <c r="DC684" s="370"/>
      <c r="DD684" s="370"/>
      <c r="DE684" s="370"/>
    </row>
    <row r="685" spans="56:109">
      <c r="BD685" s="370"/>
      <c r="BE685" s="370"/>
      <c r="BF685" s="370"/>
      <c r="BG685" s="370"/>
      <c r="BH685" s="370"/>
      <c r="BI685" s="370"/>
      <c r="BJ685" s="370"/>
      <c r="BK685" s="370"/>
      <c r="BL685" s="370"/>
      <c r="BM685" s="370"/>
      <c r="BN685" s="370"/>
      <c r="BO685" s="370"/>
      <c r="BP685" s="370"/>
      <c r="BQ685" s="370"/>
      <c r="BR685" s="370"/>
      <c r="BS685" s="370"/>
      <c r="BT685" s="370"/>
      <c r="BU685" s="370"/>
      <c r="BV685" s="370"/>
      <c r="BW685" s="370"/>
      <c r="BX685" s="370"/>
      <c r="BY685" s="370"/>
      <c r="BZ685" s="370"/>
      <c r="CA685" s="370"/>
      <c r="CB685" s="370"/>
      <c r="CC685" s="370"/>
      <c r="CD685" s="370"/>
      <c r="CE685" s="370"/>
      <c r="CF685" s="370"/>
      <c r="CG685" s="370"/>
      <c r="CH685" s="370"/>
      <c r="CI685" s="370"/>
      <c r="CJ685" s="370"/>
      <c r="CK685" s="370"/>
      <c r="CL685" s="370"/>
      <c r="CM685" s="370"/>
      <c r="CN685" s="370"/>
      <c r="CO685" s="370"/>
      <c r="CP685" s="370"/>
      <c r="CQ685" s="370"/>
      <c r="CR685" s="370"/>
      <c r="CS685" s="370"/>
      <c r="CT685" s="370"/>
      <c r="CU685" s="370"/>
      <c r="CV685" s="370"/>
      <c r="CW685" s="370"/>
      <c r="CX685" s="370"/>
      <c r="CY685" s="370"/>
      <c r="CZ685" s="370"/>
      <c r="DA685" s="370"/>
      <c r="DB685" s="370"/>
      <c r="DC685" s="370"/>
      <c r="DD685" s="370"/>
      <c r="DE685" s="370"/>
    </row>
    <row r="686" spans="56:109">
      <c r="BD686" s="370"/>
      <c r="BE686" s="370"/>
      <c r="BF686" s="370"/>
      <c r="BG686" s="370"/>
      <c r="BH686" s="370"/>
      <c r="BI686" s="370"/>
      <c r="BJ686" s="370"/>
      <c r="BK686" s="370"/>
      <c r="BL686" s="370"/>
      <c r="BM686" s="370"/>
      <c r="BN686" s="370"/>
      <c r="BO686" s="370"/>
      <c r="BP686" s="370"/>
      <c r="BQ686" s="370"/>
      <c r="BR686" s="370"/>
      <c r="BS686" s="370"/>
      <c r="BT686" s="370"/>
      <c r="BU686" s="370"/>
      <c r="BV686" s="370"/>
      <c r="BW686" s="370"/>
      <c r="BX686" s="370"/>
      <c r="BY686" s="370"/>
      <c r="BZ686" s="370"/>
      <c r="CA686" s="370"/>
      <c r="CB686" s="370"/>
      <c r="CC686" s="370"/>
      <c r="CD686" s="370"/>
      <c r="CE686" s="370"/>
      <c r="CF686" s="370"/>
      <c r="CG686" s="370"/>
      <c r="CH686" s="370"/>
      <c r="CI686" s="370"/>
      <c r="CJ686" s="370"/>
      <c r="CK686" s="370"/>
      <c r="CL686" s="370"/>
      <c r="CM686" s="370"/>
      <c r="CN686" s="370"/>
      <c r="CO686" s="370"/>
      <c r="CP686" s="370"/>
      <c r="CQ686" s="370"/>
      <c r="CR686" s="370"/>
      <c r="CS686" s="370"/>
      <c r="CT686" s="370"/>
      <c r="CU686" s="370"/>
      <c r="CV686" s="370"/>
      <c r="CW686" s="370"/>
      <c r="CX686" s="370"/>
      <c r="CY686" s="370"/>
      <c r="CZ686" s="370"/>
      <c r="DA686" s="370"/>
      <c r="DB686" s="370"/>
      <c r="DC686" s="370"/>
      <c r="DD686" s="370"/>
      <c r="DE686" s="370"/>
    </row>
    <row r="687" spans="56:109">
      <c r="BD687" s="370"/>
      <c r="BE687" s="370"/>
      <c r="BF687" s="370"/>
      <c r="BG687" s="370"/>
      <c r="BH687" s="370"/>
      <c r="BI687" s="370"/>
      <c r="BJ687" s="370"/>
      <c r="BK687" s="370"/>
      <c r="BL687" s="370"/>
      <c r="BM687" s="370"/>
      <c r="BN687" s="370"/>
      <c r="BO687" s="370"/>
      <c r="BP687" s="370"/>
      <c r="BQ687" s="370"/>
      <c r="BR687" s="370"/>
      <c r="BS687" s="370"/>
      <c r="BT687" s="370"/>
      <c r="BU687" s="370"/>
      <c r="BV687" s="370"/>
      <c r="BW687" s="370"/>
      <c r="BX687" s="370"/>
      <c r="BY687" s="370"/>
      <c r="BZ687" s="370"/>
      <c r="CA687" s="370"/>
      <c r="CB687" s="370"/>
      <c r="CC687" s="370"/>
      <c r="CD687" s="370"/>
      <c r="CE687" s="370"/>
      <c r="CF687" s="370"/>
      <c r="CG687" s="370"/>
      <c r="CH687" s="370"/>
      <c r="CI687" s="370"/>
      <c r="CJ687" s="370"/>
      <c r="CK687" s="370"/>
      <c r="CL687" s="370"/>
      <c r="CM687" s="370"/>
      <c r="CN687" s="370"/>
      <c r="CO687" s="370"/>
      <c r="CP687" s="370"/>
      <c r="CQ687" s="370"/>
      <c r="CR687" s="370"/>
      <c r="CS687" s="370"/>
      <c r="CT687" s="370"/>
      <c r="CU687" s="370"/>
      <c r="CV687" s="370"/>
      <c r="CW687" s="370"/>
      <c r="CX687" s="370"/>
      <c r="CY687" s="370"/>
      <c r="CZ687" s="370"/>
      <c r="DA687" s="370"/>
      <c r="DB687" s="370"/>
      <c r="DC687" s="370"/>
      <c r="DD687" s="370"/>
      <c r="DE687" s="370"/>
    </row>
    <row r="688" spans="56:109">
      <c r="BD688" s="370"/>
      <c r="BE688" s="370"/>
      <c r="BF688" s="370"/>
      <c r="BG688" s="370"/>
      <c r="BH688" s="370"/>
      <c r="BI688" s="370"/>
      <c r="BJ688" s="370"/>
      <c r="BK688" s="370"/>
      <c r="BL688" s="370"/>
      <c r="BM688" s="370"/>
      <c r="BN688" s="370"/>
      <c r="BO688" s="370"/>
      <c r="BP688" s="370"/>
      <c r="BQ688" s="370"/>
      <c r="BR688" s="370"/>
      <c r="BS688" s="370"/>
      <c r="BT688" s="370"/>
      <c r="BU688" s="370"/>
      <c r="BV688" s="370"/>
      <c r="BW688" s="370"/>
      <c r="BX688" s="370"/>
      <c r="BY688" s="370"/>
      <c r="BZ688" s="370"/>
      <c r="CA688" s="370"/>
      <c r="CB688" s="370"/>
      <c r="CC688" s="370"/>
      <c r="CD688" s="370"/>
      <c r="CE688" s="370"/>
      <c r="CF688" s="370"/>
      <c r="CG688" s="370"/>
      <c r="CH688" s="370"/>
      <c r="CI688" s="370"/>
      <c r="CJ688" s="370"/>
      <c r="CK688" s="370"/>
      <c r="CL688" s="370"/>
      <c r="CM688" s="370"/>
      <c r="CN688" s="370"/>
      <c r="CO688" s="370"/>
      <c r="CP688" s="370"/>
      <c r="CQ688" s="370"/>
      <c r="CR688" s="370"/>
      <c r="CS688" s="370"/>
      <c r="CT688" s="370"/>
      <c r="CU688" s="370"/>
      <c r="CV688" s="370"/>
      <c r="CW688" s="370"/>
      <c r="CX688" s="370"/>
      <c r="CY688" s="370"/>
      <c r="CZ688" s="370"/>
      <c r="DA688" s="370"/>
      <c r="DB688" s="370"/>
      <c r="DC688" s="370"/>
      <c r="DD688" s="370"/>
      <c r="DE688" s="370"/>
    </row>
    <row r="689" spans="56:109">
      <c r="BD689" s="370"/>
      <c r="BE689" s="370"/>
      <c r="BF689" s="370"/>
      <c r="BG689" s="370"/>
      <c r="BH689" s="370"/>
      <c r="BI689" s="370"/>
      <c r="BJ689" s="370"/>
      <c r="BK689" s="370"/>
      <c r="BL689" s="370"/>
      <c r="BM689" s="370"/>
      <c r="BN689" s="370"/>
      <c r="BO689" s="370"/>
      <c r="BP689" s="370"/>
      <c r="BQ689" s="370"/>
      <c r="BR689" s="370"/>
      <c r="BS689" s="370"/>
      <c r="BT689" s="370"/>
      <c r="BU689" s="370"/>
      <c r="BV689" s="370"/>
      <c r="BW689" s="370"/>
      <c r="BX689" s="370"/>
      <c r="BY689" s="370"/>
      <c r="BZ689" s="370"/>
      <c r="CA689" s="370"/>
      <c r="CB689" s="370"/>
      <c r="CC689" s="370"/>
      <c r="CD689" s="370"/>
      <c r="CE689" s="370"/>
      <c r="CF689" s="370"/>
      <c r="CG689" s="370"/>
      <c r="CH689" s="370"/>
      <c r="CI689" s="370"/>
      <c r="CJ689" s="370"/>
      <c r="CK689" s="370"/>
      <c r="CL689" s="370"/>
      <c r="CM689" s="370"/>
      <c r="CN689" s="370"/>
      <c r="CO689" s="370"/>
      <c r="CP689" s="370"/>
      <c r="CQ689" s="370"/>
      <c r="CR689" s="370"/>
      <c r="CS689" s="370"/>
      <c r="CT689" s="370"/>
      <c r="CU689" s="370"/>
      <c r="CV689" s="370"/>
      <c r="CW689" s="370"/>
      <c r="CX689" s="370"/>
      <c r="CY689" s="370"/>
      <c r="CZ689" s="370"/>
      <c r="DA689" s="370"/>
      <c r="DB689" s="370"/>
      <c r="DC689" s="370"/>
      <c r="DD689" s="370"/>
      <c r="DE689" s="370"/>
    </row>
    <row r="690" spans="56:109">
      <c r="BD690" s="370"/>
      <c r="BE690" s="370"/>
      <c r="BF690" s="370"/>
      <c r="BG690" s="370"/>
      <c r="BH690" s="370"/>
      <c r="BI690" s="370"/>
      <c r="BJ690" s="370"/>
      <c r="BK690" s="370"/>
      <c r="BL690" s="370"/>
      <c r="BM690" s="370"/>
      <c r="BN690" s="370"/>
      <c r="BO690" s="370"/>
      <c r="BP690" s="370"/>
      <c r="BQ690" s="370"/>
      <c r="BR690" s="370"/>
      <c r="BS690" s="370"/>
      <c r="BT690" s="370"/>
      <c r="BU690" s="370"/>
      <c r="BV690" s="370"/>
      <c r="BW690" s="370"/>
      <c r="BX690" s="370"/>
      <c r="BY690" s="370"/>
      <c r="BZ690" s="370"/>
      <c r="CA690" s="370"/>
      <c r="CB690" s="370"/>
      <c r="CC690" s="370"/>
      <c r="CD690" s="370"/>
      <c r="CE690" s="370"/>
      <c r="CF690" s="370"/>
      <c r="CG690" s="370"/>
      <c r="CH690" s="370"/>
      <c r="CI690" s="370"/>
      <c r="CJ690" s="370"/>
      <c r="CK690" s="370"/>
      <c r="CL690" s="370"/>
      <c r="CM690" s="370"/>
      <c r="CN690" s="370"/>
      <c r="CO690" s="370"/>
      <c r="CP690" s="370"/>
      <c r="CQ690" s="370"/>
      <c r="CR690" s="370"/>
      <c r="CS690" s="370"/>
      <c r="CT690" s="370"/>
      <c r="CU690" s="370"/>
      <c r="CV690" s="370"/>
      <c r="CW690" s="370"/>
      <c r="CX690" s="370"/>
      <c r="CY690" s="370"/>
      <c r="CZ690" s="370"/>
      <c r="DA690" s="370"/>
      <c r="DB690" s="370"/>
      <c r="DC690" s="370"/>
      <c r="DD690" s="370"/>
      <c r="DE690" s="370"/>
    </row>
    <row r="691" spans="56:109">
      <c r="BD691" s="370"/>
      <c r="BE691" s="370"/>
      <c r="BF691" s="370"/>
      <c r="BG691" s="370"/>
      <c r="BH691" s="370"/>
      <c r="BI691" s="370"/>
      <c r="BJ691" s="370"/>
      <c r="BK691" s="370"/>
      <c r="BL691" s="370"/>
      <c r="BM691" s="370"/>
      <c r="BN691" s="370"/>
      <c r="BO691" s="370"/>
      <c r="BP691" s="370"/>
      <c r="BQ691" s="370"/>
      <c r="BR691" s="370"/>
      <c r="BS691" s="370"/>
      <c r="BT691" s="370"/>
      <c r="BU691" s="370"/>
      <c r="BV691" s="370"/>
      <c r="BW691" s="370"/>
      <c r="BX691" s="370"/>
      <c r="BY691" s="370"/>
      <c r="BZ691" s="370"/>
      <c r="CA691" s="370"/>
      <c r="CB691" s="370"/>
      <c r="CC691" s="370"/>
      <c r="CD691" s="370"/>
      <c r="CE691" s="370"/>
      <c r="CF691" s="370"/>
      <c r="CG691" s="370"/>
      <c r="CH691" s="370"/>
      <c r="CI691" s="370"/>
      <c r="CJ691" s="370"/>
      <c r="CK691" s="370"/>
      <c r="CL691" s="370"/>
      <c r="CM691" s="370"/>
      <c r="CN691" s="370"/>
      <c r="CO691" s="370"/>
      <c r="CP691" s="370"/>
      <c r="CQ691" s="370"/>
      <c r="CR691" s="370"/>
      <c r="CS691" s="370"/>
      <c r="CT691" s="370"/>
      <c r="CU691" s="370"/>
      <c r="CV691" s="370"/>
      <c r="CW691" s="370"/>
      <c r="CX691" s="370"/>
      <c r="CY691" s="370"/>
      <c r="CZ691" s="370"/>
      <c r="DA691" s="370"/>
      <c r="DB691" s="370"/>
      <c r="DC691" s="370"/>
      <c r="DD691" s="370"/>
      <c r="DE691" s="370"/>
    </row>
    <row r="692" spans="56:109">
      <c r="BD692" s="370"/>
      <c r="BE692" s="370"/>
      <c r="BF692" s="370"/>
      <c r="BG692" s="370"/>
      <c r="BH692" s="370"/>
      <c r="BI692" s="370"/>
      <c r="BJ692" s="370"/>
      <c r="BK692" s="370"/>
      <c r="BL692" s="370"/>
      <c r="BM692" s="370"/>
      <c r="BN692" s="370"/>
      <c r="BO692" s="370"/>
      <c r="BP692" s="370"/>
      <c r="BQ692" s="370"/>
      <c r="BR692" s="370"/>
      <c r="BS692" s="370"/>
      <c r="BT692" s="370"/>
      <c r="BU692" s="370"/>
      <c r="BV692" s="370"/>
      <c r="BW692" s="370"/>
      <c r="BX692" s="370"/>
      <c r="BY692" s="370"/>
      <c r="BZ692" s="370"/>
      <c r="CA692" s="370"/>
      <c r="CB692" s="370"/>
      <c r="CC692" s="370"/>
      <c r="CD692" s="370"/>
      <c r="CE692" s="370"/>
      <c r="CF692" s="370"/>
      <c r="CG692" s="370"/>
      <c r="CH692" s="370"/>
      <c r="CI692" s="370"/>
      <c r="CJ692" s="370"/>
      <c r="CK692" s="370"/>
      <c r="CL692" s="370"/>
      <c r="CM692" s="370"/>
      <c r="CN692" s="370"/>
      <c r="CO692" s="370"/>
      <c r="CP692" s="370"/>
      <c r="CQ692" s="370"/>
      <c r="CR692" s="370"/>
      <c r="CS692" s="370"/>
      <c r="CT692" s="370"/>
      <c r="CU692" s="370"/>
      <c r="CV692" s="370"/>
      <c r="CW692" s="370"/>
      <c r="CX692" s="370"/>
      <c r="CY692" s="370"/>
      <c r="CZ692" s="370"/>
      <c r="DA692" s="370"/>
      <c r="DB692" s="370"/>
      <c r="DC692" s="370"/>
      <c r="DD692" s="370"/>
      <c r="DE692" s="370"/>
    </row>
    <row r="693" spans="56:109">
      <c r="BD693" s="370"/>
      <c r="BE693" s="370"/>
      <c r="BF693" s="370"/>
      <c r="BG693" s="370"/>
      <c r="BH693" s="370"/>
      <c r="BI693" s="370"/>
      <c r="BJ693" s="370"/>
      <c r="BK693" s="370"/>
      <c r="BL693" s="370"/>
      <c r="BM693" s="370"/>
      <c r="BN693" s="370"/>
      <c r="BO693" s="370"/>
      <c r="BP693" s="370"/>
      <c r="BQ693" s="370"/>
      <c r="BR693" s="370"/>
      <c r="BS693" s="370"/>
      <c r="BT693" s="370"/>
      <c r="BU693" s="370"/>
      <c r="BV693" s="370"/>
      <c r="BW693" s="370"/>
      <c r="BX693" s="370"/>
      <c r="BY693" s="370"/>
      <c r="BZ693" s="370"/>
      <c r="CA693" s="370"/>
      <c r="CB693" s="370"/>
      <c r="CC693" s="370"/>
      <c r="CD693" s="370"/>
      <c r="CE693" s="370"/>
      <c r="CF693" s="370"/>
      <c r="CG693" s="370"/>
      <c r="CH693" s="370"/>
      <c r="CI693" s="370"/>
      <c r="CJ693" s="370"/>
      <c r="CK693" s="370"/>
      <c r="CL693" s="370"/>
      <c r="CM693" s="370"/>
      <c r="CN693" s="370"/>
      <c r="CO693" s="370"/>
      <c r="CP693" s="370"/>
      <c r="CQ693" s="370"/>
      <c r="CR693" s="370"/>
      <c r="CS693" s="370"/>
      <c r="CT693" s="370"/>
      <c r="CU693" s="370"/>
      <c r="CV693" s="370"/>
      <c r="CW693" s="370"/>
      <c r="CX693" s="370"/>
      <c r="CY693" s="370"/>
      <c r="CZ693" s="370"/>
      <c r="DA693" s="370"/>
      <c r="DB693" s="370"/>
      <c r="DC693" s="370"/>
      <c r="DD693" s="370"/>
      <c r="DE693" s="370"/>
    </row>
    <row r="694" spans="56:109">
      <c r="BD694" s="370"/>
      <c r="BE694" s="370"/>
      <c r="BF694" s="370"/>
      <c r="BG694" s="370"/>
      <c r="BH694" s="370"/>
      <c r="BI694" s="370"/>
      <c r="BJ694" s="370"/>
      <c r="BK694" s="370"/>
      <c r="BL694" s="370"/>
      <c r="BM694" s="370"/>
      <c r="BN694" s="370"/>
      <c r="BO694" s="370"/>
      <c r="BP694" s="370"/>
      <c r="BQ694" s="370"/>
      <c r="BR694" s="370"/>
      <c r="BS694" s="370"/>
      <c r="BT694" s="370"/>
      <c r="BU694" s="370"/>
      <c r="BV694" s="370"/>
      <c r="BW694" s="370"/>
      <c r="BX694" s="370"/>
      <c r="BY694" s="370"/>
      <c r="BZ694" s="370"/>
      <c r="CA694" s="370"/>
      <c r="CB694" s="370"/>
      <c r="CC694" s="370"/>
      <c r="CD694" s="370"/>
      <c r="CE694" s="370"/>
      <c r="CF694" s="370"/>
      <c r="CG694" s="370"/>
      <c r="CH694" s="370"/>
      <c r="CI694" s="370"/>
      <c r="CJ694" s="370"/>
      <c r="CK694" s="370"/>
      <c r="CL694" s="370"/>
      <c r="CM694" s="370"/>
      <c r="CN694" s="370"/>
      <c r="CO694" s="370"/>
      <c r="CP694" s="370"/>
      <c r="CQ694" s="370"/>
      <c r="CR694" s="370"/>
      <c r="CS694" s="370"/>
      <c r="CT694" s="370"/>
      <c r="CU694" s="370"/>
      <c r="CV694" s="370"/>
      <c r="CW694" s="370"/>
      <c r="CX694" s="370"/>
      <c r="CY694" s="370"/>
      <c r="CZ694" s="370"/>
      <c r="DA694" s="370"/>
      <c r="DB694" s="370"/>
      <c r="DC694" s="370"/>
      <c r="DD694" s="370"/>
      <c r="DE694" s="370"/>
    </row>
    <row r="695" spans="56:109">
      <c r="BD695" s="370"/>
      <c r="BE695" s="370"/>
      <c r="BF695" s="370"/>
      <c r="BG695" s="370"/>
      <c r="BH695" s="370"/>
      <c r="BI695" s="370"/>
      <c r="BJ695" s="370"/>
      <c r="BK695" s="370"/>
      <c r="BL695" s="370"/>
      <c r="BM695" s="370"/>
      <c r="BN695" s="370"/>
      <c r="BO695" s="370"/>
      <c r="BP695" s="370"/>
      <c r="BQ695" s="370"/>
      <c r="BR695" s="370"/>
      <c r="BS695" s="370"/>
      <c r="BT695" s="370"/>
      <c r="BU695" s="370"/>
      <c r="BV695" s="370"/>
      <c r="BW695" s="370"/>
      <c r="BX695" s="370"/>
      <c r="BY695" s="370"/>
      <c r="BZ695" s="370"/>
      <c r="CA695" s="370"/>
      <c r="CB695" s="370"/>
      <c r="CC695" s="370"/>
      <c r="CD695" s="370"/>
      <c r="CE695" s="370"/>
      <c r="CF695" s="370"/>
      <c r="CG695" s="370"/>
      <c r="CH695" s="370"/>
      <c r="CI695" s="370"/>
      <c r="CJ695" s="370"/>
      <c r="CK695" s="370"/>
      <c r="CL695" s="370"/>
      <c r="CM695" s="370"/>
      <c r="CN695" s="370"/>
      <c r="CO695" s="370"/>
      <c r="CP695" s="370"/>
      <c r="CQ695" s="370"/>
      <c r="CR695" s="370"/>
      <c r="CS695" s="370"/>
      <c r="CT695" s="370"/>
      <c r="CU695" s="370"/>
      <c r="CV695" s="370"/>
      <c r="CW695" s="370"/>
      <c r="CX695" s="370"/>
      <c r="CY695" s="370"/>
      <c r="CZ695" s="370"/>
      <c r="DA695" s="370"/>
      <c r="DB695" s="370"/>
      <c r="DC695" s="370"/>
      <c r="DD695" s="370"/>
      <c r="DE695" s="370"/>
    </row>
    <row r="696" spans="56:109">
      <c r="BD696" s="370"/>
      <c r="BE696" s="370"/>
      <c r="BF696" s="370"/>
      <c r="BG696" s="370"/>
      <c r="BH696" s="370"/>
      <c r="BI696" s="370"/>
      <c r="BJ696" s="370"/>
      <c r="BK696" s="370"/>
      <c r="BL696" s="370"/>
      <c r="BM696" s="370"/>
      <c r="BN696" s="370"/>
      <c r="BO696" s="370"/>
      <c r="BP696" s="370"/>
      <c r="BQ696" s="370"/>
      <c r="BR696" s="370"/>
      <c r="BS696" s="370"/>
      <c r="BT696" s="370"/>
      <c r="BU696" s="370"/>
      <c r="BV696" s="370"/>
      <c r="BW696" s="370"/>
      <c r="BX696" s="370"/>
      <c r="BY696" s="370"/>
      <c r="BZ696" s="370"/>
      <c r="CA696" s="370"/>
      <c r="CB696" s="370"/>
      <c r="CC696" s="370"/>
      <c r="CD696" s="370"/>
      <c r="CE696" s="370"/>
      <c r="CF696" s="370"/>
      <c r="CG696" s="370"/>
      <c r="CH696" s="370"/>
      <c r="CI696" s="370"/>
      <c r="CJ696" s="370"/>
      <c r="CK696" s="370"/>
      <c r="CL696" s="370"/>
      <c r="CM696" s="370"/>
      <c r="CN696" s="370"/>
      <c r="CO696" s="370"/>
      <c r="CP696" s="370"/>
      <c r="CQ696" s="370"/>
      <c r="CR696" s="370"/>
      <c r="CS696" s="370"/>
      <c r="CT696" s="370"/>
      <c r="CU696" s="370"/>
      <c r="CV696" s="370"/>
      <c r="CW696" s="370"/>
      <c r="CX696" s="370"/>
      <c r="CY696" s="370"/>
      <c r="CZ696" s="370"/>
      <c r="DA696" s="370"/>
      <c r="DB696" s="370"/>
      <c r="DC696" s="370"/>
      <c r="DD696" s="370"/>
      <c r="DE696" s="370"/>
    </row>
    <row r="697" spans="56:109">
      <c r="BD697" s="370"/>
      <c r="BE697" s="370"/>
      <c r="BF697" s="370"/>
      <c r="BG697" s="370"/>
      <c r="BH697" s="370"/>
      <c r="BI697" s="370"/>
      <c r="BJ697" s="370"/>
      <c r="BK697" s="370"/>
      <c r="BL697" s="370"/>
      <c r="BM697" s="370"/>
      <c r="BN697" s="370"/>
      <c r="BO697" s="370"/>
      <c r="BP697" s="370"/>
      <c r="BQ697" s="370"/>
      <c r="BR697" s="370"/>
      <c r="BS697" s="370"/>
      <c r="BT697" s="370"/>
      <c r="BU697" s="370"/>
      <c r="BV697" s="370"/>
      <c r="BW697" s="370"/>
      <c r="BX697" s="370"/>
      <c r="BY697" s="370"/>
      <c r="BZ697" s="370"/>
      <c r="CA697" s="370"/>
      <c r="CB697" s="370"/>
      <c r="CC697" s="370"/>
      <c r="CD697" s="370"/>
      <c r="CE697" s="370"/>
      <c r="CF697" s="370"/>
      <c r="CG697" s="370"/>
      <c r="CH697" s="370"/>
      <c r="CI697" s="370"/>
      <c r="CJ697" s="370"/>
      <c r="CK697" s="370"/>
      <c r="CL697" s="370"/>
      <c r="CM697" s="370"/>
      <c r="CN697" s="370"/>
      <c r="CO697" s="370"/>
      <c r="CP697" s="370"/>
      <c r="CQ697" s="370"/>
      <c r="CR697" s="370"/>
      <c r="CS697" s="370"/>
      <c r="CT697" s="370"/>
      <c r="CU697" s="370"/>
      <c r="CV697" s="370"/>
      <c r="CW697" s="370"/>
      <c r="CX697" s="370"/>
      <c r="CY697" s="370"/>
      <c r="CZ697" s="370"/>
      <c r="DA697" s="370"/>
      <c r="DB697" s="370"/>
      <c r="DC697" s="370"/>
      <c r="DD697" s="370"/>
      <c r="DE697" s="370"/>
    </row>
    <row r="698" spans="56:109">
      <c r="BD698" s="370"/>
      <c r="BE698" s="370"/>
      <c r="BF698" s="370"/>
      <c r="BG698" s="370"/>
      <c r="BH698" s="370"/>
      <c r="BI698" s="370"/>
      <c r="BJ698" s="370"/>
      <c r="BK698" s="370"/>
      <c r="BL698" s="370"/>
      <c r="BM698" s="370"/>
      <c r="BN698" s="370"/>
      <c r="BO698" s="370"/>
      <c r="BP698" s="370"/>
      <c r="BQ698" s="370"/>
      <c r="BR698" s="370"/>
      <c r="BS698" s="370"/>
      <c r="BT698" s="370"/>
      <c r="BU698" s="370"/>
      <c r="BV698" s="370"/>
      <c r="BW698" s="370"/>
      <c r="BX698" s="370"/>
      <c r="BY698" s="370"/>
      <c r="BZ698" s="370"/>
      <c r="CA698" s="370"/>
      <c r="CB698" s="370"/>
      <c r="CC698" s="370"/>
      <c r="CD698" s="370"/>
      <c r="CE698" s="370"/>
      <c r="CF698" s="370"/>
      <c r="CG698" s="370"/>
      <c r="CH698" s="370"/>
      <c r="CI698" s="370"/>
      <c r="CJ698" s="370"/>
      <c r="CK698" s="370"/>
      <c r="CL698" s="370"/>
      <c r="CM698" s="370"/>
      <c r="CN698" s="370"/>
      <c r="CO698" s="370"/>
      <c r="CP698" s="370"/>
      <c r="CQ698" s="370"/>
      <c r="CR698" s="370"/>
      <c r="CS698" s="370"/>
      <c r="CT698" s="370"/>
      <c r="CU698" s="370"/>
      <c r="CV698" s="370"/>
      <c r="CW698" s="370"/>
      <c r="CX698" s="370"/>
      <c r="CY698" s="370"/>
      <c r="CZ698" s="370"/>
      <c r="DA698" s="370"/>
      <c r="DB698" s="370"/>
      <c r="DC698" s="370"/>
      <c r="DD698" s="370"/>
      <c r="DE698" s="370"/>
    </row>
    <row r="699" spans="56:109">
      <c r="BD699" s="370"/>
      <c r="BE699" s="370"/>
      <c r="BF699" s="370"/>
      <c r="BG699" s="370"/>
      <c r="BH699" s="370"/>
      <c r="BI699" s="370"/>
      <c r="BJ699" s="370"/>
      <c r="BK699" s="370"/>
      <c r="BL699" s="370"/>
      <c r="BM699" s="370"/>
      <c r="BN699" s="370"/>
      <c r="BO699" s="370"/>
      <c r="BP699" s="370"/>
      <c r="BQ699" s="370"/>
      <c r="BR699" s="370"/>
      <c r="BS699" s="370"/>
      <c r="BT699" s="370"/>
      <c r="BU699" s="370"/>
      <c r="BV699" s="370"/>
      <c r="BW699" s="370"/>
      <c r="BX699" s="370"/>
      <c r="BY699" s="370"/>
      <c r="BZ699" s="370"/>
      <c r="CA699" s="370"/>
      <c r="CB699" s="370"/>
      <c r="CC699" s="370"/>
      <c r="CD699" s="370"/>
      <c r="CE699" s="370"/>
      <c r="CF699" s="370"/>
      <c r="CG699" s="370"/>
      <c r="CH699" s="370"/>
      <c r="CI699" s="370"/>
      <c r="CJ699" s="370"/>
      <c r="CK699" s="370"/>
      <c r="CL699" s="370"/>
      <c r="CM699" s="370"/>
      <c r="CN699" s="370"/>
      <c r="CO699" s="370"/>
      <c r="CP699" s="370"/>
      <c r="CQ699" s="370"/>
      <c r="CR699" s="370"/>
      <c r="CS699" s="370"/>
      <c r="CT699" s="370"/>
      <c r="CU699" s="370"/>
      <c r="CV699" s="370"/>
      <c r="CW699" s="370"/>
      <c r="CX699" s="370"/>
      <c r="CY699" s="370"/>
      <c r="CZ699" s="370"/>
      <c r="DA699" s="370"/>
      <c r="DB699" s="370"/>
      <c r="DC699" s="370"/>
      <c r="DD699" s="370"/>
      <c r="DE699" s="370"/>
    </row>
    <row r="700" spans="56:109">
      <c r="BD700" s="370"/>
      <c r="BE700" s="370"/>
      <c r="BF700" s="370"/>
      <c r="BG700" s="370"/>
      <c r="BH700" s="370"/>
      <c r="BI700" s="370"/>
      <c r="BJ700" s="370"/>
      <c r="BK700" s="370"/>
      <c r="BL700" s="370"/>
      <c r="BM700" s="370"/>
      <c r="BN700" s="370"/>
      <c r="BO700" s="370"/>
      <c r="BP700" s="370"/>
      <c r="BQ700" s="370"/>
      <c r="BR700" s="370"/>
      <c r="BS700" s="370"/>
      <c r="BT700" s="370"/>
      <c r="BU700" s="370"/>
      <c r="BV700" s="370"/>
      <c r="BW700" s="370"/>
      <c r="BX700" s="370"/>
      <c r="BY700" s="370"/>
      <c r="BZ700" s="370"/>
      <c r="CA700" s="370"/>
      <c r="CB700" s="370"/>
      <c r="CC700" s="370"/>
      <c r="CD700" s="370"/>
      <c r="CE700" s="370"/>
      <c r="CF700" s="370"/>
      <c r="CG700" s="370"/>
      <c r="CH700" s="370"/>
      <c r="CI700" s="370"/>
      <c r="CJ700" s="370"/>
      <c r="CK700" s="370"/>
      <c r="CL700" s="370"/>
      <c r="CM700" s="370"/>
      <c r="CN700" s="370"/>
      <c r="CO700" s="370"/>
      <c r="CP700" s="370"/>
      <c r="CQ700" s="370"/>
      <c r="CR700" s="370"/>
      <c r="CS700" s="370"/>
      <c r="CT700" s="370"/>
      <c r="CU700" s="370"/>
      <c r="CV700" s="370"/>
      <c r="CW700" s="370"/>
      <c r="CX700" s="370"/>
      <c r="CY700" s="370"/>
      <c r="CZ700" s="370"/>
      <c r="DA700" s="370"/>
      <c r="DB700" s="370"/>
      <c r="DC700" s="370"/>
      <c r="DD700" s="370"/>
      <c r="DE700" s="370"/>
    </row>
    <row r="701" spans="56:109">
      <c r="BD701" s="370"/>
      <c r="BE701" s="370"/>
      <c r="BF701" s="370"/>
      <c r="BG701" s="370"/>
      <c r="BH701" s="370"/>
      <c r="BI701" s="370"/>
      <c r="BJ701" s="370"/>
      <c r="BK701" s="370"/>
      <c r="BL701" s="370"/>
      <c r="BM701" s="370"/>
      <c r="BN701" s="370"/>
      <c r="BO701" s="370"/>
      <c r="BP701" s="370"/>
      <c r="BQ701" s="370"/>
      <c r="BR701" s="370"/>
      <c r="BS701" s="370"/>
      <c r="BT701" s="370"/>
      <c r="BU701" s="370"/>
      <c r="BV701" s="370"/>
      <c r="BW701" s="370"/>
      <c r="BX701" s="370"/>
      <c r="BY701" s="370"/>
      <c r="BZ701" s="370"/>
      <c r="CA701" s="370"/>
      <c r="CB701" s="370"/>
      <c r="CC701" s="370"/>
      <c r="CD701" s="370"/>
      <c r="CE701" s="370"/>
      <c r="CF701" s="370"/>
      <c r="CG701" s="370"/>
      <c r="CH701" s="370"/>
      <c r="CI701" s="370"/>
      <c r="CJ701" s="370"/>
      <c r="CK701" s="370"/>
      <c r="CL701" s="370"/>
      <c r="CM701" s="370"/>
      <c r="CN701" s="370"/>
      <c r="CO701" s="370"/>
      <c r="CP701" s="370"/>
      <c r="CQ701" s="370"/>
      <c r="CR701" s="370"/>
      <c r="CS701" s="370"/>
      <c r="CT701" s="370"/>
      <c r="CU701" s="370"/>
      <c r="CV701" s="370"/>
      <c r="CW701" s="370"/>
      <c r="CX701" s="370"/>
      <c r="CY701" s="370"/>
      <c r="CZ701" s="370"/>
      <c r="DA701" s="370"/>
      <c r="DB701" s="370"/>
      <c r="DC701" s="370"/>
      <c r="DD701" s="370"/>
      <c r="DE701" s="370"/>
    </row>
    <row r="702" spans="56:109">
      <c r="BD702" s="370"/>
      <c r="BE702" s="370"/>
      <c r="BF702" s="370"/>
      <c r="BG702" s="370"/>
      <c r="BH702" s="370"/>
      <c r="BI702" s="370"/>
      <c r="BJ702" s="370"/>
      <c r="BK702" s="370"/>
      <c r="BL702" s="370"/>
      <c r="BM702" s="370"/>
      <c r="BN702" s="370"/>
      <c r="BO702" s="370"/>
      <c r="BP702" s="370"/>
      <c r="BQ702" s="370"/>
      <c r="BR702" s="370"/>
      <c r="BS702" s="370"/>
      <c r="BT702" s="370"/>
      <c r="BU702" s="370"/>
      <c r="BV702" s="370"/>
      <c r="BW702" s="370"/>
      <c r="BX702" s="370"/>
      <c r="BY702" s="370"/>
      <c r="BZ702" s="370"/>
      <c r="CA702" s="370"/>
      <c r="CB702" s="370"/>
      <c r="CC702" s="370"/>
      <c r="CD702" s="370"/>
      <c r="CE702" s="370"/>
      <c r="CF702" s="370"/>
      <c r="CG702" s="370"/>
      <c r="CH702" s="370"/>
      <c r="CI702" s="370"/>
      <c r="CJ702" s="370"/>
      <c r="CK702" s="370"/>
      <c r="CL702" s="370"/>
      <c r="CM702" s="370"/>
      <c r="CN702" s="370"/>
      <c r="CO702" s="370"/>
      <c r="CP702" s="370"/>
      <c r="CQ702" s="370"/>
      <c r="CR702" s="370"/>
      <c r="CS702" s="370"/>
      <c r="CT702" s="370"/>
      <c r="CU702" s="370"/>
      <c r="CV702" s="370"/>
      <c r="CW702" s="370"/>
      <c r="CX702" s="370"/>
      <c r="CY702" s="370"/>
      <c r="CZ702" s="370"/>
      <c r="DA702" s="370"/>
      <c r="DB702" s="370"/>
      <c r="DC702" s="370"/>
      <c r="DD702" s="370"/>
      <c r="DE702" s="370"/>
    </row>
    <row r="703" spans="56:109">
      <c r="BD703" s="370"/>
      <c r="BE703" s="370"/>
      <c r="BF703" s="370"/>
      <c r="BG703" s="370"/>
      <c r="BH703" s="370"/>
      <c r="BI703" s="370"/>
      <c r="BJ703" s="370"/>
      <c r="BK703" s="370"/>
      <c r="BL703" s="370"/>
      <c r="BM703" s="370"/>
      <c r="BN703" s="370"/>
      <c r="BO703" s="370"/>
      <c r="BP703" s="370"/>
      <c r="BQ703" s="370"/>
      <c r="BR703" s="370"/>
      <c r="BS703" s="370"/>
      <c r="BT703" s="370"/>
      <c r="BU703" s="370"/>
      <c r="BV703" s="370"/>
      <c r="BW703" s="370"/>
      <c r="BX703" s="370"/>
      <c r="BY703" s="370"/>
      <c r="BZ703" s="370"/>
      <c r="CA703" s="370"/>
      <c r="CB703" s="370"/>
      <c r="CC703" s="370"/>
      <c r="CD703" s="370"/>
      <c r="CE703" s="370"/>
      <c r="CF703" s="370"/>
      <c r="CG703" s="370"/>
      <c r="CH703" s="370"/>
      <c r="CI703" s="370"/>
      <c r="CJ703" s="370"/>
      <c r="CK703" s="370"/>
      <c r="CL703" s="370"/>
      <c r="CM703" s="370"/>
      <c r="CN703" s="370"/>
      <c r="CO703" s="370"/>
      <c r="CP703" s="370"/>
      <c r="CQ703" s="370"/>
      <c r="CR703" s="370"/>
      <c r="CS703" s="370"/>
      <c r="CT703" s="370"/>
      <c r="CU703" s="370"/>
      <c r="CV703" s="370"/>
      <c r="CW703" s="370"/>
      <c r="CX703" s="370"/>
      <c r="CY703" s="370"/>
      <c r="CZ703" s="370"/>
      <c r="DA703" s="370"/>
      <c r="DB703" s="370"/>
      <c r="DC703" s="370"/>
      <c r="DD703" s="370"/>
      <c r="DE703" s="370"/>
    </row>
    <row r="704" spans="56:109">
      <c r="BD704" s="370"/>
      <c r="BE704" s="370"/>
      <c r="BF704" s="370"/>
      <c r="BG704" s="370"/>
      <c r="BH704" s="370"/>
      <c r="BI704" s="370"/>
      <c r="BJ704" s="370"/>
      <c r="BK704" s="370"/>
      <c r="BL704" s="370"/>
      <c r="BM704" s="370"/>
      <c r="BN704" s="370"/>
      <c r="BO704" s="370"/>
      <c r="BP704" s="370"/>
      <c r="BQ704" s="370"/>
      <c r="BR704" s="370"/>
      <c r="BS704" s="370"/>
      <c r="BT704" s="370"/>
      <c r="BU704" s="370"/>
      <c r="BV704" s="370"/>
      <c r="BW704" s="370"/>
      <c r="BX704" s="370"/>
      <c r="BY704" s="370"/>
      <c r="BZ704" s="370"/>
      <c r="CA704" s="370"/>
      <c r="CB704" s="370"/>
      <c r="CC704" s="370"/>
      <c r="CD704" s="370"/>
      <c r="CE704" s="370"/>
      <c r="CF704" s="370"/>
      <c r="CG704" s="370"/>
      <c r="CH704" s="370"/>
      <c r="CI704" s="370"/>
      <c r="CJ704" s="370"/>
      <c r="CK704" s="370"/>
      <c r="CL704" s="370"/>
      <c r="CM704" s="370"/>
      <c r="CN704" s="370"/>
      <c r="CO704" s="370"/>
      <c r="CP704" s="370"/>
      <c r="CQ704" s="370"/>
      <c r="CR704" s="370"/>
      <c r="CS704" s="370"/>
      <c r="CT704" s="370"/>
      <c r="CU704" s="370"/>
      <c r="CV704" s="370"/>
      <c r="CW704" s="370"/>
      <c r="CX704" s="370"/>
      <c r="CY704" s="370"/>
      <c r="CZ704" s="370"/>
      <c r="DA704" s="370"/>
      <c r="DB704" s="370"/>
      <c r="DC704" s="370"/>
      <c r="DD704" s="370"/>
      <c r="DE704" s="370"/>
    </row>
    <row r="705" spans="56:109">
      <c r="BD705" s="370"/>
      <c r="BE705" s="370"/>
      <c r="BF705" s="370"/>
      <c r="BG705" s="370"/>
      <c r="BH705" s="370"/>
      <c r="BI705" s="370"/>
      <c r="BJ705" s="370"/>
      <c r="BK705" s="370"/>
      <c r="BL705" s="370"/>
      <c r="BM705" s="370"/>
      <c r="BN705" s="370"/>
      <c r="BO705" s="370"/>
      <c r="BP705" s="370"/>
      <c r="BQ705" s="370"/>
      <c r="BR705" s="370"/>
      <c r="BS705" s="370"/>
      <c r="BT705" s="370"/>
      <c r="BU705" s="370"/>
      <c r="BV705" s="370"/>
      <c r="BW705" s="370"/>
      <c r="BX705" s="370"/>
      <c r="BY705" s="370"/>
      <c r="BZ705" s="370"/>
      <c r="CA705" s="370"/>
      <c r="CB705" s="370"/>
      <c r="CC705" s="370"/>
      <c r="CD705" s="370"/>
      <c r="CE705" s="370"/>
      <c r="CF705" s="370"/>
      <c r="CG705" s="370"/>
      <c r="CH705" s="370"/>
      <c r="CI705" s="370"/>
      <c r="CJ705" s="370"/>
      <c r="CK705" s="370"/>
      <c r="CL705" s="370"/>
      <c r="CM705" s="370"/>
      <c r="CN705" s="370"/>
      <c r="CO705" s="370"/>
      <c r="CP705" s="370"/>
      <c r="CQ705" s="370"/>
      <c r="CR705" s="370"/>
      <c r="CS705" s="370"/>
      <c r="CT705" s="370"/>
      <c r="CU705" s="370"/>
      <c r="CV705" s="370"/>
      <c r="CW705" s="370"/>
      <c r="CX705" s="370"/>
      <c r="CY705" s="370"/>
      <c r="CZ705" s="370"/>
      <c r="DA705" s="370"/>
      <c r="DB705" s="370"/>
      <c r="DC705" s="370"/>
      <c r="DD705" s="370"/>
      <c r="DE705" s="370"/>
    </row>
    <row r="706" spans="56:109">
      <c r="BD706" s="370"/>
      <c r="BE706" s="370"/>
      <c r="BF706" s="370"/>
      <c r="BG706" s="370"/>
      <c r="BH706" s="370"/>
      <c r="BI706" s="370"/>
      <c r="BJ706" s="370"/>
      <c r="BK706" s="370"/>
      <c r="BL706" s="370"/>
      <c r="BM706" s="370"/>
      <c r="BN706" s="370"/>
      <c r="BO706" s="370"/>
      <c r="BP706" s="370"/>
      <c r="BQ706" s="370"/>
      <c r="BR706" s="370"/>
      <c r="BS706" s="370"/>
      <c r="BT706" s="370"/>
      <c r="BU706" s="370"/>
      <c r="BV706" s="370"/>
      <c r="BW706" s="370"/>
      <c r="BX706" s="370"/>
      <c r="BY706" s="370"/>
      <c r="BZ706" s="370"/>
      <c r="CA706" s="370"/>
      <c r="CB706" s="370"/>
      <c r="CC706" s="370"/>
      <c r="CD706" s="370"/>
      <c r="CE706" s="370"/>
      <c r="CF706" s="370"/>
      <c r="CG706" s="370"/>
      <c r="CH706" s="370"/>
      <c r="CI706" s="370"/>
      <c r="CJ706" s="370"/>
      <c r="CK706" s="370"/>
      <c r="CL706" s="370"/>
      <c r="CM706" s="370"/>
      <c r="CN706" s="370"/>
      <c r="CO706" s="370"/>
      <c r="CP706" s="370"/>
      <c r="CQ706" s="370"/>
      <c r="CR706" s="370"/>
      <c r="CS706" s="370"/>
      <c r="CT706" s="370"/>
      <c r="CU706" s="370"/>
      <c r="CV706" s="370"/>
      <c r="CW706" s="370"/>
      <c r="CX706" s="370"/>
      <c r="CY706" s="370"/>
      <c r="CZ706" s="370"/>
      <c r="DA706" s="370"/>
      <c r="DB706" s="370"/>
      <c r="DC706" s="370"/>
      <c r="DD706" s="370"/>
      <c r="DE706" s="370"/>
    </row>
    <row r="707" spans="56:109">
      <c r="BD707" s="370"/>
      <c r="BE707" s="370"/>
      <c r="BF707" s="370"/>
      <c r="BG707" s="370"/>
      <c r="BH707" s="370"/>
      <c r="BI707" s="370"/>
      <c r="BJ707" s="370"/>
      <c r="BK707" s="370"/>
      <c r="BL707" s="370"/>
      <c r="BM707" s="370"/>
      <c r="BN707" s="370"/>
      <c r="BO707" s="370"/>
      <c r="BP707" s="370"/>
      <c r="BQ707" s="370"/>
      <c r="BR707" s="370"/>
      <c r="BS707" s="370"/>
      <c r="BT707" s="370"/>
      <c r="BU707" s="370"/>
      <c r="BV707" s="370"/>
      <c r="BW707" s="370"/>
      <c r="BX707" s="370"/>
      <c r="BY707" s="370"/>
      <c r="BZ707" s="370"/>
      <c r="CA707" s="370"/>
      <c r="CB707" s="370"/>
      <c r="CC707" s="370"/>
      <c r="CD707" s="370"/>
      <c r="CE707" s="370"/>
      <c r="CF707" s="370"/>
      <c r="CG707" s="370"/>
      <c r="CH707" s="370"/>
      <c r="CI707" s="370"/>
      <c r="CJ707" s="370"/>
      <c r="CK707" s="370"/>
      <c r="CL707" s="370"/>
      <c r="CM707" s="370"/>
      <c r="CN707" s="370"/>
      <c r="CO707" s="370"/>
      <c r="CP707" s="370"/>
      <c r="CQ707" s="370"/>
      <c r="CR707" s="370"/>
      <c r="CS707" s="370"/>
      <c r="CT707" s="370"/>
      <c r="CU707" s="370"/>
      <c r="CV707" s="370"/>
      <c r="CW707" s="370"/>
      <c r="CX707" s="370"/>
      <c r="CY707" s="370"/>
      <c r="CZ707" s="370"/>
      <c r="DA707" s="370"/>
      <c r="DB707" s="370"/>
      <c r="DC707" s="370"/>
      <c r="DD707" s="370"/>
      <c r="DE707" s="370"/>
    </row>
    <row r="708" spans="56:109">
      <c r="BD708" s="370"/>
      <c r="BE708" s="370"/>
      <c r="BF708" s="370"/>
      <c r="BG708" s="370"/>
      <c r="BH708" s="370"/>
      <c r="BI708" s="370"/>
      <c r="BJ708" s="370"/>
      <c r="BK708" s="370"/>
      <c r="BL708" s="370"/>
      <c r="BM708" s="370"/>
      <c r="BN708" s="370"/>
      <c r="BO708" s="370"/>
      <c r="BP708" s="370"/>
      <c r="BQ708" s="370"/>
      <c r="BR708" s="370"/>
      <c r="BS708" s="370"/>
      <c r="BT708" s="370"/>
      <c r="BU708" s="370"/>
      <c r="BV708" s="370"/>
      <c r="BW708" s="370"/>
      <c r="BX708" s="370"/>
      <c r="BY708" s="370"/>
      <c r="BZ708" s="370"/>
      <c r="CA708" s="370"/>
      <c r="CB708" s="370"/>
      <c r="CC708" s="370"/>
      <c r="CD708" s="370"/>
      <c r="CE708" s="370"/>
      <c r="CF708" s="370"/>
      <c r="CG708" s="370"/>
      <c r="CH708" s="370"/>
      <c r="CI708" s="370"/>
      <c r="CJ708" s="370"/>
      <c r="CK708" s="370"/>
      <c r="CL708" s="370"/>
      <c r="CM708" s="370"/>
      <c r="CN708" s="370"/>
      <c r="CO708" s="370"/>
      <c r="CP708" s="370"/>
      <c r="CQ708" s="370"/>
      <c r="CR708" s="370"/>
      <c r="CS708" s="370"/>
      <c r="CT708" s="370"/>
      <c r="CU708" s="370"/>
      <c r="CV708" s="370"/>
      <c r="CW708" s="370"/>
      <c r="CX708" s="370"/>
      <c r="CY708" s="370"/>
      <c r="CZ708" s="370"/>
      <c r="DA708" s="370"/>
      <c r="DB708" s="370"/>
      <c r="DC708" s="370"/>
      <c r="DD708" s="370"/>
      <c r="DE708" s="370"/>
    </row>
    <row r="709" spans="56:109">
      <c r="BD709" s="370"/>
      <c r="BE709" s="370"/>
      <c r="BF709" s="370"/>
      <c r="BG709" s="370"/>
      <c r="BH709" s="370"/>
      <c r="BI709" s="370"/>
      <c r="BJ709" s="370"/>
      <c r="BK709" s="370"/>
      <c r="BL709" s="370"/>
      <c r="BM709" s="370"/>
      <c r="BN709" s="370"/>
      <c r="BO709" s="370"/>
      <c r="BP709" s="370"/>
      <c r="BQ709" s="370"/>
      <c r="BR709" s="370"/>
      <c r="BS709" s="370"/>
      <c r="BT709" s="370"/>
      <c r="BU709" s="370"/>
      <c r="BV709" s="370"/>
      <c r="BW709" s="370"/>
      <c r="BX709" s="370"/>
      <c r="BY709" s="370"/>
      <c r="BZ709" s="370"/>
      <c r="CA709" s="370"/>
      <c r="CB709" s="370"/>
      <c r="CC709" s="370"/>
      <c r="CD709" s="370"/>
      <c r="CE709" s="370"/>
      <c r="CF709" s="370"/>
      <c r="CG709" s="370"/>
      <c r="CH709" s="370"/>
      <c r="CI709" s="370"/>
      <c r="CJ709" s="370"/>
      <c r="CK709" s="370"/>
      <c r="CL709" s="370"/>
      <c r="CM709" s="370"/>
      <c r="CN709" s="370"/>
      <c r="CO709" s="370"/>
      <c r="CP709" s="370"/>
      <c r="CQ709" s="370"/>
      <c r="CR709" s="370"/>
      <c r="CS709" s="370"/>
      <c r="CT709" s="370"/>
      <c r="CU709" s="370"/>
      <c r="CV709" s="370"/>
      <c r="CW709" s="370"/>
      <c r="CX709" s="370"/>
      <c r="CY709" s="370"/>
      <c r="CZ709" s="370"/>
      <c r="DA709" s="370"/>
      <c r="DB709" s="370"/>
      <c r="DC709" s="370"/>
      <c r="DD709" s="370"/>
      <c r="DE709" s="370"/>
    </row>
    <row r="710" spans="56:109">
      <c r="BD710" s="370"/>
      <c r="BE710" s="370"/>
      <c r="BF710" s="370"/>
      <c r="BG710" s="370"/>
      <c r="BH710" s="370"/>
      <c r="BI710" s="370"/>
      <c r="BJ710" s="370"/>
      <c r="BK710" s="370"/>
      <c r="BL710" s="370"/>
      <c r="BM710" s="370"/>
      <c r="BN710" s="370"/>
      <c r="BO710" s="370"/>
      <c r="BP710" s="370"/>
      <c r="BQ710" s="370"/>
      <c r="BR710" s="370"/>
      <c r="BS710" s="370"/>
      <c r="BT710" s="370"/>
      <c r="BU710" s="370"/>
      <c r="BV710" s="370"/>
      <c r="BW710" s="370"/>
      <c r="BX710" s="370"/>
      <c r="BY710" s="370"/>
      <c r="BZ710" s="370"/>
      <c r="CA710" s="370"/>
      <c r="CB710" s="370"/>
      <c r="CC710" s="370"/>
      <c r="CD710" s="370"/>
      <c r="CE710" s="370"/>
      <c r="CF710" s="370"/>
      <c r="CG710" s="370"/>
      <c r="CH710" s="370"/>
      <c r="CI710" s="370"/>
      <c r="CJ710" s="370"/>
      <c r="CK710" s="370"/>
      <c r="CL710" s="370"/>
      <c r="CM710" s="370"/>
      <c r="CN710" s="370"/>
      <c r="CO710" s="370"/>
      <c r="CP710" s="370"/>
      <c r="CQ710" s="370"/>
      <c r="CR710" s="370"/>
      <c r="CS710" s="370"/>
      <c r="CT710" s="370"/>
      <c r="CU710" s="370"/>
      <c r="CV710" s="370"/>
      <c r="CW710" s="370"/>
      <c r="CX710" s="370"/>
      <c r="CY710" s="370"/>
      <c r="CZ710" s="370"/>
      <c r="DA710" s="370"/>
      <c r="DB710" s="370"/>
      <c r="DC710" s="370"/>
      <c r="DD710" s="370"/>
      <c r="DE710" s="370"/>
    </row>
    <row r="711" spans="56:109">
      <c r="BD711" s="370"/>
      <c r="BE711" s="370"/>
      <c r="BF711" s="370"/>
      <c r="BG711" s="370"/>
      <c r="BH711" s="370"/>
      <c r="BI711" s="370"/>
      <c r="BJ711" s="370"/>
      <c r="BK711" s="370"/>
      <c r="BL711" s="370"/>
      <c r="BM711" s="370"/>
      <c r="BN711" s="370"/>
      <c r="BO711" s="370"/>
      <c r="BP711" s="370"/>
      <c r="BQ711" s="370"/>
      <c r="BR711" s="370"/>
      <c r="BS711" s="370"/>
      <c r="BT711" s="370"/>
      <c r="BU711" s="370"/>
      <c r="BV711" s="370"/>
      <c r="BW711" s="370"/>
      <c r="BX711" s="370"/>
      <c r="BY711" s="370"/>
      <c r="BZ711" s="370"/>
      <c r="CA711" s="370"/>
      <c r="CB711" s="370"/>
      <c r="CC711" s="370"/>
      <c r="CD711" s="370"/>
      <c r="CE711" s="370"/>
      <c r="CF711" s="370"/>
      <c r="CG711" s="370"/>
      <c r="CH711" s="370"/>
      <c r="CI711" s="370"/>
      <c r="CJ711" s="370"/>
      <c r="CK711" s="370"/>
      <c r="CL711" s="370"/>
      <c r="CM711" s="370"/>
      <c r="CN711" s="370"/>
      <c r="CO711" s="370"/>
      <c r="CP711" s="370"/>
      <c r="CQ711" s="370"/>
      <c r="CR711" s="370"/>
      <c r="CS711" s="370"/>
      <c r="CT711" s="370"/>
      <c r="CU711" s="370"/>
      <c r="CV711" s="370"/>
      <c r="CW711" s="370"/>
      <c r="CX711" s="370"/>
      <c r="CY711" s="370"/>
      <c r="CZ711" s="370"/>
      <c r="DA711" s="370"/>
      <c r="DB711" s="370"/>
      <c r="DC711" s="370"/>
      <c r="DD711" s="370"/>
      <c r="DE711" s="370"/>
    </row>
    <row r="712" spans="56:109">
      <c r="BD712" s="370"/>
      <c r="BE712" s="370"/>
      <c r="BF712" s="370"/>
      <c r="BG712" s="370"/>
      <c r="BH712" s="370"/>
      <c r="BI712" s="370"/>
      <c r="BJ712" s="370"/>
      <c r="BK712" s="370"/>
      <c r="BL712" s="370"/>
      <c r="BM712" s="370"/>
      <c r="BN712" s="370"/>
      <c r="BO712" s="370"/>
      <c r="BP712" s="370"/>
      <c r="BQ712" s="370"/>
      <c r="BR712" s="370"/>
      <c r="BS712" s="370"/>
      <c r="BT712" s="370"/>
      <c r="BU712" s="370"/>
      <c r="BV712" s="370"/>
      <c r="BW712" s="370"/>
      <c r="BX712" s="370"/>
      <c r="BY712" s="370"/>
      <c r="BZ712" s="370"/>
      <c r="CA712" s="370"/>
      <c r="CB712" s="370"/>
      <c r="CC712" s="370"/>
      <c r="CD712" s="370"/>
      <c r="CE712" s="370"/>
      <c r="CF712" s="370"/>
      <c r="CG712" s="370"/>
      <c r="CH712" s="370"/>
      <c r="CI712" s="370"/>
      <c r="CJ712" s="370"/>
      <c r="CK712" s="370"/>
      <c r="CL712" s="370"/>
      <c r="CM712" s="370"/>
      <c r="CN712" s="370"/>
      <c r="CO712" s="370"/>
      <c r="CP712" s="370"/>
      <c r="CQ712" s="370"/>
      <c r="CR712" s="370"/>
      <c r="CS712" s="370"/>
      <c r="CT712" s="370"/>
      <c r="CU712" s="370"/>
      <c r="CV712" s="370"/>
      <c r="CW712" s="370"/>
      <c r="CX712" s="370"/>
      <c r="CY712" s="370"/>
      <c r="CZ712" s="370"/>
      <c r="DA712" s="370"/>
      <c r="DB712" s="370"/>
      <c r="DC712" s="370"/>
      <c r="DD712" s="370"/>
      <c r="DE712" s="370"/>
    </row>
    <row r="713" spans="56:109">
      <c r="BD713" s="370"/>
      <c r="BE713" s="370"/>
      <c r="BF713" s="370"/>
      <c r="BG713" s="370"/>
      <c r="BH713" s="370"/>
      <c r="BI713" s="370"/>
      <c r="BJ713" s="370"/>
      <c r="BK713" s="370"/>
      <c r="BL713" s="370"/>
      <c r="BM713" s="370"/>
      <c r="BN713" s="370"/>
      <c r="BO713" s="370"/>
      <c r="BP713" s="370"/>
      <c r="BQ713" s="370"/>
      <c r="BR713" s="370"/>
      <c r="BS713" s="370"/>
      <c r="BT713" s="370"/>
      <c r="BU713" s="370"/>
      <c r="BV713" s="370"/>
      <c r="BW713" s="370"/>
      <c r="BX713" s="370"/>
      <c r="BY713" s="370"/>
      <c r="BZ713" s="370"/>
      <c r="CA713" s="370"/>
      <c r="CB713" s="370"/>
      <c r="CC713" s="370"/>
      <c r="CD713" s="370"/>
      <c r="CE713" s="370"/>
      <c r="CF713" s="370"/>
      <c r="CG713" s="370"/>
      <c r="CH713" s="370"/>
      <c r="CI713" s="370"/>
      <c r="CJ713" s="370"/>
      <c r="CK713" s="370"/>
      <c r="CL713" s="370"/>
      <c r="CM713" s="370"/>
      <c r="CN713" s="370"/>
      <c r="CO713" s="370"/>
      <c r="CP713" s="370"/>
      <c r="CQ713" s="370"/>
      <c r="CR713" s="370"/>
      <c r="CS713" s="370"/>
      <c r="CT713" s="370"/>
      <c r="CU713" s="370"/>
      <c r="CV713" s="370"/>
      <c r="CW713" s="370"/>
      <c r="CX713" s="370"/>
      <c r="CY713" s="370"/>
      <c r="CZ713" s="370"/>
      <c r="DA713" s="370"/>
      <c r="DB713" s="370"/>
      <c r="DC713" s="370"/>
      <c r="DD713" s="370"/>
      <c r="DE713" s="370"/>
    </row>
    <row r="714" spans="56:109">
      <c r="BD714" s="370"/>
      <c r="BE714" s="370"/>
      <c r="BF714" s="370"/>
      <c r="BG714" s="370"/>
      <c r="BH714" s="370"/>
      <c r="BI714" s="370"/>
      <c r="BJ714" s="370"/>
      <c r="BK714" s="370"/>
      <c r="BL714" s="370"/>
      <c r="BM714" s="370"/>
      <c r="BN714" s="370"/>
      <c r="BO714" s="370"/>
      <c r="BP714" s="370"/>
      <c r="BQ714" s="370"/>
      <c r="BR714" s="370"/>
      <c r="BS714" s="370"/>
      <c r="BT714" s="370"/>
      <c r="BU714" s="370"/>
      <c r="BV714" s="370"/>
      <c r="BW714" s="370"/>
      <c r="BX714" s="370"/>
      <c r="BY714" s="370"/>
      <c r="BZ714" s="370"/>
      <c r="CA714" s="370"/>
      <c r="CB714" s="370"/>
      <c r="CC714" s="370"/>
      <c r="CD714" s="370"/>
      <c r="CE714" s="370"/>
      <c r="CF714" s="370"/>
      <c r="CG714" s="370"/>
      <c r="CH714" s="370"/>
      <c r="CI714" s="370"/>
      <c r="CJ714" s="370"/>
      <c r="CK714" s="370"/>
      <c r="CL714" s="370"/>
      <c r="CM714" s="370"/>
      <c r="CN714" s="370"/>
      <c r="CO714" s="370"/>
      <c r="CP714" s="370"/>
      <c r="CQ714" s="370"/>
      <c r="CR714" s="370"/>
      <c r="CS714" s="370"/>
      <c r="CT714" s="370"/>
      <c r="CU714" s="370"/>
      <c r="CV714" s="370"/>
      <c r="CW714" s="370"/>
      <c r="CX714" s="370"/>
      <c r="CY714" s="370"/>
      <c r="CZ714" s="370"/>
      <c r="DA714" s="370"/>
      <c r="DB714" s="370"/>
      <c r="DC714" s="370"/>
      <c r="DD714" s="370"/>
      <c r="DE714" s="370"/>
    </row>
    <row r="715" spans="56:109">
      <c r="BD715" s="370"/>
      <c r="BE715" s="370"/>
      <c r="BF715" s="370"/>
      <c r="BG715" s="370"/>
      <c r="BH715" s="370"/>
      <c r="BI715" s="370"/>
      <c r="BJ715" s="370"/>
      <c r="BK715" s="370"/>
      <c r="BL715" s="370"/>
      <c r="BM715" s="370"/>
      <c r="BN715" s="370"/>
      <c r="BO715" s="370"/>
      <c r="BP715" s="370"/>
      <c r="BQ715" s="370"/>
      <c r="BR715" s="370"/>
      <c r="BS715" s="370"/>
      <c r="BT715" s="370"/>
      <c r="BU715" s="370"/>
      <c r="BV715" s="370"/>
      <c r="BW715" s="370"/>
      <c r="BX715" s="370"/>
      <c r="BY715" s="370"/>
      <c r="BZ715" s="370"/>
      <c r="CA715" s="370"/>
      <c r="CB715" s="370"/>
      <c r="CC715" s="370"/>
      <c r="CD715" s="370"/>
      <c r="CE715" s="370"/>
      <c r="CF715" s="370"/>
      <c r="CG715" s="370"/>
      <c r="CH715" s="370"/>
      <c r="CI715" s="370"/>
      <c r="CJ715" s="370"/>
      <c r="CK715" s="370"/>
      <c r="CL715" s="370"/>
      <c r="CM715" s="370"/>
      <c r="CN715" s="370"/>
      <c r="CO715" s="370"/>
      <c r="CP715" s="370"/>
      <c r="CQ715" s="370"/>
      <c r="CR715" s="370"/>
      <c r="CS715" s="370"/>
      <c r="CT715" s="370"/>
      <c r="CU715" s="370"/>
      <c r="CV715" s="370"/>
      <c r="CW715" s="370"/>
      <c r="CX715" s="370"/>
      <c r="CY715" s="370"/>
      <c r="CZ715" s="370"/>
      <c r="DA715" s="370"/>
      <c r="DB715" s="370"/>
      <c r="DC715" s="370"/>
      <c r="DD715" s="370"/>
      <c r="DE715" s="370"/>
    </row>
    <row r="716" spans="56:109">
      <c r="BD716" s="370"/>
      <c r="BE716" s="370"/>
      <c r="BF716" s="370"/>
      <c r="BG716" s="370"/>
      <c r="BH716" s="370"/>
      <c r="BI716" s="370"/>
      <c r="BJ716" s="370"/>
      <c r="BK716" s="370"/>
      <c r="BL716" s="370"/>
      <c r="BM716" s="370"/>
      <c r="BN716" s="370"/>
      <c r="BO716" s="370"/>
      <c r="BP716" s="370"/>
      <c r="BQ716" s="370"/>
      <c r="BR716" s="370"/>
      <c r="BS716" s="370"/>
      <c r="BT716" s="370"/>
      <c r="BU716" s="370"/>
      <c r="BV716" s="370"/>
      <c r="BW716" s="370"/>
      <c r="BX716" s="370"/>
      <c r="BY716" s="370"/>
      <c r="BZ716" s="370"/>
      <c r="CA716" s="370"/>
      <c r="CB716" s="370"/>
      <c r="CC716" s="370"/>
      <c r="CD716" s="370"/>
      <c r="CE716" s="370"/>
      <c r="CF716" s="370"/>
      <c r="CG716" s="370"/>
      <c r="CH716" s="370"/>
      <c r="CI716" s="370"/>
      <c r="CJ716" s="370"/>
      <c r="CK716" s="370"/>
      <c r="CL716" s="370"/>
      <c r="CM716" s="370"/>
      <c r="CN716" s="370"/>
      <c r="CO716" s="370"/>
      <c r="CP716" s="370"/>
      <c r="CQ716" s="370"/>
      <c r="CR716" s="370"/>
      <c r="CS716" s="370"/>
      <c r="CT716" s="370"/>
      <c r="CU716" s="370"/>
      <c r="CV716" s="370"/>
      <c r="CW716" s="370"/>
      <c r="CX716" s="370"/>
      <c r="CY716" s="370"/>
      <c r="CZ716" s="370"/>
      <c r="DA716" s="370"/>
      <c r="DB716" s="370"/>
      <c r="DC716" s="370"/>
      <c r="DD716" s="370"/>
      <c r="DE716" s="370"/>
    </row>
    <row r="717" spans="56:109">
      <c r="BD717" s="370"/>
      <c r="BE717" s="370"/>
      <c r="BF717" s="370"/>
      <c r="BG717" s="370"/>
      <c r="BH717" s="370"/>
      <c r="BI717" s="370"/>
      <c r="BJ717" s="370"/>
      <c r="BK717" s="370"/>
      <c r="BL717" s="370"/>
      <c r="BM717" s="370"/>
      <c r="BN717" s="370"/>
      <c r="BO717" s="370"/>
      <c r="BP717" s="370"/>
      <c r="BQ717" s="370"/>
      <c r="BR717" s="370"/>
      <c r="BS717" s="370"/>
      <c r="BT717" s="370"/>
      <c r="BU717" s="370"/>
      <c r="BV717" s="370"/>
      <c r="BW717" s="370"/>
      <c r="BX717" s="370"/>
      <c r="BY717" s="370"/>
      <c r="BZ717" s="370"/>
      <c r="CA717" s="370"/>
      <c r="CB717" s="370"/>
      <c r="CC717" s="370"/>
      <c r="CD717" s="370"/>
      <c r="CE717" s="370"/>
      <c r="CF717" s="370"/>
      <c r="CG717" s="370"/>
      <c r="CH717" s="370"/>
      <c r="CI717" s="370"/>
      <c r="CJ717" s="370"/>
      <c r="CK717" s="370"/>
      <c r="CL717" s="370"/>
      <c r="CM717" s="370"/>
      <c r="CN717" s="370"/>
      <c r="CO717" s="370"/>
      <c r="CP717" s="370"/>
      <c r="CQ717" s="370"/>
      <c r="CR717" s="370"/>
      <c r="CS717" s="370"/>
      <c r="CT717" s="370"/>
      <c r="CU717" s="370"/>
      <c r="CV717" s="370"/>
      <c r="CW717" s="370"/>
      <c r="CX717" s="370"/>
      <c r="CY717" s="370"/>
      <c r="CZ717" s="370"/>
      <c r="DA717" s="370"/>
      <c r="DB717" s="370"/>
      <c r="DC717" s="370"/>
      <c r="DD717" s="370"/>
      <c r="DE717" s="370"/>
    </row>
    <row r="718" spans="56:109">
      <c r="BD718" s="370"/>
      <c r="BE718" s="370"/>
      <c r="BF718" s="370"/>
      <c r="BG718" s="370"/>
      <c r="BH718" s="370"/>
      <c r="BI718" s="370"/>
      <c r="BJ718" s="370"/>
      <c r="BK718" s="370"/>
      <c r="BL718" s="370"/>
      <c r="BM718" s="370"/>
      <c r="BN718" s="370"/>
      <c r="BO718" s="370"/>
      <c r="BP718" s="370"/>
      <c r="BQ718" s="370"/>
      <c r="BR718" s="370"/>
      <c r="BS718" s="370"/>
      <c r="BT718" s="370"/>
      <c r="BU718" s="370"/>
      <c r="BV718" s="370"/>
      <c r="BW718" s="370"/>
      <c r="BX718" s="370"/>
      <c r="BY718" s="370"/>
      <c r="BZ718" s="370"/>
      <c r="CA718" s="370"/>
      <c r="CB718" s="370"/>
      <c r="CC718" s="370"/>
      <c r="CD718" s="370"/>
      <c r="CE718" s="370"/>
      <c r="CF718" s="370"/>
      <c r="CG718" s="370"/>
      <c r="CH718" s="370"/>
      <c r="CI718" s="370"/>
      <c r="CJ718" s="370"/>
      <c r="CK718" s="370"/>
      <c r="CL718" s="370"/>
      <c r="CM718" s="370"/>
      <c r="CN718" s="370"/>
      <c r="CO718" s="370"/>
      <c r="CP718" s="370"/>
      <c r="CQ718" s="370"/>
      <c r="CR718" s="370"/>
      <c r="CS718" s="370"/>
      <c r="CT718" s="370"/>
      <c r="CU718" s="370"/>
      <c r="CV718" s="370"/>
      <c r="CW718" s="370"/>
      <c r="CX718" s="370"/>
      <c r="CY718" s="370"/>
      <c r="CZ718" s="370"/>
      <c r="DA718" s="370"/>
      <c r="DB718" s="370"/>
      <c r="DC718" s="370"/>
      <c r="DD718" s="370"/>
      <c r="DE718" s="370"/>
    </row>
    <row r="719" spans="56:109">
      <c r="BD719" s="370"/>
      <c r="BE719" s="370"/>
      <c r="BF719" s="370"/>
      <c r="BG719" s="370"/>
      <c r="BH719" s="370"/>
      <c r="BI719" s="370"/>
      <c r="BJ719" s="370"/>
      <c r="BK719" s="370"/>
      <c r="BL719" s="370"/>
      <c r="BM719" s="370"/>
      <c r="BN719" s="370"/>
      <c r="BO719" s="370"/>
      <c r="BP719" s="370"/>
      <c r="BQ719" s="370"/>
      <c r="BR719" s="370"/>
      <c r="BS719" s="370"/>
      <c r="BT719" s="370"/>
      <c r="BU719" s="370"/>
      <c r="BV719" s="370"/>
      <c r="BW719" s="370"/>
      <c r="BX719" s="370"/>
      <c r="BY719" s="370"/>
      <c r="BZ719" s="370"/>
      <c r="CA719" s="370"/>
      <c r="CB719" s="370"/>
      <c r="CC719" s="370"/>
      <c r="CD719" s="370"/>
      <c r="CE719" s="370"/>
      <c r="CF719" s="370"/>
      <c r="CG719" s="370"/>
      <c r="CH719" s="370"/>
      <c r="CI719" s="370"/>
      <c r="CJ719" s="370"/>
      <c r="CK719" s="370"/>
      <c r="CL719" s="370"/>
      <c r="CM719" s="370"/>
      <c r="CN719" s="370"/>
      <c r="CO719" s="370"/>
      <c r="CP719" s="370"/>
      <c r="CQ719" s="370"/>
      <c r="CR719" s="370"/>
      <c r="CS719" s="370"/>
      <c r="CT719" s="370"/>
      <c r="CU719" s="370"/>
      <c r="CV719" s="370"/>
      <c r="CW719" s="370"/>
      <c r="CX719" s="370"/>
      <c r="CY719" s="370"/>
      <c r="CZ719" s="370"/>
      <c r="DA719" s="370"/>
      <c r="DB719" s="370"/>
      <c r="DC719" s="370"/>
      <c r="DD719" s="370"/>
      <c r="DE719" s="370"/>
    </row>
    <row r="720" spans="56:109">
      <c r="BD720" s="370"/>
      <c r="BE720" s="370"/>
      <c r="BF720" s="370"/>
      <c r="BG720" s="370"/>
      <c r="BH720" s="370"/>
      <c r="BI720" s="370"/>
      <c r="BJ720" s="370"/>
      <c r="BK720" s="370"/>
      <c r="BL720" s="370"/>
      <c r="BM720" s="370"/>
      <c r="BN720" s="370"/>
      <c r="BO720" s="370"/>
      <c r="BP720" s="370"/>
      <c r="BQ720" s="370"/>
      <c r="BR720" s="370"/>
      <c r="BS720" s="370"/>
      <c r="BT720" s="370"/>
      <c r="BU720" s="370"/>
      <c r="BV720" s="370"/>
      <c r="BW720" s="370"/>
      <c r="BX720" s="370"/>
      <c r="BY720" s="370"/>
      <c r="BZ720" s="370"/>
      <c r="CA720" s="370"/>
      <c r="CB720" s="370"/>
      <c r="CC720" s="370"/>
      <c r="CD720" s="370"/>
      <c r="CE720" s="370"/>
      <c r="CF720" s="370"/>
      <c r="CG720" s="370"/>
      <c r="CH720" s="370"/>
      <c r="CI720" s="370"/>
      <c r="CJ720" s="370"/>
      <c r="CK720" s="370"/>
      <c r="CL720" s="370"/>
      <c r="CM720" s="370"/>
      <c r="CN720" s="370"/>
      <c r="CO720" s="370"/>
      <c r="CP720" s="370"/>
      <c r="CQ720" s="370"/>
      <c r="CR720" s="370"/>
      <c r="CS720" s="370"/>
      <c r="CT720" s="370"/>
      <c r="CU720" s="370"/>
      <c r="CV720" s="370"/>
      <c r="CW720" s="370"/>
      <c r="CX720" s="370"/>
      <c r="CY720" s="370"/>
      <c r="CZ720" s="370"/>
      <c r="DA720" s="370"/>
      <c r="DB720" s="370"/>
      <c r="DC720" s="370"/>
      <c r="DD720" s="370"/>
      <c r="DE720" s="370"/>
    </row>
    <row r="721" spans="56:109">
      <c r="BD721" s="370"/>
      <c r="BE721" s="370"/>
      <c r="BF721" s="370"/>
      <c r="BG721" s="370"/>
      <c r="BH721" s="370"/>
      <c r="BI721" s="370"/>
      <c r="BJ721" s="370"/>
      <c r="BK721" s="370"/>
      <c r="BL721" s="370"/>
      <c r="BM721" s="370"/>
      <c r="BN721" s="370"/>
      <c r="BO721" s="370"/>
      <c r="BP721" s="370"/>
      <c r="BQ721" s="370"/>
      <c r="BR721" s="370"/>
      <c r="BS721" s="370"/>
      <c r="BT721" s="370"/>
      <c r="BU721" s="370"/>
      <c r="BV721" s="370"/>
      <c r="BW721" s="370"/>
      <c r="BX721" s="370"/>
      <c r="BY721" s="370"/>
      <c r="BZ721" s="370"/>
      <c r="CA721" s="370"/>
      <c r="CB721" s="370"/>
      <c r="CC721" s="370"/>
      <c r="CD721" s="370"/>
      <c r="CE721" s="370"/>
      <c r="CF721" s="370"/>
      <c r="CG721" s="370"/>
      <c r="CH721" s="370"/>
      <c r="CI721" s="370"/>
      <c r="CJ721" s="370"/>
      <c r="CK721" s="370"/>
      <c r="CL721" s="370"/>
      <c r="CM721" s="370"/>
      <c r="CN721" s="370"/>
      <c r="CO721" s="370"/>
      <c r="CP721" s="370"/>
      <c r="CQ721" s="370"/>
      <c r="CR721" s="370"/>
      <c r="CS721" s="370"/>
      <c r="CT721" s="370"/>
      <c r="CU721" s="370"/>
      <c r="CV721" s="370"/>
      <c r="CW721" s="370"/>
      <c r="CX721" s="370"/>
      <c r="CY721" s="370"/>
      <c r="CZ721" s="370"/>
      <c r="DA721" s="370"/>
      <c r="DB721" s="370"/>
      <c r="DC721" s="370"/>
      <c r="DD721" s="370"/>
      <c r="DE721" s="370"/>
    </row>
    <row r="722" spans="56:109">
      <c r="BD722" s="370"/>
      <c r="BE722" s="370"/>
      <c r="BF722" s="370"/>
      <c r="BG722" s="370"/>
      <c r="BH722" s="370"/>
      <c r="BI722" s="370"/>
      <c r="BJ722" s="370"/>
      <c r="BK722" s="370"/>
      <c r="BL722" s="370"/>
      <c r="BM722" s="370"/>
      <c r="BN722" s="370"/>
      <c r="BO722" s="370"/>
      <c r="BP722" s="370"/>
      <c r="BQ722" s="370"/>
      <c r="BR722" s="370"/>
      <c r="BS722" s="370"/>
      <c r="BT722" s="370"/>
      <c r="BU722" s="370"/>
      <c r="BV722" s="370"/>
      <c r="BW722" s="370"/>
      <c r="BX722" s="370"/>
      <c r="BY722" s="370"/>
      <c r="BZ722" s="370"/>
      <c r="CA722" s="370"/>
      <c r="CB722" s="370"/>
      <c r="CC722" s="370"/>
      <c r="CD722" s="370"/>
      <c r="CE722" s="370"/>
      <c r="CF722" s="370"/>
      <c r="CG722" s="370"/>
      <c r="CH722" s="370"/>
      <c r="CI722" s="370"/>
      <c r="CJ722" s="370"/>
      <c r="CK722" s="370"/>
      <c r="CL722" s="370"/>
      <c r="CM722" s="370"/>
      <c r="CN722" s="370"/>
      <c r="CO722" s="370"/>
      <c r="CP722" s="370"/>
      <c r="CQ722" s="370"/>
      <c r="CR722" s="370"/>
      <c r="CS722" s="370"/>
      <c r="CT722" s="370"/>
      <c r="CU722" s="370"/>
      <c r="CV722" s="370"/>
      <c r="CW722" s="370"/>
      <c r="CX722" s="370"/>
      <c r="CY722" s="370"/>
      <c r="CZ722" s="370"/>
      <c r="DA722" s="370"/>
      <c r="DB722" s="370"/>
      <c r="DC722" s="370"/>
      <c r="DD722" s="370"/>
      <c r="DE722" s="370"/>
    </row>
    <row r="723" spans="56:109">
      <c r="BD723" s="370"/>
      <c r="BE723" s="370"/>
      <c r="BF723" s="370"/>
      <c r="BG723" s="370"/>
      <c r="BH723" s="370"/>
      <c r="BI723" s="370"/>
      <c r="BJ723" s="370"/>
      <c r="BK723" s="370"/>
      <c r="BL723" s="370"/>
      <c r="BM723" s="370"/>
      <c r="BN723" s="370"/>
      <c r="BO723" s="370"/>
      <c r="BP723" s="370"/>
      <c r="BQ723" s="370"/>
      <c r="BR723" s="370"/>
      <c r="BS723" s="370"/>
      <c r="BT723" s="370"/>
      <c r="BU723" s="370"/>
      <c r="BV723" s="370"/>
      <c r="BW723" s="370"/>
      <c r="BX723" s="370"/>
      <c r="BY723" s="370"/>
      <c r="BZ723" s="370"/>
      <c r="CA723" s="370"/>
      <c r="CB723" s="370"/>
      <c r="CC723" s="370"/>
      <c r="CD723" s="370"/>
      <c r="CE723" s="370"/>
      <c r="CF723" s="370"/>
      <c r="CG723" s="370"/>
      <c r="CH723" s="370"/>
      <c r="CI723" s="370"/>
      <c r="CJ723" s="370"/>
      <c r="CK723" s="370"/>
      <c r="CL723" s="370"/>
      <c r="CM723" s="370"/>
      <c r="CN723" s="370"/>
      <c r="CO723" s="370"/>
      <c r="CP723" s="370"/>
      <c r="CQ723" s="370"/>
      <c r="CR723" s="370"/>
      <c r="CS723" s="370"/>
      <c r="CT723" s="370"/>
      <c r="CU723" s="370"/>
      <c r="CV723" s="370"/>
      <c r="CW723" s="370"/>
      <c r="CX723" s="370"/>
      <c r="CY723" s="370"/>
      <c r="CZ723" s="370"/>
      <c r="DA723" s="370"/>
      <c r="DB723" s="370"/>
      <c r="DC723" s="370"/>
      <c r="DD723" s="370"/>
      <c r="DE723" s="370"/>
    </row>
    <row r="724" spans="56:109">
      <c r="BD724" s="370"/>
      <c r="BE724" s="370"/>
      <c r="BF724" s="370"/>
      <c r="BG724" s="370"/>
      <c r="BH724" s="370"/>
      <c r="BI724" s="370"/>
      <c r="BJ724" s="370"/>
      <c r="BK724" s="370"/>
      <c r="BL724" s="370"/>
      <c r="BM724" s="370"/>
      <c r="BN724" s="370"/>
      <c r="BO724" s="370"/>
      <c r="BP724" s="370"/>
      <c r="BQ724" s="370"/>
      <c r="BR724" s="370"/>
      <c r="BS724" s="370"/>
      <c r="BT724" s="370"/>
      <c r="BU724" s="370"/>
      <c r="BV724" s="370"/>
      <c r="BW724" s="370"/>
      <c r="BX724" s="370"/>
      <c r="BY724" s="370"/>
      <c r="BZ724" s="370"/>
      <c r="CA724" s="370"/>
      <c r="CB724" s="370"/>
      <c r="CC724" s="370"/>
      <c r="CD724" s="370"/>
      <c r="CE724" s="370"/>
      <c r="CF724" s="370"/>
      <c r="CG724" s="370"/>
      <c r="CH724" s="370"/>
      <c r="CI724" s="370"/>
      <c r="CJ724" s="370"/>
      <c r="CK724" s="370"/>
      <c r="CL724" s="370"/>
      <c r="CM724" s="370"/>
      <c r="CN724" s="370"/>
      <c r="CO724" s="370"/>
      <c r="CP724" s="370"/>
      <c r="CQ724" s="370"/>
      <c r="CR724" s="370"/>
      <c r="CS724" s="370"/>
      <c r="CT724" s="370"/>
      <c r="CU724" s="370"/>
      <c r="CV724" s="370"/>
      <c r="CW724" s="370"/>
      <c r="CX724" s="370"/>
      <c r="CY724" s="370"/>
      <c r="CZ724" s="370"/>
      <c r="DA724" s="370"/>
      <c r="DB724" s="370"/>
      <c r="DC724" s="370"/>
      <c r="DD724" s="370"/>
      <c r="DE724" s="370"/>
    </row>
    <row r="725" spans="56:109">
      <c r="BD725" s="370"/>
      <c r="BE725" s="370"/>
      <c r="BF725" s="370"/>
      <c r="BG725" s="370"/>
      <c r="BH725" s="370"/>
      <c r="BI725" s="370"/>
      <c r="BJ725" s="370"/>
      <c r="BK725" s="370"/>
      <c r="BL725" s="370"/>
      <c r="BM725" s="370"/>
      <c r="BN725" s="370"/>
      <c r="BO725" s="370"/>
      <c r="BP725" s="370"/>
      <c r="BQ725" s="370"/>
      <c r="BR725" s="370"/>
      <c r="BS725" s="370"/>
      <c r="BT725" s="370"/>
      <c r="BU725" s="370"/>
      <c r="BV725" s="370"/>
      <c r="BW725" s="370"/>
      <c r="BX725" s="370"/>
      <c r="BY725" s="370"/>
      <c r="BZ725" s="370"/>
      <c r="CA725" s="370"/>
      <c r="CB725" s="370"/>
      <c r="CC725" s="370"/>
      <c r="CD725" s="370"/>
      <c r="CE725" s="370"/>
      <c r="CF725" s="370"/>
      <c r="CG725" s="370"/>
      <c r="CH725" s="370"/>
      <c r="CI725" s="370"/>
      <c r="CJ725" s="370"/>
      <c r="CK725" s="370"/>
      <c r="CL725" s="370"/>
      <c r="CM725" s="370"/>
      <c r="CN725" s="370"/>
      <c r="CO725" s="370"/>
      <c r="CP725" s="370"/>
      <c r="CQ725" s="370"/>
      <c r="CR725" s="370"/>
      <c r="CS725" s="370"/>
      <c r="CT725" s="370"/>
      <c r="CU725" s="370"/>
      <c r="CV725" s="370"/>
      <c r="CW725" s="370"/>
      <c r="CX725" s="370"/>
      <c r="CY725" s="370"/>
      <c r="CZ725" s="370"/>
      <c r="DA725" s="370"/>
      <c r="DB725" s="370"/>
      <c r="DC725" s="370"/>
      <c r="DD725" s="370"/>
      <c r="DE725" s="370"/>
    </row>
    <row r="726" spans="56:109">
      <c r="BD726" s="370"/>
      <c r="BE726" s="370"/>
      <c r="BF726" s="370"/>
      <c r="BG726" s="370"/>
      <c r="BH726" s="370"/>
      <c r="BI726" s="370"/>
      <c r="BJ726" s="370"/>
      <c r="BK726" s="370"/>
      <c r="BL726" s="370"/>
      <c r="BM726" s="370"/>
      <c r="BN726" s="370"/>
      <c r="BO726" s="370"/>
      <c r="BP726" s="370"/>
      <c r="BQ726" s="370"/>
      <c r="BR726" s="370"/>
      <c r="BS726" s="370"/>
      <c r="BT726" s="370"/>
      <c r="BU726" s="370"/>
      <c r="BV726" s="370"/>
      <c r="BW726" s="370"/>
      <c r="BX726" s="370"/>
      <c r="BY726" s="370"/>
      <c r="BZ726" s="370"/>
      <c r="CA726" s="370"/>
      <c r="CB726" s="370"/>
      <c r="CC726" s="370"/>
      <c r="CD726" s="370"/>
      <c r="CE726" s="370"/>
      <c r="CF726" s="370"/>
      <c r="CG726" s="370"/>
      <c r="CH726" s="370"/>
      <c r="CI726" s="370"/>
      <c r="CJ726" s="370"/>
      <c r="CK726" s="370"/>
      <c r="CL726" s="370"/>
      <c r="CM726" s="370"/>
      <c r="CN726" s="370"/>
      <c r="CO726" s="370"/>
      <c r="CP726" s="370"/>
      <c r="CQ726" s="370"/>
      <c r="CR726" s="370"/>
      <c r="CS726" s="370"/>
      <c r="CT726" s="370"/>
      <c r="CU726" s="370"/>
      <c r="CV726" s="370"/>
      <c r="CW726" s="370"/>
      <c r="CX726" s="370"/>
      <c r="CY726" s="370"/>
      <c r="CZ726" s="370"/>
      <c r="DA726" s="370"/>
      <c r="DB726" s="370"/>
      <c r="DC726" s="370"/>
      <c r="DD726" s="370"/>
      <c r="DE726" s="370"/>
    </row>
    <row r="727" spans="56:109">
      <c r="BD727" s="370"/>
      <c r="BE727" s="370"/>
      <c r="BF727" s="370"/>
      <c r="BG727" s="370"/>
      <c r="BH727" s="370"/>
      <c r="BI727" s="370"/>
      <c r="BJ727" s="370"/>
      <c r="BK727" s="370"/>
      <c r="BL727" s="370"/>
      <c r="BM727" s="370"/>
      <c r="BN727" s="370"/>
      <c r="BO727" s="370"/>
      <c r="BP727" s="370"/>
      <c r="BQ727" s="370"/>
      <c r="BR727" s="370"/>
      <c r="BS727" s="370"/>
      <c r="BT727" s="370"/>
      <c r="BU727" s="370"/>
      <c r="BV727" s="370"/>
      <c r="BW727" s="370"/>
      <c r="BX727" s="370"/>
      <c r="BY727" s="370"/>
      <c r="BZ727" s="370"/>
      <c r="CA727" s="370"/>
      <c r="CB727" s="370"/>
      <c r="CC727" s="370"/>
      <c r="CD727" s="370"/>
      <c r="CE727" s="370"/>
      <c r="CF727" s="370"/>
      <c r="CG727" s="370"/>
      <c r="CH727" s="370"/>
      <c r="CI727" s="370"/>
      <c r="CJ727" s="370"/>
      <c r="CK727" s="370"/>
      <c r="CL727" s="370"/>
      <c r="CM727" s="370"/>
      <c r="CN727" s="370"/>
      <c r="CO727" s="370"/>
      <c r="CP727" s="370"/>
      <c r="CQ727" s="370"/>
      <c r="CR727" s="370"/>
      <c r="CS727" s="370"/>
      <c r="CT727" s="370"/>
      <c r="CU727" s="370"/>
      <c r="CV727" s="370"/>
      <c r="CW727" s="370"/>
      <c r="CX727" s="370"/>
      <c r="CY727" s="370"/>
      <c r="CZ727" s="370"/>
      <c r="DA727" s="370"/>
      <c r="DB727" s="370"/>
      <c r="DC727" s="370"/>
      <c r="DD727" s="370"/>
      <c r="DE727" s="370"/>
    </row>
    <row r="728" spans="56:109">
      <c r="BD728" s="370"/>
      <c r="BE728" s="370"/>
      <c r="BF728" s="370"/>
      <c r="BG728" s="370"/>
      <c r="BH728" s="370"/>
      <c r="BI728" s="370"/>
      <c r="BJ728" s="370"/>
      <c r="BK728" s="370"/>
      <c r="BL728" s="370"/>
      <c r="BM728" s="370"/>
      <c r="BN728" s="370"/>
      <c r="BO728" s="370"/>
      <c r="BP728" s="370"/>
      <c r="BQ728" s="370"/>
      <c r="BR728" s="370"/>
      <c r="BS728" s="370"/>
      <c r="BT728" s="370"/>
      <c r="BU728" s="370"/>
      <c r="BV728" s="370"/>
      <c r="BW728" s="370"/>
      <c r="BX728" s="370"/>
      <c r="BY728" s="370"/>
      <c r="BZ728" s="370"/>
      <c r="CA728" s="370"/>
      <c r="CB728" s="370"/>
      <c r="CC728" s="370"/>
      <c r="CD728" s="370"/>
      <c r="CE728" s="370"/>
      <c r="CF728" s="370"/>
      <c r="CG728" s="370"/>
      <c r="CH728" s="370"/>
      <c r="CI728" s="370"/>
      <c r="CJ728" s="370"/>
      <c r="CK728" s="370"/>
      <c r="CL728" s="370"/>
      <c r="CM728" s="370"/>
      <c r="CN728" s="370"/>
      <c r="CO728" s="370"/>
      <c r="CP728" s="370"/>
      <c r="CQ728" s="370"/>
      <c r="CR728" s="370"/>
      <c r="CS728" s="370"/>
      <c r="CT728" s="370"/>
      <c r="CU728" s="370"/>
      <c r="CV728" s="370"/>
      <c r="CW728" s="370"/>
      <c r="CX728" s="370"/>
      <c r="CY728" s="370"/>
      <c r="CZ728" s="370"/>
      <c r="DA728" s="370"/>
      <c r="DB728" s="370"/>
      <c r="DC728" s="370"/>
      <c r="DD728" s="370"/>
      <c r="DE728" s="370"/>
    </row>
    <row r="729" spans="56:109">
      <c r="BD729" s="370"/>
      <c r="BE729" s="370"/>
      <c r="BF729" s="370"/>
      <c r="BG729" s="370"/>
      <c r="BH729" s="370"/>
      <c r="BI729" s="370"/>
      <c r="BJ729" s="370"/>
      <c r="BK729" s="370"/>
      <c r="BL729" s="370"/>
      <c r="BM729" s="370"/>
      <c r="BN729" s="370"/>
      <c r="BO729" s="370"/>
      <c r="BP729" s="370"/>
      <c r="BQ729" s="370"/>
      <c r="BR729" s="370"/>
      <c r="BS729" s="370"/>
      <c r="BT729" s="370"/>
      <c r="BU729" s="370"/>
      <c r="BV729" s="370"/>
      <c r="BW729" s="370"/>
      <c r="BX729" s="370"/>
      <c r="BY729" s="370"/>
      <c r="BZ729" s="370"/>
      <c r="CA729" s="370"/>
      <c r="CB729" s="370"/>
      <c r="CC729" s="370"/>
      <c r="CD729" s="370"/>
      <c r="CE729" s="370"/>
      <c r="CF729" s="370"/>
      <c r="CG729" s="370"/>
      <c r="CH729" s="370"/>
      <c r="CI729" s="370"/>
      <c r="CJ729" s="370"/>
      <c r="CK729" s="370"/>
      <c r="CL729" s="370"/>
      <c r="CM729" s="370"/>
      <c r="CN729" s="370"/>
      <c r="CO729" s="370"/>
      <c r="CP729" s="370"/>
      <c r="CQ729" s="370"/>
      <c r="CR729" s="370"/>
      <c r="CS729" s="370"/>
      <c r="CT729" s="370"/>
      <c r="CU729" s="370"/>
      <c r="CV729" s="370"/>
      <c r="CW729" s="370"/>
      <c r="CX729" s="370"/>
      <c r="CY729" s="370"/>
      <c r="CZ729" s="370"/>
      <c r="DA729" s="370"/>
      <c r="DB729" s="370"/>
      <c r="DC729" s="370"/>
      <c r="DD729" s="370"/>
      <c r="DE729" s="370"/>
    </row>
    <row r="730" spans="56:109">
      <c r="BD730" s="370"/>
      <c r="BE730" s="370"/>
      <c r="BF730" s="370"/>
      <c r="BG730" s="370"/>
      <c r="BH730" s="370"/>
      <c r="BI730" s="370"/>
      <c r="BJ730" s="370"/>
      <c r="BK730" s="370"/>
      <c r="BL730" s="370"/>
      <c r="BM730" s="370"/>
      <c r="BN730" s="370"/>
      <c r="BO730" s="370"/>
      <c r="BP730" s="370"/>
      <c r="BQ730" s="370"/>
      <c r="BR730" s="370"/>
      <c r="BS730" s="370"/>
      <c r="BT730" s="370"/>
      <c r="BU730" s="370"/>
      <c r="BV730" s="370"/>
      <c r="BW730" s="370"/>
      <c r="BX730" s="370"/>
      <c r="BY730" s="370"/>
      <c r="BZ730" s="370"/>
      <c r="CA730" s="370"/>
      <c r="CB730" s="370"/>
      <c r="CC730" s="370"/>
      <c r="CD730" s="370"/>
      <c r="CE730" s="370"/>
      <c r="CF730" s="370"/>
      <c r="CG730" s="370"/>
      <c r="CH730" s="370"/>
      <c r="CI730" s="370"/>
      <c r="CJ730" s="370"/>
      <c r="CK730" s="370"/>
      <c r="CL730" s="370"/>
      <c r="CM730" s="370"/>
      <c r="CN730" s="370"/>
      <c r="CO730" s="370"/>
      <c r="CP730" s="370"/>
      <c r="CQ730" s="370"/>
      <c r="CR730" s="370"/>
      <c r="CS730" s="370"/>
      <c r="CT730" s="370"/>
      <c r="CU730" s="370"/>
      <c r="CV730" s="370"/>
      <c r="CW730" s="370"/>
      <c r="CX730" s="370"/>
      <c r="CY730" s="370"/>
      <c r="CZ730" s="370"/>
      <c r="DA730" s="370"/>
      <c r="DB730" s="370"/>
      <c r="DC730" s="370"/>
      <c r="DD730" s="370"/>
      <c r="DE730" s="370"/>
    </row>
    <row r="731" spans="56:109">
      <c r="BD731" s="370"/>
      <c r="BE731" s="370"/>
      <c r="BF731" s="370"/>
      <c r="BG731" s="370"/>
      <c r="BH731" s="370"/>
      <c r="BI731" s="370"/>
      <c r="BJ731" s="370"/>
      <c r="BK731" s="370"/>
      <c r="BL731" s="370"/>
      <c r="BM731" s="370"/>
      <c r="BN731" s="370"/>
      <c r="BO731" s="370"/>
      <c r="BP731" s="370"/>
      <c r="BQ731" s="370"/>
      <c r="BR731" s="370"/>
      <c r="BS731" s="370"/>
      <c r="BT731" s="370"/>
      <c r="BU731" s="370"/>
      <c r="BV731" s="370"/>
      <c r="BW731" s="370"/>
      <c r="BX731" s="370"/>
      <c r="BY731" s="370"/>
      <c r="BZ731" s="370"/>
      <c r="CA731" s="370"/>
      <c r="CB731" s="370"/>
      <c r="CC731" s="370"/>
      <c r="CD731" s="370"/>
      <c r="CE731" s="370"/>
      <c r="CF731" s="370"/>
      <c r="CG731" s="370"/>
      <c r="CH731" s="370"/>
      <c r="CI731" s="370"/>
      <c r="CJ731" s="370"/>
      <c r="CK731" s="370"/>
      <c r="CL731" s="370"/>
      <c r="CM731" s="370"/>
      <c r="CN731" s="370"/>
      <c r="CO731" s="370"/>
      <c r="CP731" s="370"/>
      <c r="CQ731" s="370"/>
      <c r="CR731" s="370"/>
      <c r="CS731" s="370"/>
      <c r="CT731" s="370"/>
      <c r="CU731" s="370"/>
      <c r="CV731" s="370"/>
      <c r="CW731" s="370"/>
      <c r="CX731" s="370"/>
      <c r="CY731" s="370"/>
      <c r="CZ731" s="370"/>
      <c r="DA731" s="370"/>
      <c r="DB731" s="370"/>
      <c r="DC731" s="370"/>
      <c r="DD731" s="370"/>
      <c r="DE731" s="370"/>
    </row>
    <row r="732" spans="56:109">
      <c r="BD732" s="370"/>
      <c r="BE732" s="370"/>
      <c r="BF732" s="370"/>
      <c r="BG732" s="370"/>
      <c r="BH732" s="370"/>
      <c r="BI732" s="370"/>
      <c r="BJ732" s="370"/>
      <c r="BK732" s="370"/>
      <c r="BL732" s="370"/>
      <c r="BM732" s="370"/>
      <c r="BN732" s="370"/>
      <c r="BO732" s="370"/>
      <c r="BP732" s="370"/>
      <c r="BQ732" s="370"/>
      <c r="BR732" s="370"/>
      <c r="BS732" s="370"/>
      <c r="BT732" s="370"/>
      <c r="BU732" s="370"/>
      <c r="BV732" s="370"/>
      <c r="BW732" s="370"/>
      <c r="BX732" s="370"/>
      <c r="BY732" s="370"/>
      <c r="BZ732" s="370"/>
      <c r="CA732" s="370"/>
      <c r="CB732" s="370"/>
      <c r="CC732" s="370"/>
      <c r="CD732" s="370"/>
      <c r="CE732" s="370"/>
      <c r="CF732" s="370"/>
      <c r="CG732" s="370"/>
      <c r="CH732" s="370"/>
      <c r="CI732" s="370"/>
      <c r="CJ732" s="370"/>
      <c r="CK732" s="370"/>
      <c r="CL732" s="370"/>
      <c r="CM732" s="370"/>
      <c r="CN732" s="370"/>
      <c r="CO732" s="370"/>
      <c r="CP732" s="370"/>
      <c r="CQ732" s="370"/>
      <c r="CR732" s="370"/>
      <c r="CS732" s="370"/>
      <c r="CT732" s="370"/>
      <c r="CU732" s="370"/>
      <c r="CV732" s="370"/>
      <c r="CW732" s="370"/>
      <c r="CX732" s="370"/>
      <c r="CY732" s="370"/>
      <c r="CZ732" s="370"/>
      <c r="DA732" s="370"/>
      <c r="DB732" s="370"/>
      <c r="DC732" s="370"/>
      <c r="DD732" s="370"/>
      <c r="DE732" s="370"/>
    </row>
    <row r="733" spans="56:109">
      <c r="BD733" s="370"/>
      <c r="BE733" s="370"/>
      <c r="BF733" s="370"/>
      <c r="BG733" s="370"/>
      <c r="BH733" s="370"/>
      <c r="BI733" s="370"/>
      <c r="BJ733" s="370"/>
      <c r="BK733" s="370"/>
      <c r="BL733" s="370"/>
      <c r="BM733" s="370"/>
      <c r="BN733" s="370"/>
      <c r="BO733" s="370"/>
      <c r="BP733" s="370"/>
      <c r="BQ733" s="370"/>
      <c r="BR733" s="370"/>
      <c r="BS733" s="370"/>
      <c r="BT733" s="370"/>
      <c r="BU733" s="370"/>
      <c r="BV733" s="370"/>
      <c r="BW733" s="370"/>
      <c r="BX733" s="370"/>
      <c r="BY733" s="370"/>
      <c r="BZ733" s="370"/>
      <c r="CA733" s="370"/>
      <c r="CB733" s="370"/>
      <c r="CC733" s="370"/>
      <c r="CD733" s="370"/>
      <c r="CE733" s="370"/>
      <c r="CF733" s="370"/>
      <c r="CG733" s="370"/>
      <c r="CH733" s="370"/>
      <c r="CI733" s="370"/>
      <c r="CJ733" s="370"/>
      <c r="CK733" s="370"/>
      <c r="CL733" s="370"/>
      <c r="CM733" s="370"/>
      <c r="CN733" s="370"/>
      <c r="CO733" s="370"/>
      <c r="CP733" s="370"/>
      <c r="CQ733" s="370"/>
      <c r="CR733" s="370"/>
      <c r="CS733" s="370"/>
      <c r="CT733" s="370"/>
      <c r="CU733" s="370"/>
      <c r="CV733" s="370"/>
      <c r="CW733" s="370"/>
      <c r="CX733" s="370"/>
      <c r="CY733" s="370"/>
      <c r="CZ733" s="370"/>
      <c r="DA733" s="370"/>
      <c r="DB733" s="370"/>
      <c r="DC733" s="370"/>
      <c r="DD733" s="370"/>
      <c r="DE733" s="370"/>
    </row>
    <row r="734" spans="56:109">
      <c r="BD734" s="370"/>
      <c r="BE734" s="370"/>
      <c r="BF734" s="370"/>
      <c r="BG734" s="370"/>
      <c r="BH734" s="370"/>
      <c r="BI734" s="370"/>
      <c r="BJ734" s="370"/>
      <c r="BK734" s="370"/>
      <c r="BL734" s="370"/>
      <c r="BM734" s="370"/>
      <c r="BN734" s="370"/>
      <c r="BO734" s="370"/>
      <c r="BP734" s="370"/>
      <c r="BQ734" s="370"/>
      <c r="BR734" s="370"/>
      <c r="BS734" s="370"/>
      <c r="BT734" s="370"/>
      <c r="BU734" s="370"/>
      <c r="BV734" s="370"/>
      <c r="BW734" s="370"/>
      <c r="BX734" s="370"/>
      <c r="BY734" s="370"/>
      <c r="BZ734" s="370"/>
      <c r="CA734" s="370"/>
      <c r="CB734" s="370"/>
      <c r="CC734" s="370"/>
      <c r="CD734" s="370"/>
      <c r="CE734" s="370"/>
      <c r="CF734" s="370"/>
      <c r="CG734" s="370"/>
      <c r="CH734" s="370"/>
      <c r="CI734" s="370"/>
      <c r="CJ734" s="370"/>
      <c r="CK734" s="370"/>
      <c r="CL734" s="370"/>
      <c r="CM734" s="370"/>
      <c r="CN734" s="370"/>
      <c r="CO734" s="370"/>
      <c r="CP734" s="370"/>
      <c r="CQ734" s="370"/>
      <c r="CR734" s="370"/>
      <c r="CS734" s="370"/>
      <c r="CT734" s="370"/>
      <c r="CU734" s="370"/>
      <c r="CV734" s="370"/>
      <c r="CW734" s="370"/>
      <c r="CX734" s="370"/>
      <c r="CY734" s="370"/>
      <c r="CZ734" s="370"/>
      <c r="DA734" s="370"/>
      <c r="DB734" s="370"/>
      <c r="DC734" s="370"/>
      <c r="DD734" s="370"/>
      <c r="DE734" s="370"/>
    </row>
    <row r="735" spans="56:109">
      <c r="BD735" s="370"/>
      <c r="BE735" s="370"/>
      <c r="BF735" s="370"/>
      <c r="BG735" s="370"/>
      <c r="BH735" s="370"/>
      <c r="BI735" s="370"/>
      <c r="BJ735" s="370"/>
      <c r="BK735" s="370"/>
      <c r="BL735" s="370"/>
      <c r="BM735" s="370"/>
      <c r="BN735" s="370"/>
      <c r="BO735" s="370"/>
      <c r="BP735" s="370"/>
      <c r="BQ735" s="370"/>
      <c r="BR735" s="370"/>
      <c r="BS735" s="370"/>
      <c r="BT735" s="370"/>
      <c r="BU735" s="370"/>
      <c r="BV735" s="370"/>
      <c r="BW735" s="370"/>
      <c r="BX735" s="370"/>
      <c r="BY735" s="370"/>
      <c r="BZ735" s="370"/>
      <c r="CA735" s="370"/>
      <c r="CB735" s="370"/>
      <c r="CC735" s="370"/>
      <c r="CD735" s="370"/>
      <c r="CE735" s="370"/>
      <c r="CF735" s="370"/>
      <c r="CG735" s="370"/>
      <c r="CH735" s="370"/>
      <c r="CI735" s="370"/>
      <c r="CJ735" s="370"/>
      <c r="CK735" s="370"/>
      <c r="CL735" s="370"/>
      <c r="CM735" s="370"/>
      <c r="CN735" s="370"/>
      <c r="CO735" s="370"/>
      <c r="CP735" s="370"/>
      <c r="CQ735" s="370"/>
      <c r="CR735" s="370"/>
      <c r="CS735" s="370"/>
      <c r="CT735" s="370"/>
      <c r="CU735" s="370"/>
      <c r="CV735" s="370"/>
      <c r="CW735" s="370"/>
      <c r="CX735" s="370"/>
      <c r="CY735" s="370"/>
      <c r="CZ735" s="370"/>
      <c r="DA735" s="370"/>
      <c r="DB735" s="370"/>
      <c r="DC735" s="370"/>
      <c r="DD735" s="370"/>
      <c r="DE735" s="370"/>
    </row>
    <row r="736" spans="56:109">
      <c r="BD736" s="370"/>
      <c r="BE736" s="370"/>
      <c r="BF736" s="370"/>
      <c r="BG736" s="370"/>
      <c r="BH736" s="370"/>
      <c r="BI736" s="370"/>
      <c r="BJ736" s="370"/>
      <c r="BK736" s="370"/>
      <c r="BL736" s="370"/>
      <c r="BM736" s="370"/>
      <c r="BN736" s="370"/>
      <c r="BO736" s="370"/>
      <c r="BP736" s="370"/>
      <c r="BQ736" s="370"/>
      <c r="BR736" s="370"/>
      <c r="BS736" s="370"/>
      <c r="BT736" s="370"/>
      <c r="BU736" s="370"/>
      <c r="BV736" s="370"/>
      <c r="BW736" s="370"/>
      <c r="BX736" s="370"/>
      <c r="BY736" s="370"/>
      <c r="BZ736" s="370"/>
      <c r="CA736" s="370"/>
      <c r="CB736" s="370"/>
      <c r="CC736" s="370"/>
      <c r="CD736" s="370"/>
      <c r="CE736" s="370"/>
      <c r="CF736" s="370"/>
      <c r="CG736" s="370"/>
      <c r="CH736" s="370"/>
      <c r="CI736" s="370"/>
      <c r="CJ736" s="370"/>
      <c r="CK736" s="370"/>
      <c r="CL736" s="370"/>
      <c r="CM736" s="370"/>
      <c r="CN736" s="370"/>
      <c r="CO736" s="370"/>
      <c r="CP736" s="370"/>
      <c r="CQ736" s="370"/>
      <c r="CR736" s="370"/>
      <c r="CS736" s="370"/>
      <c r="CT736" s="370"/>
      <c r="CU736" s="370"/>
      <c r="CV736" s="370"/>
      <c r="CW736" s="370"/>
      <c r="CX736" s="370"/>
      <c r="CY736" s="370"/>
      <c r="CZ736" s="370"/>
      <c r="DA736" s="370"/>
      <c r="DB736" s="370"/>
      <c r="DC736" s="370"/>
      <c r="DD736" s="370"/>
      <c r="DE736" s="370"/>
    </row>
    <row r="737" spans="56:109">
      <c r="BD737" s="370"/>
      <c r="BE737" s="370"/>
      <c r="BF737" s="370"/>
      <c r="BG737" s="370"/>
      <c r="BH737" s="370"/>
      <c r="BI737" s="370"/>
      <c r="BJ737" s="370"/>
      <c r="BK737" s="370"/>
      <c r="BL737" s="370"/>
      <c r="BM737" s="370"/>
      <c r="BN737" s="370"/>
      <c r="BO737" s="370"/>
      <c r="BP737" s="370"/>
      <c r="BQ737" s="370"/>
      <c r="BR737" s="370"/>
      <c r="BS737" s="370"/>
      <c r="BT737" s="370"/>
      <c r="BU737" s="370"/>
      <c r="BV737" s="370"/>
      <c r="BW737" s="370"/>
      <c r="BX737" s="370"/>
      <c r="BY737" s="370"/>
      <c r="BZ737" s="370"/>
      <c r="CA737" s="370"/>
      <c r="CB737" s="370"/>
      <c r="CC737" s="370"/>
      <c r="CD737" s="370"/>
      <c r="CE737" s="370"/>
      <c r="CF737" s="370"/>
      <c r="CG737" s="370"/>
      <c r="CH737" s="370"/>
      <c r="CI737" s="370"/>
      <c r="CJ737" s="370"/>
      <c r="CK737" s="370"/>
      <c r="CL737" s="370"/>
      <c r="CM737" s="370"/>
      <c r="CN737" s="370"/>
      <c r="CO737" s="370"/>
      <c r="CP737" s="370"/>
      <c r="CQ737" s="370"/>
      <c r="CR737" s="370"/>
      <c r="CS737" s="370"/>
      <c r="CT737" s="370"/>
      <c r="CU737" s="370"/>
      <c r="CV737" s="370"/>
      <c r="CW737" s="370"/>
      <c r="CX737" s="370"/>
      <c r="CY737" s="370"/>
      <c r="CZ737" s="370"/>
      <c r="DA737" s="370"/>
      <c r="DB737" s="370"/>
      <c r="DC737" s="370"/>
      <c r="DD737" s="370"/>
      <c r="DE737" s="370"/>
    </row>
    <row r="738" spans="56:109">
      <c r="BD738" s="370"/>
      <c r="BE738" s="370"/>
      <c r="BF738" s="370"/>
      <c r="BG738" s="370"/>
      <c r="BH738" s="370"/>
      <c r="BI738" s="370"/>
      <c r="BJ738" s="370"/>
      <c r="BK738" s="370"/>
      <c r="BL738" s="370"/>
      <c r="BM738" s="370"/>
      <c r="BN738" s="370"/>
      <c r="BO738" s="370"/>
      <c r="BP738" s="370"/>
      <c r="BQ738" s="370"/>
      <c r="BR738" s="370"/>
      <c r="BS738" s="370"/>
      <c r="BT738" s="370"/>
      <c r="BU738" s="370"/>
      <c r="BV738" s="370"/>
      <c r="BW738" s="370"/>
      <c r="BX738" s="370"/>
      <c r="BY738" s="370"/>
      <c r="BZ738" s="370"/>
      <c r="CA738" s="370"/>
      <c r="CB738" s="370"/>
      <c r="CC738" s="370"/>
      <c r="CD738" s="370"/>
      <c r="CE738" s="370"/>
      <c r="CF738" s="370"/>
      <c r="CG738" s="370"/>
      <c r="CH738" s="370"/>
      <c r="CI738" s="370"/>
      <c r="CJ738" s="370"/>
      <c r="CK738" s="370"/>
      <c r="CL738" s="370"/>
      <c r="CM738" s="370"/>
      <c r="CN738" s="370"/>
      <c r="CO738" s="370"/>
      <c r="CP738" s="370"/>
      <c r="CQ738" s="370"/>
      <c r="CR738" s="370"/>
      <c r="CS738" s="370"/>
      <c r="CT738" s="370"/>
      <c r="CU738" s="370"/>
      <c r="CV738" s="370"/>
      <c r="CW738" s="370"/>
      <c r="CX738" s="370"/>
      <c r="CY738" s="370"/>
      <c r="CZ738" s="370"/>
      <c r="DA738" s="370"/>
      <c r="DB738" s="370"/>
      <c r="DC738" s="370"/>
      <c r="DD738" s="370"/>
      <c r="DE738" s="370"/>
    </row>
    <row r="739" spans="56:109">
      <c r="BD739" s="370"/>
      <c r="BE739" s="370"/>
      <c r="BF739" s="370"/>
      <c r="BG739" s="370"/>
      <c r="BH739" s="370"/>
      <c r="BI739" s="370"/>
      <c r="BJ739" s="370"/>
      <c r="BK739" s="370"/>
      <c r="BL739" s="370"/>
      <c r="BM739" s="370"/>
      <c r="BN739" s="370"/>
      <c r="BO739" s="370"/>
      <c r="BP739" s="370"/>
      <c r="BQ739" s="370"/>
      <c r="BR739" s="370"/>
      <c r="BS739" s="370"/>
      <c r="BT739" s="370"/>
      <c r="BU739" s="370"/>
      <c r="BV739" s="370"/>
      <c r="BW739" s="370"/>
      <c r="BX739" s="370"/>
      <c r="BY739" s="370"/>
      <c r="BZ739" s="370"/>
      <c r="CA739" s="370"/>
      <c r="CB739" s="370"/>
      <c r="CC739" s="370"/>
      <c r="CD739" s="370"/>
      <c r="CE739" s="370"/>
      <c r="CF739" s="370"/>
      <c r="CG739" s="370"/>
      <c r="CH739" s="370"/>
      <c r="CI739" s="370"/>
      <c r="CJ739" s="370"/>
      <c r="CK739" s="370"/>
      <c r="CL739" s="370"/>
      <c r="CM739" s="370"/>
      <c r="CN739" s="370"/>
      <c r="CO739" s="370"/>
      <c r="CP739" s="370"/>
      <c r="CQ739" s="370"/>
      <c r="CR739" s="370"/>
      <c r="CS739" s="370"/>
      <c r="CT739" s="370"/>
      <c r="CU739" s="370"/>
      <c r="CV739" s="370"/>
      <c r="CW739" s="370"/>
      <c r="CX739" s="370"/>
      <c r="CY739" s="370"/>
      <c r="CZ739" s="370"/>
      <c r="DA739" s="370"/>
      <c r="DB739" s="370"/>
      <c r="DC739" s="370"/>
      <c r="DD739" s="370"/>
      <c r="DE739" s="370"/>
    </row>
    <row r="740" spans="56:109">
      <c r="BD740" s="370"/>
      <c r="BE740" s="370"/>
      <c r="BF740" s="370"/>
      <c r="BG740" s="370"/>
      <c r="BH740" s="370"/>
      <c r="BI740" s="370"/>
      <c r="BJ740" s="370"/>
      <c r="BK740" s="370"/>
      <c r="BL740" s="370"/>
      <c r="BM740" s="370"/>
      <c r="BN740" s="370"/>
      <c r="BO740" s="370"/>
      <c r="BP740" s="370"/>
      <c r="BQ740" s="370"/>
      <c r="BR740" s="370"/>
      <c r="BS740" s="370"/>
      <c r="BT740" s="370"/>
      <c r="BU740" s="370"/>
      <c r="BV740" s="370"/>
      <c r="BW740" s="370"/>
      <c r="BX740" s="370"/>
      <c r="BY740" s="370"/>
      <c r="BZ740" s="370"/>
      <c r="CA740" s="370"/>
      <c r="CB740" s="370"/>
      <c r="CC740" s="370"/>
      <c r="CD740" s="370"/>
      <c r="CE740" s="370"/>
      <c r="CF740" s="370"/>
      <c r="CG740" s="370"/>
      <c r="CH740" s="370"/>
      <c r="CI740" s="370"/>
      <c r="CJ740" s="370"/>
      <c r="CK740" s="370"/>
      <c r="CL740" s="370"/>
      <c r="CM740" s="370"/>
      <c r="CN740" s="370"/>
      <c r="CO740" s="370"/>
      <c r="CP740" s="370"/>
      <c r="CQ740" s="370"/>
      <c r="CR740" s="370"/>
      <c r="CS740" s="370"/>
      <c r="CT740" s="370"/>
      <c r="CU740" s="370"/>
      <c r="CV740" s="370"/>
      <c r="CW740" s="370"/>
      <c r="CX740" s="370"/>
      <c r="CY740" s="370"/>
      <c r="CZ740" s="370"/>
      <c r="DA740" s="370"/>
      <c r="DB740" s="370"/>
      <c r="DC740" s="370"/>
      <c r="DD740" s="370"/>
      <c r="DE740" s="370"/>
    </row>
    <row r="741" spans="56:109">
      <c r="BD741" s="370"/>
      <c r="BE741" s="370"/>
      <c r="BF741" s="370"/>
      <c r="BG741" s="370"/>
      <c r="BH741" s="370"/>
      <c r="BI741" s="370"/>
      <c r="BJ741" s="370"/>
      <c r="BK741" s="370"/>
      <c r="BL741" s="370"/>
      <c r="BM741" s="370"/>
      <c r="BN741" s="370"/>
      <c r="BO741" s="370"/>
      <c r="BP741" s="370"/>
      <c r="BQ741" s="370"/>
      <c r="BR741" s="370"/>
      <c r="BS741" s="370"/>
      <c r="BT741" s="370"/>
      <c r="BU741" s="370"/>
      <c r="BV741" s="370"/>
      <c r="BW741" s="370"/>
      <c r="BX741" s="370"/>
      <c r="BY741" s="370"/>
      <c r="BZ741" s="370"/>
      <c r="CA741" s="370"/>
      <c r="CB741" s="370"/>
      <c r="CC741" s="370"/>
      <c r="CD741" s="370"/>
      <c r="CE741" s="370"/>
      <c r="CF741" s="370"/>
      <c r="CG741" s="370"/>
      <c r="CH741" s="370"/>
      <c r="CI741" s="370"/>
      <c r="CJ741" s="370"/>
      <c r="CK741" s="370"/>
      <c r="CL741" s="370"/>
      <c r="CM741" s="370"/>
      <c r="CN741" s="370"/>
      <c r="CO741" s="370"/>
      <c r="CP741" s="370"/>
      <c r="CQ741" s="370"/>
      <c r="CR741" s="370"/>
      <c r="CS741" s="370"/>
      <c r="CT741" s="370"/>
      <c r="CU741" s="370"/>
      <c r="CV741" s="370"/>
      <c r="CW741" s="370"/>
      <c r="CX741" s="370"/>
      <c r="CY741" s="370"/>
      <c r="CZ741" s="370"/>
      <c r="DA741" s="370"/>
      <c r="DB741" s="370"/>
      <c r="DC741" s="370"/>
      <c r="DD741" s="370"/>
      <c r="DE741" s="370"/>
    </row>
    <row r="742" spans="56:109">
      <c r="BD742" s="370"/>
      <c r="BE742" s="370"/>
      <c r="BF742" s="370"/>
      <c r="BG742" s="370"/>
      <c r="BH742" s="370"/>
      <c r="BI742" s="370"/>
      <c r="BJ742" s="370"/>
      <c r="BK742" s="370"/>
      <c r="BL742" s="370"/>
      <c r="BM742" s="370"/>
      <c r="BN742" s="370"/>
      <c r="BO742" s="370"/>
      <c r="BP742" s="370"/>
      <c r="BQ742" s="370"/>
      <c r="BR742" s="370"/>
      <c r="BS742" s="370"/>
      <c r="BT742" s="370"/>
      <c r="BU742" s="370"/>
      <c r="BV742" s="370"/>
      <c r="BW742" s="370"/>
      <c r="BX742" s="370"/>
      <c r="BY742" s="370"/>
      <c r="BZ742" s="370"/>
      <c r="CA742" s="370"/>
      <c r="CB742" s="370"/>
      <c r="CC742" s="370"/>
      <c r="CD742" s="370"/>
      <c r="CE742" s="370"/>
      <c r="CF742" s="370"/>
      <c r="CG742" s="370"/>
      <c r="CH742" s="370"/>
      <c r="CI742" s="370"/>
      <c r="CJ742" s="370"/>
      <c r="CK742" s="370"/>
      <c r="CL742" s="370"/>
      <c r="CM742" s="370"/>
      <c r="CN742" s="370"/>
      <c r="CO742" s="370"/>
      <c r="CP742" s="370"/>
      <c r="CQ742" s="370"/>
      <c r="CR742" s="370"/>
      <c r="CS742" s="370"/>
      <c r="CT742" s="370"/>
      <c r="CU742" s="370"/>
      <c r="CV742" s="370"/>
      <c r="CW742" s="370"/>
      <c r="CX742" s="370"/>
      <c r="CY742" s="370"/>
      <c r="CZ742" s="370"/>
      <c r="DA742" s="370"/>
      <c r="DB742" s="370"/>
      <c r="DC742" s="370"/>
      <c r="DD742" s="370"/>
      <c r="DE742" s="370"/>
    </row>
    <row r="743" spans="56:109">
      <c r="BD743" s="370"/>
      <c r="BE743" s="370"/>
      <c r="BF743" s="370"/>
      <c r="BG743" s="370"/>
      <c r="BH743" s="370"/>
      <c r="BI743" s="370"/>
      <c r="BJ743" s="370"/>
      <c r="BK743" s="370"/>
      <c r="BL743" s="370"/>
      <c r="BM743" s="370"/>
      <c r="BN743" s="370"/>
      <c r="BO743" s="370"/>
      <c r="BP743" s="370"/>
      <c r="BQ743" s="370"/>
      <c r="BR743" s="370"/>
      <c r="BS743" s="370"/>
      <c r="BT743" s="370"/>
      <c r="BU743" s="370"/>
      <c r="BV743" s="370"/>
      <c r="BW743" s="370"/>
      <c r="BX743" s="370"/>
      <c r="BY743" s="370"/>
      <c r="BZ743" s="370"/>
      <c r="CA743" s="370"/>
      <c r="CB743" s="370"/>
      <c r="CC743" s="370"/>
      <c r="CD743" s="370"/>
      <c r="CE743" s="370"/>
      <c r="CF743" s="370"/>
      <c r="CG743" s="370"/>
      <c r="CH743" s="370"/>
      <c r="CI743" s="370"/>
      <c r="CJ743" s="370"/>
      <c r="CK743" s="370"/>
      <c r="CL743" s="370"/>
      <c r="CM743" s="370"/>
      <c r="CN743" s="370"/>
      <c r="CO743" s="370"/>
      <c r="CP743" s="370"/>
      <c r="CQ743" s="370"/>
      <c r="CR743" s="370"/>
      <c r="CS743" s="370"/>
      <c r="CT743" s="370"/>
      <c r="CU743" s="370"/>
      <c r="CV743" s="370"/>
      <c r="CW743" s="370"/>
      <c r="CX743" s="370"/>
      <c r="CY743" s="370"/>
      <c r="CZ743" s="370"/>
      <c r="DA743" s="370"/>
      <c r="DB743" s="370"/>
      <c r="DC743" s="370"/>
      <c r="DD743" s="370"/>
      <c r="DE743" s="370"/>
    </row>
    <row r="744" spans="56:109">
      <c r="BD744" s="370"/>
      <c r="BE744" s="370"/>
      <c r="BF744" s="370"/>
      <c r="BG744" s="370"/>
      <c r="BH744" s="370"/>
      <c r="BI744" s="370"/>
      <c r="BJ744" s="370"/>
      <c r="BK744" s="370"/>
      <c r="BL744" s="370"/>
      <c r="BM744" s="370"/>
      <c r="BN744" s="370"/>
      <c r="BO744" s="370"/>
      <c r="BP744" s="370"/>
      <c r="BQ744" s="370"/>
      <c r="BR744" s="370"/>
      <c r="BS744" s="370"/>
      <c r="BT744" s="370"/>
      <c r="BU744" s="370"/>
      <c r="BV744" s="370"/>
      <c r="BW744" s="370"/>
      <c r="BX744" s="370"/>
      <c r="BY744" s="370"/>
      <c r="BZ744" s="370"/>
      <c r="CA744" s="370"/>
      <c r="CB744" s="370"/>
      <c r="CC744" s="370"/>
      <c r="CD744" s="370"/>
      <c r="CE744" s="370"/>
      <c r="CF744" s="370"/>
      <c r="CG744" s="370"/>
      <c r="CH744" s="370"/>
      <c r="CI744" s="370"/>
      <c r="CJ744" s="370"/>
      <c r="CK744" s="370"/>
      <c r="CL744" s="370"/>
      <c r="CM744" s="370"/>
      <c r="CN744" s="370"/>
      <c r="CO744" s="370"/>
      <c r="CP744" s="370"/>
      <c r="CQ744" s="370"/>
      <c r="CR744" s="370"/>
      <c r="CS744" s="370"/>
      <c r="CT744" s="370"/>
      <c r="CU744" s="370"/>
      <c r="CV744" s="370"/>
      <c r="CW744" s="370"/>
      <c r="CX744" s="370"/>
      <c r="CY744" s="370"/>
      <c r="CZ744" s="370"/>
      <c r="DA744" s="370"/>
      <c r="DB744" s="370"/>
      <c r="DC744" s="370"/>
      <c r="DD744" s="370"/>
      <c r="DE744" s="370"/>
    </row>
    <row r="745" spans="56:109">
      <c r="BD745" s="370"/>
      <c r="BE745" s="370"/>
      <c r="BF745" s="370"/>
      <c r="BG745" s="370"/>
      <c r="BH745" s="370"/>
      <c r="BI745" s="370"/>
      <c r="BJ745" s="370"/>
      <c r="BK745" s="370"/>
      <c r="BL745" s="370"/>
      <c r="BM745" s="370"/>
      <c r="BN745" s="370"/>
      <c r="BO745" s="370"/>
      <c r="BP745" s="370"/>
      <c r="BQ745" s="370"/>
      <c r="BR745" s="370"/>
      <c r="BS745" s="370"/>
      <c r="BT745" s="370"/>
      <c r="BU745" s="370"/>
      <c r="BV745" s="370"/>
      <c r="BW745" s="370"/>
      <c r="BX745" s="370"/>
      <c r="BY745" s="370"/>
      <c r="BZ745" s="370"/>
      <c r="CA745" s="370"/>
      <c r="CB745" s="370"/>
      <c r="CC745" s="370"/>
      <c r="CD745" s="370"/>
      <c r="CE745" s="370"/>
      <c r="CF745" s="370"/>
      <c r="CG745" s="370"/>
      <c r="CH745" s="370"/>
      <c r="CI745" s="370"/>
      <c r="CJ745" s="370"/>
      <c r="CK745" s="370"/>
      <c r="CL745" s="370"/>
      <c r="CM745" s="370"/>
      <c r="CN745" s="370"/>
      <c r="CO745" s="370"/>
      <c r="CP745" s="370"/>
      <c r="CQ745" s="370"/>
      <c r="CR745" s="370"/>
      <c r="CS745" s="370"/>
      <c r="CT745" s="370"/>
      <c r="CU745" s="370"/>
      <c r="CV745" s="370"/>
      <c r="CW745" s="370"/>
      <c r="CX745" s="370"/>
      <c r="CY745" s="370"/>
      <c r="CZ745" s="370"/>
      <c r="DA745" s="370"/>
      <c r="DB745" s="370"/>
      <c r="DC745" s="370"/>
      <c r="DD745" s="370"/>
      <c r="DE745" s="370"/>
    </row>
    <row r="746" spans="56:109">
      <c r="BD746" s="370"/>
      <c r="BE746" s="370"/>
      <c r="BF746" s="370"/>
      <c r="BG746" s="370"/>
      <c r="BH746" s="370"/>
      <c r="BI746" s="370"/>
      <c r="BJ746" s="370"/>
      <c r="BK746" s="370"/>
      <c r="BL746" s="370"/>
      <c r="BM746" s="370"/>
      <c r="BN746" s="370"/>
      <c r="BO746" s="370"/>
      <c r="BP746" s="370"/>
      <c r="BQ746" s="370"/>
      <c r="BR746" s="370"/>
      <c r="BS746" s="370"/>
      <c r="BT746" s="370"/>
      <c r="BU746" s="370"/>
      <c r="BV746" s="370"/>
      <c r="BW746" s="370"/>
      <c r="BX746" s="370"/>
      <c r="BY746" s="370"/>
      <c r="BZ746" s="370"/>
      <c r="CA746" s="370"/>
      <c r="CB746" s="370"/>
      <c r="CC746" s="370"/>
      <c r="CD746" s="370"/>
      <c r="CE746" s="370"/>
      <c r="CF746" s="370"/>
      <c r="CG746" s="370"/>
      <c r="CH746" s="370"/>
      <c r="CI746" s="370"/>
      <c r="CJ746" s="370"/>
      <c r="CK746" s="370"/>
      <c r="CL746" s="370"/>
      <c r="CM746" s="370"/>
      <c r="CN746" s="370"/>
      <c r="CO746" s="370"/>
      <c r="CP746" s="370"/>
      <c r="CQ746" s="370"/>
      <c r="CR746" s="370"/>
      <c r="CS746" s="370"/>
      <c r="CT746" s="370"/>
      <c r="CU746" s="370"/>
      <c r="CV746" s="370"/>
      <c r="CW746" s="370"/>
      <c r="CX746" s="370"/>
      <c r="CY746" s="370"/>
      <c r="CZ746" s="370"/>
      <c r="DA746" s="370"/>
      <c r="DB746" s="370"/>
      <c r="DC746" s="370"/>
      <c r="DD746" s="370"/>
      <c r="DE746" s="370"/>
    </row>
    <row r="747" spans="56:109">
      <c r="BD747" s="370"/>
      <c r="BE747" s="370"/>
      <c r="BF747" s="370"/>
      <c r="BG747" s="370"/>
      <c r="BH747" s="370"/>
      <c r="BI747" s="370"/>
      <c r="BJ747" s="370"/>
      <c r="BK747" s="370"/>
      <c r="BL747" s="370"/>
      <c r="BM747" s="370"/>
      <c r="BN747" s="370"/>
      <c r="BO747" s="370"/>
      <c r="BP747" s="370"/>
      <c r="BQ747" s="370"/>
      <c r="BR747" s="370"/>
      <c r="BS747" s="370"/>
      <c r="BT747" s="370"/>
      <c r="BU747" s="370"/>
      <c r="BV747" s="370"/>
      <c r="BW747" s="370"/>
      <c r="BX747" s="370"/>
      <c r="BY747" s="370"/>
      <c r="BZ747" s="370"/>
      <c r="CA747" s="370"/>
      <c r="CB747" s="370"/>
      <c r="CC747" s="370"/>
      <c r="CD747" s="370"/>
      <c r="CE747" s="370"/>
      <c r="CF747" s="370"/>
      <c r="CG747" s="370"/>
      <c r="CH747" s="370"/>
      <c r="CI747" s="370"/>
      <c r="CJ747" s="370"/>
      <c r="CK747" s="370"/>
      <c r="CL747" s="370"/>
      <c r="CM747" s="370"/>
      <c r="CN747" s="370"/>
      <c r="CO747" s="370"/>
      <c r="CP747" s="370"/>
      <c r="CQ747" s="370"/>
      <c r="CR747" s="370"/>
      <c r="CS747" s="370"/>
      <c r="CT747" s="370"/>
      <c r="CU747" s="370"/>
      <c r="CV747" s="370"/>
      <c r="CW747" s="370"/>
      <c r="CX747" s="370"/>
      <c r="CY747" s="370"/>
      <c r="CZ747" s="370"/>
      <c r="DA747" s="370"/>
      <c r="DB747" s="370"/>
      <c r="DC747" s="370"/>
      <c r="DD747" s="370"/>
      <c r="DE747" s="370"/>
    </row>
    <row r="748" spans="56:109">
      <c r="BD748" s="370"/>
      <c r="BE748" s="370"/>
      <c r="BF748" s="370"/>
      <c r="BG748" s="370"/>
      <c r="BH748" s="370"/>
      <c r="BI748" s="370"/>
      <c r="BJ748" s="370"/>
      <c r="BK748" s="370"/>
      <c r="BL748" s="370"/>
      <c r="BM748" s="370"/>
      <c r="BN748" s="370"/>
      <c r="BO748" s="370"/>
      <c r="BP748" s="370"/>
      <c r="BQ748" s="370"/>
      <c r="BR748" s="370"/>
      <c r="BS748" s="370"/>
      <c r="BT748" s="370"/>
      <c r="BU748" s="370"/>
      <c r="BV748" s="370"/>
      <c r="BW748" s="370"/>
      <c r="BX748" s="370"/>
      <c r="BY748" s="370"/>
      <c r="BZ748" s="370"/>
      <c r="CA748" s="370"/>
      <c r="CB748" s="370"/>
      <c r="CC748" s="370"/>
      <c r="CD748" s="370"/>
      <c r="CE748" s="370"/>
      <c r="CF748" s="370"/>
      <c r="CG748" s="370"/>
      <c r="CH748" s="370"/>
      <c r="CI748" s="370"/>
      <c r="CJ748" s="370"/>
      <c r="CK748" s="370"/>
      <c r="CL748" s="370"/>
      <c r="CM748" s="370"/>
      <c r="CN748" s="370"/>
      <c r="CO748" s="370"/>
      <c r="CP748" s="370"/>
      <c r="CQ748" s="370"/>
      <c r="CR748" s="370"/>
      <c r="CS748" s="370"/>
      <c r="CT748" s="370"/>
      <c r="CU748" s="370"/>
      <c r="CV748" s="370"/>
      <c r="CW748" s="370"/>
      <c r="CX748" s="370"/>
      <c r="CY748" s="370"/>
      <c r="CZ748" s="370"/>
      <c r="DA748" s="370"/>
      <c r="DB748" s="370"/>
      <c r="DC748" s="370"/>
      <c r="DD748" s="370"/>
      <c r="DE748" s="370"/>
    </row>
    <row r="749" spans="56:109">
      <c r="BD749" s="370"/>
      <c r="BE749" s="370"/>
      <c r="BF749" s="370"/>
      <c r="BG749" s="370"/>
      <c r="BH749" s="370"/>
      <c r="BI749" s="370"/>
      <c r="BJ749" s="370"/>
      <c r="BK749" s="370"/>
      <c r="BL749" s="370"/>
      <c r="BM749" s="370"/>
      <c r="BN749" s="370"/>
      <c r="BO749" s="370"/>
      <c r="BP749" s="370"/>
      <c r="BQ749" s="370"/>
      <c r="BR749" s="370"/>
      <c r="BS749" s="370"/>
      <c r="BT749" s="370"/>
      <c r="BU749" s="370"/>
      <c r="BV749" s="370"/>
      <c r="BW749" s="370"/>
      <c r="BX749" s="370"/>
      <c r="BY749" s="370"/>
      <c r="BZ749" s="370"/>
      <c r="CA749" s="370"/>
      <c r="CB749" s="370"/>
      <c r="CC749" s="370"/>
      <c r="CD749" s="370"/>
      <c r="CE749" s="370"/>
      <c r="CF749" s="370"/>
      <c r="CG749" s="370"/>
      <c r="CH749" s="370"/>
      <c r="CI749" s="370"/>
      <c r="CJ749" s="370"/>
      <c r="CK749" s="370"/>
      <c r="CL749" s="370"/>
      <c r="CM749" s="370"/>
      <c r="CN749" s="370"/>
      <c r="CO749" s="370"/>
      <c r="CP749" s="370"/>
      <c r="CQ749" s="370"/>
      <c r="CR749" s="370"/>
      <c r="CS749" s="370"/>
      <c r="CT749" s="370"/>
      <c r="CU749" s="370"/>
      <c r="CV749" s="370"/>
      <c r="CW749" s="370"/>
      <c r="CX749" s="370"/>
      <c r="CY749" s="370"/>
      <c r="CZ749" s="370"/>
      <c r="DA749" s="370"/>
      <c r="DB749" s="370"/>
      <c r="DC749" s="370"/>
      <c r="DD749" s="370"/>
      <c r="DE749" s="370"/>
    </row>
    <row r="750" spans="56:109">
      <c r="BD750" s="370"/>
      <c r="BE750" s="370"/>
      <c r="BF750" s="370"/>
      <c r="BG750" s="370"/>
      <c r="BH750" s="370"/>
      <c r="BI750" s="370"/>
      <c r="BJ750" s="370"/>
      <c r="BK750" s="370"/>
      <c r="BL750" s="370"/>
      <c r="BM750" s="370"/>
      <c r="BN750" s="370"/>
      <c r="BO750" s="370"/>
      <c r="BP750" s="370"/>
      <c r="BQ750" s="370"/>
      <c r="BR750" s="370"/>
      <c r="BS750" s="370"/>
      <c r="BT750" s="370"/>
      <c r="BU750" s="370"/>
      <c r="BV750" s="370"/>
      <c r="BW750" s="370"/>
      <c r="BX750" s="370"/>
      <c r="BY750" s="370"/>
      <c r="BZ750" s="370"/>
      <c r="CA750" s="370"/>
      <c r="CB750" s="370"/>
      <c r="CC750" s="370"/>
      <c r="CD750" s="370"/>
      <c r="CE750" s="370"/>
      <c r="CF750" s="370"/>
      <c r="CG750" s="370"/>
      <c r="CH750" s="370"/>
      <c r="CI750" s="370"/>
      <c r="CJ750" s="370"/>
      <c r="CK750" s="370"/>
      <c r="CL750" s="370"/>
      <c r="CM750" s="370"/>
      <c r="CN750" s="370"/>
      <c r="CO750" s="370"/>
      <c r="CP750" s="370"/>
      <c r="CQ750" s="370"/>
      <c r="CR750" s="370"/>
      <c r="CS750" s="370"/>
      <c r="CT750" s="370"/>
      <c r="CU750" s="370"/>
      <c r="CV750" s="370"/>
      <c r="CW750" s="370"/>
      <c r="CX750" s="370"/>
      <c r="CY750" s="370"/>
      <c r="CZ750" s="370"/>
      <c r="DA750" s="370"/>
      <c r="DB750" s="370"/>
      <c r="DC750" s="370"/>
      <c r="DD750" s="370"/>
      <c r="DE750" s="370"/>
    </row>
    <row r="751" spans="56:109">
      <c r="BD751" s="370"/>
      <c r="BE751" s="370"/>
      <c r="BF751" s="370"/>
      <c r="BG751" s="370"/>
      <c r="BH751" s="370"/>
      <c r="BI751" s="370"/>
      <c r="BJ751" s="370"/>
      <c r="BK751" s="370"/>
      <c r="BL751" s="370"/>
      <c r="BM751" s="370"/>
      <c r="BN751" s="370"/>
      <c r="BO751" s="370"/>
      <c r="BP751" s="370"/>
      <c r="BQ751" s="370"/>
      <c r="BR751" s="370"/>
      <c r="BS751" s="370"/>
      <c r="BT751" s="370"/>
      <c r="BU751" s="370"/>
      <c r="BV751" s="370"/>
      <c r="BW751" s="370"/>
      <c r="BX751" s="370"/>
      <c r="BY751" s="370"/>
      <c r="BZ751" s="370"/>
      <c r="CA751" s="370"/>
      <c r="CB751" s="370"/>
      <c r="CC751" s="370"/>
      <c r="CD751" s="370"/>
      <c r="CE751" s="370"/>
      <c r="CF751" s="370"/>
      <c r="CG751" s="370"/>
      <c r="CH751" s="370"/>
      <c r="CI751" s="370"/>
      <c r="CJ751" s="370"/>
      <c r="CK751" s="370"/>
      <c r="CL751" s="370"/>
      <c r="CM751" s="370"/>
      <c r="CN751" s="370"/>
      <c r="CO751" s="370"/>
      <c r="CP751" s="370"/>
      <c r="CQ751" s="370"/>
      <c r="CR751" s="370"/>
      <c r="CS751" s="370"/>
      <c r="CT751" s="370"/>
      <c r="CU751" s="370"/>
      <c r="CV751" s="370"/>
      <c r="CW751" s="370"/>
      <c r="CX751" s="370"/>
      <c r="CY751" s="370"/>
      <c r="CZ751" s="370"/>
      <c r="DA751" s="370"/>
      <c r="DB751" s="370"/>
      <c r="DC751" s="370"/>
      <c r="DD751" s="370"/>
      <c r="DE751" s="370"/>
    </row>
    <row r="752" spans="56:109">
      <c r="BD752" s="370"/>
      <c r="BE752" s="370"/>
      <c r="BF752" s="370"/>
      <c r="BG752" s="370"/>
      <c r="BH752" s="370"/>
      <c r="BI752" s="370"/>
      <c r="BJ752" s="370"/>
      <c r="BK752" s="370"/>
      <c r="BL752" s="370"/>
      <c r="BM752" s="370"/>
      <c r="BN752" s="370"/>
      <c r="BO752" s="370"/>
      <c r="BP752" s="370"/>
      <c r="BQ752" s="370"/>
      <c r="BR752" s="370"/>
      <c r="BS752" s="370"/>
      <c r="BT752" s="370"/>
      <c r="BU752" s="370"/>
      <c r="BV752" s="370"/>
      <c r="BW752" s="370"/>
      <c r="BX752" s="370"/>
      <c r="BY752" s="370"/>
      <c r="BZ752" s="370"/>
      <c r="CA752" s="370"/>
      <c r="CB752" s="370"/>
      <c r="CC752" s="370"/>
      <c r="CD752" s="370"/>
      <c r="CE752" s="370"/>
      <c r="CF752" s="370"/>
      <c r="CG752" s="370"/>
      <c r="CH752" s="370"/>
      <c r="CI752" s="370"/>
      <c r="CJ752" s="370"/>
      <c r="CK752" s="370"/>
      <c r="CL752" s="370"/>
      <c r="CM752" s="370"/>
      <c r="CN752" s="370"/>
      <c r="CO752" s="370"/>
      <c r="CP752" s="370"/>
      <c r="CQ752" s="370"/>
      <c r="CR752" s="370"/>
      <c r="CS752" s="370"/>
      <c r="CT752" s="370"/>
      <c r="CU752" s="370"/>
      <c r="CV752" s="370"/>
      <c r="CW752" s="370"/>
      <c r="CX752" s="370"/>
      <c r="CY752" s="370"/>
      <c r="CZ752" s="370"/>
      <c r="DA752" s="370"/>
      <c r="DB752" s="370"/>
      <c r="DC752" s="370"/>
      <c r="DD752" s="370"/>
      <c r="DE752" s="370"/>
    </row>
    <row r="753" spans="56:109">
      <c r="BD753" s="370"/>
      <c r="BE753" s="370"/>
      <c r="BF753" s="370"/>
      <c r="BG753" s="370"/>
      <c r="BH753" s="370"/>
      <c r="BI753" s="370"/>
      <c r="BJ753" s="370"/>
      <c r="BK753" s="370"/>
      <c r="BL753" s="370"/>
      <c r="BM753" s="370"/>
      <c r="BN753" s="370"/>
      <c r="BO753" s="370"/>
      <c r="BP753" s="370"/>
      <c r="BQ753" s="370"/>
      <c r="BR753" s="370"/>
      <c r="BS753" s="370"/>
      <c r="BT753" s="370"/>
      <c r="BU753" s="370"/>
      <c r="BV753" s="370"/>
      <c r="BW753" s="370"/>
      <c r="BX753" s="370"/>
      <c r="BY753" s="370"/>
      <c r="BZ753" s="370"/>
      <c r="CA753" s="370"/>
      <c r="CB753" s="370"/>
      <c r="CC753" s="370"/>
      <c r="CD753" s="370"/>
      <c r="CE753" s="370"/>
      <c r="CF753" s="370"/>
      <c r="CG753" s="370"/>
      <c r="CH753" s="370"/>
      <c r="CI753" s="370"/>
      <c r="CJ753" s="370"/>
      <c r="CK753" s="370"/>
      <c r="CL753" s="370"/>
      <c r="CM753" s="370"/>
      <c r="CN753" s="370"/>
      <c r="CO753" s="370"/>
      <c r="CP753" s="370"/>
      <c r="CQ753" s="370"/>
      <c r="CR753" s="370"/>
      <c r="CS753" s="370"/>
      <c r="CT753" s="370"/>
      <c r="CU753" s="370"/>
      <c r="CV753" s="370"/>
      <c r="CW753" s="370"/>
      <c r="CX753" s="370"/>
      <c r="CY753" s="370"/>
      <c r="CZ753" s="370"/>
      <c r="DA753" s="370"/>
      <c r="DB753" s="370"/>
      <c r="DC753" s="370"/>
      <c r="DD753" s="370"/>
      <c r="DE753" s="370"/>
    </row>
    <row r="754" spans="56:109">
      <c r="BD754" s="370"/>
      <c r="BE754" s="370"/>
      <c r="BF754" s="370"/>
      <c r="BG754" s="370"/>
      <c r="BH754" s="370"/>
      <c r="BI754" s="370"/>
      <c r="BJ754" s="370"/>
      <c r="BK754" s="370"/>
      <c r="BL754" s="370"/>
      <c r="BM754" s="370"/>
      <c r="BN754" s="370"/>
      <c r="BO754" s="370"/>
      <c r="BP754" s="370"/>
      <c r="BQ754" s="370"/>
      <c r="BR754" s="370"/>
      <c r="BS754" s="370"/>
      <c r="BT754" s="370"/>
      <c r="BU754" s="370"/>
      <c r="BV754" s="370"/>
      <c r="BW754" s="370"/>
      <c r="BX754" s="370"/>
      <c r="BY754" s="370"/>
      <c r="BZ754" s="370"/>
      <c r="CA754" s="370"/>
      <c r="CB754" s="370"/>
      <c r="CC754" s="370"/>
      <c r="CD754" s="370"/>
      <c r="CE754" s="370"/>
      <c r="CF754" s="370"/>
      <c r="CG754" s="370"/>
      <c r="CH754" s="370"/>
      <c r="CI754" s="370"/>
      <c r="CJ754" s="370"/>
      <c r="CK754" s="370"/>
      <c r="CL754" s="370"/>
      <c r="CM754" s="370"/>
      <c r="CN754" s="370"/>
      <c r="CO754" s="370"/>
      <c r="CP754" s="370"/>
      <c r="CQ754" s="370"/>
      <c r="CR754" s="370"/>
      <c r="CS754" s="370"/>
      <c r="CT754" s="370"/>
      <c r="CU754" s="370"/>
      <c r="CV754" s="370"/>
      <c r="CW754" s="370"/>
      <c r="CX754" s="370"/>
      <c r="CY754" s="370"/>
      <c r="CZ754" s="370"/>
      <c r="DA754" s="370"/>
      <c r="DB754" s="370"/>
      <c r="DC754" s="370"/>
      <c r="DD754" s="370"/>
      <c r="DE754" s="370"/>
    </row>
    <row r="755" spans="56:109">
      <c r="BD755" s="370"/>
      <c r="BE755" s="370"/>
      <c r="BF755" s="370"/>
      <c r="BG755" s="370"/>
      <c r="BH755" s="370"/>
      <c r="BI755" s="370"/>
      <c r="BJ755" s="370"/>
      <c r="BK755" s="370"/>
      <c r="BL755" s="370"/>
      <c r="BM755" s="370"/>
      <c r="BN755" s="370"/>
      <c r="BO755" s="370"/>
      <c r="BP755" s="370"/>
      <c r="BQ755" s="370"/>
      <c r="BR755" s="370"/>
      <c r="BS755" s="370"/>
      <c r="BT755" s="370"/>
      <c r="BU755" s="370"/>
      <c r="BV755" s="370"/>
      <c r="BW755" s="370"/>
      <c r="BX755" s="370"/>
      <c r="BY755" s="370"/>
      <c r="BZ755" s="370"/>
      <c r="CA755" s="370"/>
      <c r="CB755" s="370"/>
      <c r="CC755" s="370"/>
      <c r="CD755" s="370"/>
      <c r="CE755" s="370"/>
      <c r="CF755" s="370"/>
      <c r="CG755" s="370"/>
      <c r="CH755" s="370"/>
      <c r="CI755" s="370"/>
      <c r="CJ755" s="370"/>
      <c r="CK755" s="370"/>
      <c r="CL755" s="370"/>
      <c r="CM755" s="370"/>
      <c r="CN755" s="370"/>
      <c r="CO755" s="370"/>
      <c r="CP755" s="370"/>
      <c r="CQ755" s="370"/>
      <c r="CR755" s="370"/>
      <c r="CS755" s="370"/>
      <c r="CT755" s="370"/>
      <c r="CU755" s="370"/>
      <c r="CV755" s="370"/>
      <c r="CW755" s="370"/>
      <c r="CX755" s="370"/>
      <c r="CY755" s="370"/>
      <c r="CZ755" s="370"/>
      <c r="DA755" s="370"/>
      <c r="DB755" s="370"/>
      <c r="DC755" s="370"/>
      <c r="DD755" s="370"/>
      <c r="DE755" s="370"/>
    </row>
    <row r="756" spans="56:109">
      <c r="BD756" s="370"/>
      <c r="BE756" s="370"/>
      <c r="BF756" s="370"/>
      <c r="BG756" s="370"/>
      <c r="BH756" s="370"/>
      <c r="BI756" s="370"/>
      <c r="BJ756" s="370"/>
      <c r="BK756" s="370"/>
      <c r="BL756" s="370"/>
      <c r="BM756" s="370"/>
      <c r="BN756" s="370"/>
      <c r="BO756" s="370"/>
      <c r="BP756" s="370"/>
      <c r="BQ756" s="370"/>
      <c r="BR756" s="370"/>
      <c r="BS756" s="370"/>
      <c r="BT756" s="370"/>
      <c r="BU756" s="370"/>
      <c r="BV756" s="370"/>
      <c r="BW756" s="370"/>
      <c r="BX756" s="370"/>
      <c r="BY756" s="370"/>
      <c r="BZ756" s="370"/>
      <c r="CA756" s="370"/>
      <c r="CB756" s="370"/>
      <c r="CC756" s="370"/>
      <c r="CD756" s="370"/>
      <c r="CE756" s="370"/>
      <c r="CF756" s="370"/>
      <c r="CG756" s="370"/>
      <c r="CH756" s="370"/>
      <c r="CI756" s="370"/>
      <c r="CJ756" s="370"/>
      <c r="CK756" s="370"/>
      <c r="CL756" s="370"/>
      <c r="CM756" s="370"/>
      <c r="CN756" s="370"/>
      <c r="CO756" s="370"/>
      <c r="CP756" s="370"/>
      <c r="CQ756" s="370"/>
      <c r="CR756" s="370"/>
      <c r="CS756" s="370"/>
      <c r="CT756" s="370"/>
      <c r="CU756" s="370"/>
      <c r="CV756" s="370"/>
      <c r="CW756" s="370"/>
      <c r="CX756" s="370"/>
      <c r="CY756" s="370"/>
      <c r="CZ756" s="370"/>
      <c r="DA756" s="370"/>
      <c r="DB756" s="370"/>
      <c r="DC756" s="370"/>
      <c r="DD756" s="370"/>
      <c r="DE756" s="370"/>
    </row>
    <row r="757" spans="56:109">
      <c r="BD757" s="370"/>
      <c r="BE757" s="370"/>
      <c r="BF757" s="370"/>
      <c r="BG757" s="370"/>
      <c r="BH757" s="370"/>
      <c r="BI757" s="370"/>
      <c r="BJ757" s="370"/>
      <c r="BK757" s="370"/>
      <c r="BL757" s="370"/>
      <c r="BM757" s="370"/>
      <c r="BN757" s="370"/>
      <c r="BO757" s="370"/>
      <c r="BP757" s="370"/>
      <c r="BQ757" s="370"/>
      <c r="BR757" s="370"/>
      <c r="BS757" s="370"/>
      <c r="BT757" s="370"/>
      <c r="BU757" s="370"/>
      <c r="BV757" s="370"/>
      <c r="BW757" s="370"/>
      <c r="BX757" s="370"/>
      <c r="BY757" s="370"/>
      <c r="BZ757" s="370"/>
      <c r="CA757" s="370"/>
      <c r="CB757" s="370"/>
      <c r="CC757" s="370"/>
      <c r="CD757" s="370"/>
      <c r="CE757" s="370"/>
      <c r="CF757" s="370"/>
      <c r="CG757" s="370"/>
      <c r="CH757" s="370"/>
      <c r="CI757" s="370"/>
      <c r="CJ757" s="370"/>
      <c r="CK757" s="370"/>
      <c r="CL757" s="370"/>
      <c r="CM757" s="370"/>
      <c r="CN757" s="370"/>
      <c r="CO757" s="370"/>
      <c r="CP757" s="370"/>
      <c r="CQ757" s="370"/>
      <c r="CR757" s="370"/>
      <c r="CS757" s="370"/>
      <c r="CT757" s="370"/>
      <c r="CU757" s="370"/>
      <c r="CV757" s="370"/>
      <c r="CW757" s="370"/>
      <c r="CX757" s="370"/>
      <c r="CY757" s="370"/>
      <c r="CZ757" s="370"/>
      <c r="DA757" s="370"/>
      <c r="DB757" s="370"/>
      <c r="DC757" s="370"/>
      <c r="DD757" s="370"/>
      <c r="DE757" s="370"/>
    </row>
    <row r="758" spans="56:109">
      <c r="BD758" s="370"/>
      <c r="BE758" s="370"/>
      <c r="BF758" s="370"/>
      <c r="BG758" s="370"/>
      <c r="BH758" s="370"/>
      <c r="BI758" s="370"/>
      <c r="BJ758" s="370"/>
      <c r="BK758" s="370"/>
      <c r="BL758" s="370"/>
      <c r="BM758" s="370"/>
      <c r="BN758" s="370"/>
      <c r="BO758" s="370"/>
      <c r="BP758" s="370"/>
      <c r="BQ758" s="370"/>
      <c r="BR758" s="370"/>
      <c r="BS758" s="370"/>
      <c r="BT758" s="370"/>
      <c r="BU758" s="370"/>
      <c r="BV758" s="370"/>
      <c r="BW758" s="370"/>
      <c r="BX758" s="370"/>
      <c r="BY758" s="370"/>
      <c r="BZ758" s="370"/>
      <c r="CA758" s="370"/>
      <c r="CB758" s="370"/>
      <c r="CC758" s="370"/>
      <c r="CD758" s="370"/>
      <c r="CE758" s="370"/>
      <c r="CF758" s="370"/>
      <c r="CG758" s="370"/>
      <c r="CH758" s="370"/>
      <c r="CI758" s="370"/>
      <c r="CJ758" s="370"/>
      <c r="CK758" s="370"/>
      <c r="CL758" s="370"/>
      <c r="CM758" s="370"/>
      <c r="CN758" s="370"/>
      <c r="CO758" s="370"/>
      <c r="CP758" s="370"/>
      <c r="CQ758" s="370"/>
      <c r="CR758" s="370"/>
      <c r="CS758" s="370"/>
      <c r="CT758" s="370"/>
      <c r="CU758" s="370"/>
      <c r="CV758" s="370"/>
      <c r="CW758" s="370"/>
      <c r="CX758" s="370"/>
      <c r="CY758" s="370"/>
      <c r="CZ758" s="370"/>
      <c r="DA758" s="370"/>
      <c r="DB758" s="370"/>
      <c r="DC758" s="370"/>
      <c r="DD758" s="370"/>
      <c r="DE758" s="370"/>
    </row>
    <row r="759" spans="56:109">
      <c r="BD759" s="370"/>
      <c r="BE759" s="370"/>
      <c r="BF759" s="370"/>
      <c r="BG759" s="370"/>
      <c r="BH759" s="370"/>
      <c r="BI759" s="370"/>
      <c r="BJ759" s="370"/>
      <c r="BK759" s="370"/>
      <c r="BL759" s="370"/>
      <c r="BM759" s="370"/>
      <c r="BN759" s="370"/>
      <c r="BO759" s="370"/>
      <c r="BP759" s="370"/>
      <c r="BQ759" s="370"/>
      <c r="BR759" s="370"/>
      <c r="BS759" s="370"/>
      <c r="BT759" s="370"/>
      <c r="BU759" s="370"/>
      <c r="BV759" s="370"/>
      <c r="BW759" s="370"/>
      <c r="BX759" s="370"/>
      <c r="BY759" s="370"/>
      <c r="BZ759" s="370"/>
      <c r="CA759" s="370"/>
      <c r="CB759" s="370"/>
      <c r="CC759" s="370"/>
      <c r="CD759" s="370"/>
      <c r="CE759" s="370"/>
      <c r="CF759" s="370"/>
      <c r="CG759" s="370"/>
      <c r="CH759" s="370"/>
      <c r="CI759" s="370"/>
      <c r="CJ759" s="370"/>
      <c r="CK759" s="370"/>
      <c r="CL759" s="370"/>
      <c r="CM759" s="370"/>
      <c r="CN759" s="370"/>
      <c r="CO759" s="370"/>
      <c r="CP759" s="370"/>
      <c r="CQ759" s="370"/>
      <c r="CR759" s="370"/>
      <c r="CS759" s="370"/>
      <c r="CT759" s="370"/>
      <c r="CU759" s="370"/>
      <c r="CV759" s="370"/>
      <c r="CW759" s="370"/>
      <c r="CX759" s="370"/>
      <c r="CY759" s="370"/>
      <c r="CZ759" s="370"/>
      <c r="DA759" s="370"/>
      <c r="DB759" s="370"/>
      <c r="DC759" s="370"/>
      <c r="DD759" s="370"/>
      <c r="DE759" s="370"/>
    </row>
    <row r="760" spans="56:109">
      <c r="BD760" s="370"/>
      <c r="BE760" s="370"/>
      <c r="BF760" s="370"/>
      <c r="BG760" s="370"/>
      <c r="BH760" s="370"/>
      <c r="BI760" s="370"/>
      <c r="BJ760" s="370"/>
      <c r="BK760" s="370"/>
      <c r="BL760" s="370"/>
      <c r="BM760" s="370"/>
      <c r="BN760" s="370"/>
      <c r="BO760" s="370"/>
      <c r="BP760" s="370"/>
      <c r="BQ760" s="370"/>
      <c r="BR760" s="370"/>
      <c r="BS760" s="370"/>
      <c r="BT760" s="370"/>
      <c r="BU760" s="370"/>
      <c r="BV760" s="370"/>
      <c r="BW760" s="370"/>
      <c r="BX760" s="370"/>
      <c r="BY760" s="370"/>
      <c r="BZ760" s="370"/>
      <c r="CA760" s="370"/>
      <c r="CB760" s="370"/>
      <c r="CC760" s="370"/>
      <c r="CD760" s="370"/>
      <c r="CE760" s="370"/>
      <c r="CF760" s="370"/>
      <c r="CG760" s="370"/>
      <c r="CH760" s="370"/>
      <c r="CI760" s="370"/>
      <c r="CJ760" s="370"/>
      <c r="CK760" s="370"/>
      <c r="CL760" s="370"/>
      <c r="CM760" s="370"/>
      <c r="CN760" s="370"/>
      <c r="CO760" s="370"/>
      <c r="CP760" s="370"/>
      <c r="CQ760" s="370"/>
      <c r="CR760" s="370"/>
      <c r="CS760" s="370"/>
      <c r="CT760" s="370"/>
      <c r="CU760" s="370"/>
      <c r="CV760" s="370"/>
      <c r="CW760" s="370"/>
      <c r="CX760" s="370"/>
      <c r="CY760" s="370"/>
      <c r="CZ760" s="370"/>
      <c r="DA760" s="370"/>
      <c r="DB760" s="370"/>
      <c r="DC760" s="370"/>
      <c r="DD760" s="370"/>
      <c r="DE760" s="370"/>
    </row>
    <row r="761" spans="56:109">
      <c r="BD761" s="370"/>
      <c r="BE761" s="370"/>
      <c r="BF761" s="370"/>
      <c r="BG761" s="370"/>
      <c r="BH761" s="370"/>
      <c r="BI761" s="370"/>
      <c r="BJ761" s="370"/>
      <c r="BK761" s="370"/>
      <c r="BL761" s="370"/>
      <c r="BM761" s="370"/>
      <c r="BN761" s="370"/>
      <c r="BO761" s="370"/>
      <c r="BP761" s="370"/>
      <c r="BQ761" s="370"/>
      <c r="BR761" s="370"/>
      <c r="BS761" s="370"/>
      <c r="BT761" s="370"/>
      <c r="BU761" s="370"/>
      <c r="BV761" s="370"/>
      <c r="BW761" s="370"/>
      <c r="BX761" s="370"/>
      <c r="BY761" s="370"/>
      <c r="BZ761" s="370"/>
      <c r="CA761" s="370"/>
      <c r="CB761" s="370"/>
      <c r="CC761" s="370"/>
      <c r="CD761" s="370"/>
      <c r="CE761" s="370"/>
      <c r="CF761" s="370"/>
      <c r="CG761" s="370"/>
      <c r="CH761" s="370"/>
      <c r="CI761" s="370"/>
      <c r="CJ761" s="370"/>
      <c r="CK761" s="370"/>
      <c r="CL761" s="370"/>
      <c r="CM761" s="370"/>
      <c r="CN761" s="370"/>
      <c r="CO761" s="370"/>
      <c r="CP761" s="370"/>
      <c r="CQ761" s="370"/>
      <c r="CR761" s="370"/>
      <c r="CS761" s="370"/>
      <c r="CT761" s="370"/>
      <c r="CU761" s="370"/>
      <c r="CV761" s="370"/>
      <c r="CW761" s="370"/>
      <c r="CX761" s="370"/>
      <c r="CY761" s="370"/>
      <c r="CZ761" s="370"/>
      <c r="DA761" s="370"/>
      <c r="DB761" s="370"/>
      <c r="DC761" s="370"/>
      <c r="DD761" s="370"/>
      <c r="DE761" s="370"/>
    </row>
    <row r="762" spans="56:109">
      <c r="BD762" s="370"/>
      <c r="BE762" s="370"/>
      <c r="BF762" s="370"/>
      <c r="BG762" s="370"/>
      <c r="BH762" s="370"/>
      <c r="BI762" s="370"/>
      <c r="BJ762" s="370"/>
      <c r="BK762" s="370"/>
      <c r="BL762" s="370"/>
      <c r="BM762" s="370"/>
      <c r="BN762" s="370"/>
      <c r="BO762" s="370"/>
      <c r="BP762" s="370"/>
      <c r="BQ762" s="370"/>
      <c r="BR762" s="370"/>
      <c r="BS762" s="370"/>
      <c r="BT762" s="370"/>
      <c r="BU762" s="370"/>
      <c r="BV762" s="370"/>
      <c r="BW762" s="370"/>
      <c r="BX762" s="370"/>
      <c r="BY762" s="370"/>
      <c r="BZ762" s="370"/>
      <c r="CA762" s="370"/>
      <c r="CB762" s="370"/>
      <c r="CC762" s="370"/>
      <c r="CD762" s="370"/>
      <c r="CE762" s="370"/>
      <c r="CF762" s="370"/>
      <c r="CG762" s="370"/>
      <c r="CH762" s="370"/>
      <c r="CI762" s="370"/>
      <c r="CJ762" s="370"/>
      <c r="CK762" s="370"/>
      <c r="CL762" s="370"/>
      <c r="CM762" s="370"/>
      <c r="CN762" s="370"/>
      <c r="CO762" s="370"/>
      <c r="CP762" s="370"/>
      <c r="CQ762" s="370"/>
      <c r="CR762" s="370"/>
      <c r="CS762" s="370"/>
      <c r="CT762" s="370"/>
      <c r="CU762" s="370"/>
      <c r="CV762" s="370"/>
      <c r="CW762" s="370"/>
      <c r="CX762" s="370"/>
      <c r="CY762" s="370"/>
      <c r="CZ762" s="370"/>
      <c r="DA762" s="370"/>
      <c r="DB762" s="370"/>
      <c r="DC762" s="370"/>
      <c r="DD762" s="370"/>
      <c r="DE762" s="370"/>
    </row>
    <row r="763" spans="56:109">
      <c r="BD763" s="370"/>
      <c r="BE763" s="370"/>
      <c r="BF763" s="370"/>
      <c r="BG763" s="370"/>
      <c r="BH763" s="370"/>
      <c r="BI763" s="370"/>
      <c r="BJ763" s="370"/>
      <c r="BK763" s="370"/>
      <c r="BL763" s="370"/>
      <c r="BM763" s="370"/>
      <c r="BN763" s="370"/>
      <c r="BO763" s="370"/>
      <c r="BP763" s="370"/>
      <c r="BQ763" s="370"/>
      <c r="BR763" s="370"/>
      <c r="BS763" s="370"/>
      <c r="BT763" s="370"/>
      <c r="BU763" s="370"/>
      <c r="BV763" s="370"/>
      <c r="BW763" s="370"/>
      <c r="BX763" s="370"/>
      <c r="BY763" s="370"/>
      <c r="BZ763" s="370"/>
      <c r="CA763" s="370"/>
      <c r="CB763" s="370"/>
      <c r="CC763" s="370"/>
      <c r="CD763" s="370"/>
      <c r="CE763" s="370"/>
      <c r="CF763" s="370"/>
      <c r="CG763" s="370"/>
      <c r="CH763" s="370"/>
      <c r="CI763" s="370"/>
      <c r="CJ763" s="370"/>
      <c r="CK763" s="370"/>
      <c r="CL763" s="370"/>
      <c r="CM763" s="370"/>
      <c r="CN763" s="370"/>
      <c r="CO763" s="370"/>
      <c r="CP763" s="370"/>
      <c r="CQ763" s="370"/>
      <c r="CR763" s="370"/>
      <c r="CS763" s="370"/>
      <c r="CT763" s="370"/>
      <c r="CU763" s="370"/>
      <c r="CV763" s="370"/>
      <c r="CW763" s="370"/>
      <c r="CX763" s="370"/>
      <c r="CY763" s="370"/>
      <c r="CZ763" s="370"/>
      <c r="DA763" s="370"/>
      <c r="DB763" s="370"/>
      <c r="DC763" s="370"/>
      <c r="DD763" s="370"/>
      <c r="DE763" s="370"/>
    </row>
    <row r="764" spans="56:109">
      <c r="BD764" s="370"/>
      <c r="BE764" s="370"/>
      <c r="BF764" s="370"/>
      <c r="BG764" s="370"/>
      <c r="BH764" s="370"/>
      <c r="BI764" s="370"/>
      <c r="BJ764" s="370"/>
      <c r="BK764" s="370"/>
      <c r="BL764" s="370"/>
      <c r="BM764" s="370"/>
      <c r="BN764" s="370"/>
      <c r="BO764" s="370"/>
      <c r="BP764" s="370"/>
      <c r="BQ764" s="370"/>
      <c r="BR764" s="370"/>
      <c r="BS764" s="370"/>
      <c r="BT764" s="370"/>
      <c r="BU764" s="370"/>
      <c r="BV764" s="370"/>
      <c r="BW764" s="370"/>
      <c r="BX764" s="370"/>
      <c r="BY764" s="370"/>
      <c r="BZ764" s="370"/>
      <c r="CA764" s="370"/>
      <c r="CB764" s="370"/>
      <c r="CC764" s="370"/>
      <c r="CD764" s="370"/>
      <c r="CE764" s="370"/>
      <c r="CF764" s="370"/>
      <c r="CG764" s="370"/>
      <c r="CH764" s="370"/>
      <c r="CI764" s="370"/>
      <c r="CJ764" s="370"/>
      <c r="CK764" s="370"/>
      <c r="CL764" s="370"/>
      <c r="CM764" s="370"/>
      <c r="CN764" s="370"/>
      <c r="CO764" s="370"/>
      <c r="CP764" s="370"/>
      <c r="CQ764" s="370"/>
      <c r="CR764" s="370"/>
      <c r="CS764" s="370"/>
      <c r="CT764" s="370"/>
      <c r="CU764" s="370"/>
      <c r="CV764" s="370"/>
      <c r="CW764" s="370"/>
      <c r="CX764" s="370"/>
      <c r="CY764" s="370"/>
      <c r="CZ764" s="370"/>
      <c r="DA764" s="370"/>
      <c r="DB764" s="370"/>
      <c r="DC764" s="370"/>
      <c r="DD764" s="370"/>
      <c r="DE764" s="370"/>
    </row>
    <row r="765" spans="56:109">
      <c r="BD765" s="370"/>
      <c r="BE765" s="370"/>
      <c r="BF765" s="370"/>
      <c r="BG765" s="370"/>
      <c r="BH765" s="370"/>
      <c r="BI765" s="370"/>
      <c r="BJ765" s="370"/>
      <c r="BK765" s="370"/>
      <c r="BL765" s="370"/>
      <c r="BM765" s="370"/>
      <c r="BN765" s="370"/>
      <c r="BO765" s="370"/>
      <c r="BP765" s="370"/>
      <c r="BQ765" s="370"/>
      <c r="BR765" s="370"/>
      <c r="BS765" s="370"/>
      <c r="BT765" s="370"/>
      <c r="BU765" s="370"/>
      <c r="BV765" s="370"/>
      <c r="BW765" s="370"/>
      <c r="BX765" s="370"/>
      <c r="BY765" s="370"/>
      <c r="BZ765" s="370"/>
      <c r="CA765" s="370"/>
      <c r="CB765" s="370"/>
      <c r="CC765" s="370"/>
      <c r="CD765" s="370"/>
      <c r="CE765" s="370"/>
      <c r="CF765" s="370"/>
      <c r="CG765" s="370"/>
      <c r="CH765" s="370"/>
      <c r="CI765" s="370"/>
      <c r="CJ765" s="370"/>
      <c r="CK765" s="370"/>
      <c r="CL765" s="370"/>
      <c r="CM765" s="370"/>
      <c r="CN765" s="370"/>
      <c r="CO765" s="370"/>
      <c r="CP765" s="370"/>
      <c r="CQ765" s="370"/>
      <c r="CR765" s="370"/>
      <c r="CS765" s="370"/>
      <c r="CT765" s="370"/>
      <c r="CU765" s="370"/>
      <c r="CV765" s="370"/>
      <c r="CW765" s="370"/>
      <c r="CX765" s="370"/>
      <c r="CY765" s="370"/>
      <c r="CZ765" s="370"/>
      <c r="DA765" s="370"/>
      <c r="DB765" s="370"/>
      <c r="DC765" s="370"/>
      <c r="DD765" s="370"/>
      <c r="DE765" s="370"/>
    </row>
    <row r="766" spans="56:109">
      <c r="BD766" s="370"/>
      <c r="BE766" s="370"/>
      <c r="BF766" s="370"/>
      <c r="BG766" s="370"/>
      <c r="BH766" s="370"/>
      <c r="BI766" s="370"/>
      <c r="BJ766" s="370"/>
      <c r="BK766" s="370"/>
      <c r="BL766" s="370"/>
      <c r="BM766" s="370"/>
      <c r="BN766" s="370"/>
      <c r="BO766" s="370"/>
      <c r="BP766" s="370"/>
      <c r="BQ766" s="370"/>
      <c r="BR766" s="370"/>
      <c r="BS766" s="370"/>
      <c r="BT766" s="370"/>
      <c r="BU766" s="370"/>
      <c r="BV766" s="370"/>
      <c r="BW766" s="370"/>
      <c r="BX766" s="370"/>
      <c r="BY766" s="370"/>
      <c r="BZ766" s="370"/>
      <c r="CA766" s="370"/>
      <c r="CB766" s="370"/>
      <c r="CC766" s="370"/>
      <c r="CD766" s="370"/>
      <c r="CE766" s="370"/>
      <c r="CF766" s="370"/>
      <c r="CG766" s="370"/>
      <c r="CH766" s="370"/>
      <c r="CI766" s="370"/>
      <c r="CJ766" s="370"/>
      <c r="CK766" s="370"/>
      <c r="CL766" s="370"/>
      <c r="CM766" s="370"/>
      <c r="CN766" s="370"/>
      <c r="CO766" s="370"/>
      <c r="CP766" s="370"/>
      <c r="CQ766" s="370"/>
      <c r="CR766" s="370"/>
      <c r="CS766" s="370"/>
      <c r="CT766" s="370"/>
      <c r="CU766" s="370"/>
      <c r="CV766" s="370"/>
      <c r="CW766" s="370"/>
      <c r="CX766" s="370"/>
      <c r="CY766" s="370"/>
      <c r="CZ766" s="370"/>
      <c r="DA766" s="370"/>
      <c r="DB766" s="370"/>
      <c r="DC766" s="370"/>
      <c r="DD766" s="370"/>
      <c r="DE766" s="370"/>
    </row>
    <row r="767" spans="56:109">
      <c r="BD767" s="370"/>
      <c r="BE767" s="370"/>
      <c r="BF767" s="370"/>
      <c r="BG767" s="370"/>
      <c r="BH767" s="370"/>
      <c r="BI767" s="370"/>
      <c r="BJ767" s="370"/>
      <c r="BK767" s="370"/>
      <c r="BL767" s="370"/>
      <c r="BM767" s="370"/>
      <c r="BN767" s="370"/>
      <c r="BO767" s="370"/>
      <c r="BP767" s="370"/>
      <c r="BQ767" s="370"/>
      <c r="BR767" s="370"/>
      <c r="BS767" s="370"/>
      <c r="BT767" s="370"/>
      <c r="BU767" s="370"/>
      <c r="BV767" s="370"/>
      <c r="BW767" s="370"/>
      <c r="BX767" s="370"/>
      <c r="BY767" s="370"/>
      <c r="BZ767" s="370"/>
      <c r="CA767" s="370"/>
      <c r="CB767" s="370"/>
      <c r="CC767" s="370"/>
      <c r="CD767" s="370"/>
      <c r="CE767" s="370"/>
      <c r="CF767" s="370"/>
      <c r="CG767" s="370"/>
      <c r="CH767" s="370"/>
      <c r="CI767" s="370"/>
      <c r="CJ767" s="370"/>
      <c r="CK767" s="370"/>
      <c r="CL767" s="370"/>
      <c r="CM767" s="370"/>
      <c r="CN767" s="370"/>
      <c r="CO767" s="370"/>
      <c r="CP767" s="370"/>
      <c r="CQ767" s="370"/>
      <c r="CR767" s="370"/>
      <c r="CS767" s="370"/>
      <c r="CT767" s="370"/>
      <c r="CU767" s="370"/>
      <c r="CV767" s="370"/>
      <c r="CW767" s="370"/>
      <c r="CX767" s="370"/>
      <c r="CY767" s="370"/>
      <c r="CZ767" s="370"/>
      <c r="DA767" s="370"/>
      <c r="DB767" s="370"/>
      <c r="DC767" s="370"/>
      <c r="DD767" s="370"/>
      <c r="DE767" s="370"/>
    </row>
    <row r="768" spans="56:109">
      <c r="BD768" s="370"/>
      <c r="BE768" s="370"/>
      <c r="BF768" s="370"/>
      <c r="BG768" s="370"/>
      <c r="BH768" s="370"/>
      <c r="BI768" s="370"/>
      <c r="BJ768" s="370"/>
      <c r="BK768" s="370"/>
      <c r="BL768" s="370"/>
      <c r="BM768" s="370"/>
      <c r="BN768" s="370"/>
      <c r="BO768" s="370"/>
      <c r="BP768" s="370"/>
      <c r="BQ768" s="370"/>
      <c r="BR768" s="370"/>
      <c r="BS768" s="370"/>
      <c r="BT768" s="370"/>
      <c r="BU768" s="370"/>
      <c r="BV768" s="370"/>
      <c r="BW768" s="370"/>
      <c r="BX768" s="370"/>
      <c r="BY768" s="370"/>
      <c r="BZ768" s="370"/>
      <c r="CA768" s="370"/>
      <c r="CB768" s="370"/>
      <c r="CC768" s="370"/>
      <c r="CD768" s="370"/>
      <c r="CE768" s="370"/>
      <c r="CF768" s="370"/>
      <c r="CG768" s="370"/>
      <c r="CH768" s="370"/>
      <c r="CI768" s="370"/>
      <c r="CJ768" s="370"/>
      <c r="CK768" s="370"/>
      <c r="CL768" s="370"/>
      <c r="CM768" s="370"/>
      <c r="CN768" s="370"/>
      <c r="CO768" s="370"/>
      <c r="CP768" s="370"/>
      <c r="CQ768" s="370"/>
      <c r="CR768" s="370"/>
      <c r="CS768" s="370"/>
      <c r="CT768" s="370"/>
      <c r="CU768" s="370"/>
      <c r="CV768" s="370"/>
      <c r="CW768" s="370"/>
      <c r="CX768" s="370"/>
      <c r="CY768" s="370"/>
      <c r="CZ768" s="370"/>
      <c r="DA768" s="370"/>
      <c r="DB768" s="370"/>
      <c r="DC768" s="370"/>
      <c r="DD768" s="370"/>
      <c r="DE768" s="370"/>
    </row>
    <row r="769" spans="56:109">
      <c r="BD769" s="370"/>
      <c r="BE769" s="370"/>
      <c r="BF769" s="370"/>
      <c r="BG769" s="370"/>
      <c r="BH769" s="370"/>
      <c r="BI769" s="370"/>
      <c r="BJ769" s="370"/>
      <c r="BK769" s="370"/>
      <c r="BL769" s="370"/>
      <c r="BM769" s="370"/>
      <c r="BN769" s="370"/>
      <c r="BO769" s="370"/>
      <c r="BP769" s="370"/>
      <c r="BQ769" s="370"/>
      <c r="BR769" s="370"/>
      <c r="BS769" s="370"/>
      <c r="BT769" s="370"/>
      <c r="BU769" s="370"/>
      <c r="BV769" s="370"/>
      <c r="BW769" s="370"/>
      <c r="BX769" s="370"/>
      <c r="BY769" s="370"/>
      <c r="BZ769" s="370"/>
      <c r="CA769" s="370"/>
      <c r="CB769" s="370"/>
      <c r="CC769" s="370"/>
      <c r="CD769" s="370"/>
      <c r="CE769" s="370"/>
      <c r="CF769" s="370"/>
      <c r="CG769" s="370"/>
      <c r="CH769" s="370"/>
      <c r="CI769" s="370"/>
      <c r="CJ769" s="370"/>
      <c r="CK769" s="370"/>
      <c r="CL769" s="370"/>
      <c r="CM769" s="370"/>
      <c r="CN769" s="370"/>
      <c r="CO769" s="370"/>
      <c r="CP769" s="370"/>
      <c r="CQ769" s="370"/>
      <c r="CR769" s="370"/>
      <c r="CS769" s="370"/>
      <c r="CT769" s="370"/>
      <c r="CU769" s="370"/>
      <c r="CV769" s="370"/>
      <c r="CW769" s="370"/>
      <c r="CX769" s="370"/>
      <c r="CY769" s="370"/>
      <c r="CZ769" s="370"/>
      <c r="DA769" s="370"/>
      <c r="DB769" s="370"/>
      <c r="DC769" s="370"/>
      <c r="DD769" s="370"/>
      <c r="DE769" s="370"/>
    </row>
    <row r="770" spans="56:109">
      <c r="BD770" s="370"/>
      <c r="BE770" s="370"/>
      <c r="BF770" s="370"/>
      <c r="BG770" s="370"/>
      <c r="BH770" s="370"/>
      <c r="BI770" s="370"/>
      <c r="BJ770" s="370"/>
      <c r="BK770" s="370"/>
      <c r="BL770" s="370"/>
      <c r="BM770" s="370"/>
      <c r="BN770" s="370"/>
      <c r="BO770" s="370"/>
      <c r="BP770" s="370"/>
      <c r="BQ770" s="370"/>
      <c r="BR770" s="370"/>
      <c r="BS770" s="370"/>
      <c r="BT770" s="370"/>
      <c r="BU770" s="370"/>
      <c r="BV770" s="370"/>
      <c r="BW770" s="370"/>
      <c r="BX770" s="370"/>
      <c r="BY770" s="370"/>
      <c r="BZ770" s="370"/>
      <c r="CA770" s="370"/>
      <c r="CB770" s="370"/>
      <c r="CC770" s="370"/>
      <c r="CD770" s="370"/>
      <c r="CE770" s="370"/>
      <c r="CF770" s="370"/>
      <c r="CG770" s="370"/>
      <c r="CH770" s="370"/>
      <c r="CI770" s="370"/>
      <c r="CJ770" s="370"/>
      <c r="CK770" s="370"/>
      <c r="CL770" s="370"/>
      <c r="CM770" s="370"/>
      <c r="CN770" s="370"/>
      <c r="CO770" s="370"/>
      <c r="CP770" s="370"/>
      <c r="CQ770" s="370"/>
      <c r="CR770" s="370"/>
      <c r="CS770" s="370"/>
      <c r="CT770" s="370"/>
      <c r="CU770" s="370"/>
      <c r="CV770" s="370"/>
      <c r="CW770" s="370"/>
      <c r="CX770" s="370"/>
      <c r="CY770" s="370"/>
      <c r="CZ770" s="370"/>
      <c r="DA770" s="370"/>
      <c r="DB770" s="370"/>
      <c r="DC770" s="370"/>
      <c r="DD770" s="370"/>
      <c r="DE770" s="370"/>
    </row>
    <row r="771" spans="56:109">
      <c r="BD771" s="370"/>
      <c r="BE771" s="370"/>
      <c r="BF771" s="370"/>
      <c r="BG771" s="370"/>
      <c r="BH771" s="370"/>
      <c r="BI771" s="370"/>
      <c r="BJ771" s="370"/>
      <c r="BK771" s="370"/>
      <c r="BL771" s="370"/>
      <c r="BM771" s="370"/>
      <c r="BN771" s="370"/>
      <c r="BO771" s="370"/>
      <c r="BP771" s="370"/>
      <c r="BQ771" s="370"/>
      <c r="BR771" s="370"/>
      <c r="BS771" s="370"/>
      <c r="BT771" s="370"/>
      <c r="BU771" s="370"/>
      <c r="BV771" s="370"/>
      <c r="BW771" s="370"/>
      <c r="BX771" s="370"/>
      <c r="BY771" s="370"/>
      <c r="BZ771" s="370"/>
      <c r="CA771" s="370"/>
      <c r="CB771" s="370"/>
      <c r="CC771" s="370"/>
      <c r="CD771" s="370"/>
      <c r="CE771" s="370"/>
      <c r="CF771" s="370"/>
      <c r="CG771" s="370"/>
      <c r="CH771" s="370"/>
      <c r="CI771" s="370"/>
      <c r="CJ771" s="370"/>
      <c r="CK771" s="370"/>
      <c r="CL771" s="370"/>
      <c r="CM771" s="370"/>
      <c r="CN771" s="370"/>
      <c r="CO771" s="370"/>
      <c r="CP771" s="370"/>
      <c r="CQ771" s="370"/>
      <c r="CR771" s="370"/>
      <c r="CS771" s="370"/>
      <c r="CT771" s="370"/>
      <c r="CU771" s="370"/>
      <c r="CV771" s="370"/>
      <c r="CW771" s="370"/>
      <c r="CX771" s="370"/>
      <c r="CY771" s="370"/>
      <c r="CZ771" s="370"/>
      <c r="DA771" s="370"/>
      <c r="DB771" s="370"/>
      <c r="DC771" s="370"/>
      <c r="DD771" s="370"/>
      <c r="DE771" s="370"/>
    </row>
    <row r="772" spans="56:109">
      <c r="BD772" s="370"/>
      <c r="BE772" s="370"/>
      <c r="BF772" s="370"/>
      <c r="BG772" s="370"/>
      <c r="BH772" s="370"/>
      <c r="BI772" s="370"/>
      <c r="BJ772" s="370"/>
      <c r="BK772" s="370"/>
      <c r="BL772" s="370"/>
      <c r="BM772" s="370"/>
      <c r="BN772" s="370"/>
      <c r="BO772" s="370"/>
      <c r="BP772" s="370"/>
      <c r="BQ772" s="370"/>
      <c r="BR772" s="370"/>
      <c r="BS772" s="370"/>
      <c r="BT772" s="370"/>
      <c r="BU772" s="370"/>
      <c r="BV772" s="370"/>
      <c r="BW772" s="370"/>
      <c r="BX772" s="370"/>
      <c r="BY772" s="370"/>
      <c r="BZ772" s="370"/>
      <c r="CA772" s="370"/>
      <c r="CB772" s="370"/>
      <c r="CC772" s="370"/>
      <c r="CD772" s="370"/>
      <c r="CE772" s="370"/>
      <c r="CF772" s="370"/>
      <c r="CG772" s="370"/>
      <c r="CH772" s="370"/>
      <c r="CI772" s="370"/>
      <c r="CJ772" s="370"/>
      <c r="CK772" s="370"/>
      <c r="CL772" s="370"/>
      <c r="CM772" s="370"/>
      <c r="CN772" s="370"/>
      <c r="CO772" s="370"/>
      <c r="CP772" s="370"/>
      <c r="CQ772" s="370"/>
      <c r="CR772" s="370"/>
      <c r="CS772" s="370"/>
      <c r="CT772" s="370"/>
      <c r="CU772" s="370"/>
      <c r="CV772" s="370"/>
      <c r="CW772" s="370"/>
      <c r="CX772" s="370"/>
      <c r="CY772" s="370"/>
      <c r="CZ772" s="370"/>
      <c r="DA772" s="370"/>
      <c r="DB772" s="370"/>
      <c r="DC772" s="370"/>
      <c r="DD772" s="370"/>
      <c r="DE772" s="370"/>
    </row>
    <row r="773" spans="56:109">
      <c r="BD773" s="370"/>
      <c r="BE773" s="370"/>
      <c r="BF773" s="370"/>
      <c r="BG773" s="370"/>
      <c r="BH773" s="370"/>
      <c r="BI773" s="370"/>
      <c r="BJ773" s="370"/>
      <c r="BK773" s="370"/>
      <c r="BL773" s="370"/>
      <c r="BM773" s="370"/>
      <c r="BN773" s="370"/>
      <c r="BO773" s="370"/>
      <c r="BP773" s="370"/>
      <c r="BQ773" s="370"/>
      <c r="BR773" s="370"/>
      <c r="BS773" s="370"/>
      <c r="BT773" s="370"/>
      <c r="BU773" s="370"/>
      <c r="BV773" s="370"/>
      <c r="BW773" s="370"/>
      <c r="BX773" s="370"/>
      <c r="BY773" s="370"/>
      <c r="BZ773" s="370"/>
      <c r="CA773" s="370"/>
      <c r="CB773" s="370"/>
      <c r="CC773" s="370"/>
      <c r="CD773" s="370"/>
      <c r="CE773" s="370"/>
      <c r="CF773" s="370"/>
      <c r="CG773" s="370"/>
      <c r="CH773" s="370"/>
      <c r="CI773" s="370"/>
      <c r="CJ773" s="370"/>
      <c r="CK773" s="370"/>
      <c r="CL773" s="370"/>
      <c r="CM773" s="370"/>
      <c r="CN773" s="370"/>
      <c r="CO773" s="370"/>
      <c r="CP773" s="370"/>
      <c r="CQ773" s="370"/>
      <c r="CR773" s="370"/>
      <c r="CS773" s="370"/>
      <c r="CT773" s="370"/>
      <c r="CU773" s="370"/>
      <c r="CV773" s="370"/>
      <c r="CW773" s="370"/>
      <c r="CX773" s="370"/>
      <c r="CY773" s="370"/>
      <c r="CZ773" s="370"/>
      <c r="DA773" s="370"/>
      <c r="DB773" s="370"/>
      <c r="DC773" s="370"/>
      <c r="DD773" s="370"/>
      <c r="DE773" s="370"/>
    </row>
    <row r="774" spans="56:109">
      <c r="BD774" s="370"/>
      <c r="BE774" s="370"/>
      <c r="BF774" s="370"/>
      <c r="BG774" s="370"/>
      <c r="BH774" s="370"/>
      <c r="BI774" s="370"/>
      <c r="BJ774" s="370"/>
      <c r="BK774" s="370"/>
      <c r="BL774" s="370"/>
      <c r="BM774" s="370"/>
      <c r="BN774" s="370"/>
      <c r="BO774" s="370"/>
      <c r="BP774" s="370"/>
      <c r="BQ774" s="370"/>
      <c r="BR774" s="370"/>
      <c r="BS774" s="370"/>
      <c r="BT774" s="370"/>
      <c r="BU774" s="370"/>
      <c r="BV774" s="370"/>
      <c r="BW774" s="370"/>
      <c r="BX774" s="370"/>
      <c r="BY774" s="370"/>
      <c r="BZ774" s="370"/>
      <c r="CA774" s="370"/>
      <c r="CB774" s="370"/>
      <c r="CC774" s="370"/>
      <c r="CD774" s="370"/>
      <c r="CE774" s="370"/>
      <c r="CF774" s="370"/>
      <c r="CG774" s="370"/>
      <c r="CH774" s="370"/>
      <c r="CI774" s="370"/>
      <c r="CJ774" s="370"/>
      <c r="CK774" s="370"/>
      <c r="CL774" s="370"/>
      <c r="CM774" s="370"/>
      <c r="CN774" s="370"/>
      <c r="CO774" s="370"/>
      <c r="CP774" s="370"/>
      <c r="CQ774" s="370"/>
      <c r="CR774" s="370"/>
      <c r="CS774" s="370"/>
      <c r="CT774" s="370"/>
      <c r="CU774" s="370"/>
      <c r="CV774" s="370"/>
      <c r="CW774" s="370"/>
      <c r="CX774" s="370"/>
      <c r="CY774" s="370"/>
      <c r="CZ774" s="370"/>
      <c r="DA774" s="370"/>
      <c r="DB774" s="370"/>
      <c r="DC774" s="370"/>
      <c r="DD774" s="370"/>
      <c r="DE774" s="370"/>
    </row>
    <row r="775" spans="56:109">
      <c r="BD775" s="370"/>
      <c r="BE775" s="370"/>
      <c r="BF775" s="370"/>
      <c r="BG775" s="370"/>
      <c r="BH775" s="370"/>
      <c r="BI775" s="370"/>
      <c r="BJ775" s="370"/>
      <c r="BK775" s="370"/>
      <c r="BL775" s="370"/>
      <c r="BM775" s="370"/>
      <c r="BN775" s="370"/>
      <c r="BO775" s="370"/>
      <c r="BP775" s="370"/>
      <c r="BQ775" s="370"/>
      <c r="BR775" s="370"/>
      <c r="BS775" s="370"/>
      <c r="BT775" s="370"/>
      <c r="BU775" s="370"/>
      <c r="BV775" s="370"/>
      <c r="BW775" s="370"/>
      <c r="BX775" s="370"/>
      <c r="BY775" s="370"/>
      <c r="BZ775" s="370"/>
      <c r="CA775" s="370"/>
      <c r="CB775" s="370"/>
      <c r="CC775" s="370"/>
      <c r="CD775" s="370"/>
      <c r="CE775" s="370"/>
      <c r="CF775" s="370"/>
      <c r="CG775" s="370"/>
      <c r="CH775" s="370"/>
      <c r="CI775" s="370"/>
      <c r="CJ775" s="370"/>
      <c r="CK775" s="370"/>
      <c r="CL775" s="370"/>
      <c r="CM775" s="370"/>
      <c r="CN775" s="370"/>
      <c r="CO775" s="370"/>
      <c r="CP775" s="370"/>
      <c r="CQ775" s="370"/>
      <c r="CR775" s="370"/>
      <c r="CS775" s="370"/>
      <c r="CT775" s="370"/>
      <c r="CU775" s="370"/>
      <c r="CV775" s="370"/>
      <c r="CW775" s="370"/>
      <c r="CX775" s="370"/>
      <c r="CY775" s="370"/>
      <c r="CZ775" s="370"/>
      <c r="DA775" s="370"/>
      <c r="DB775" s="370"/>
      <c r="DC775" s="370"/>
      <c r="DD775" s="370"/>
      <c r="DE775" s="370"/>
    </row>
    <row r="776" spans="56:109">
      <c r="BD776" s="370"/>
      <c r="BE776" s="370"/>
      <c r="BF776" s="370"/>
      <c r="BG776" s="370"/>
      <c r="BH776" s="370"/>
      <c r="BI776" s="370"/>
      <c r="BJ776" s="370"/>
      <c r="BK776" s="370"/>
      <c r="BL776" s="370"/>
      <c r="BM776" s="370"/>
      <c r="BN776" s="370"/>
      <c r="BO776" s="370"/>
      <c r="BP776" s="370"/>
      <c r="BQ776" s="370"/>
      <c r="BR776" s="370"/>
      <c r="BS776" s="370"/>
      <c r="BT776" s="370"/>
      <c r="BU776" s="370"/>
      <c r="BV776" s="370"/>
      <c r="BW776" s="370"/>
      <c r="BX776" s="370"/>
      <c r="BY776" s="370"/>
      <c r="BZ776" s="370"/>
      <c r="CA776" s="370"/>
      <c r="CB776" s="370"/>
      <c r="CC776" s="370"/>
      <c r="CD776" s="370"/>
      <c r="CE776" s="370"/>
      <c r="CF776" s="370"/>
      <c r="CG776" s="370"/>
      <c r="CH776" s="370"/>
      <c r="CI776" s="370"/>
      <c r="CJ776" s="370"/>
      <c r="CK776" s="370"/>
      <c r="CL776" s="370"/>
      <c r="CM776" s="370"/>
      <c r="CN776" s="370"/>
      <c r="CO776" s="370"/>
      <c r="CP776" s="370"/>
      <c r="CQ776" s="370"/>
      <c r="CR776" s="370"/>
      <c r="CS776" s="370"/>
      <c r="CT776" s="370"/>
      <c r="CU776" s="370"/>
      <c r="CV776" s="370"/>
      <c r="CW776" s="370"/>
      <c r="CX776" s="370"/>
      <c r="CY776" s="370"/>
      <c r="CZ776" s="370"/>
      <c r="DA776" s="370"/>
      <c r="DB776" s="370"/>
      <c r="DC776" s="370"/>
      <c r="DD776" s="370"/>
      <c r="DE776" s="370"/>
    </row>
    <row r="777" spans="56:109">
      <c r="BD777" s="370"/>
      <c r="BE777" s="370"/>
      <c r="BF777" s="370"/>
      <c r="BG777" s="370"/>
      <c r="BH777" s="370"/>
      <c r="BI777" s="370"/>
      <c r="BJ777" s="370"/>
      <c r="BK777" s="370"/>
      <c r="BL777" s="370"/>
      <c r="BM777" s="370"/>
      <c r="BN777" s="370"/>
      <c r="BO777" s="370"/>
      <c r="BP777" s="370"/>
      <c r="BQ777" s="370"/>
      <c r="BR777" s="370"/>
      <c r="BS777" s="370"/>
      <c r="BT777" s="370"/>
      <c r="BU777" s="370"/>
      <c r="BV777" s="370"/>
      <c r="BW777" s="370"/>
      <c r="BX777" s="370"/>
      <c r="BY777" s="370"/>
      <c r="BZ777" s="370"/>
      <c r="CA777" s="370"/>
      <c r="CB777" s="370"/>
      <c r="CC777" s="370"/>
      <c r="CD777" s="370"/>
      <c r="CE777" s="370"/>
      <c r="CF777" s="370"/>
      <c r="CG777" s="370"/>
      <c r="CH777" s="370"/>
      <c r="CI777" s="370"/>
      <c r="CJ777" s="370"/>
      <c r="CK777" s="370"/>
      <c r="CL777" s="370"/>
      <c r="CM777" s="370"/>
      <c r="CN777" s="370"/>
      <c r="CO777" s="370"/>
      <c r="CP777" s="370"/>
      <c r="CQ777" s="370"/>
      <c r="CR777" s="370"/>
      <c r="CS777" s="370"/>
      <c r="CT777" s="370"/>
      <c r="CU777" s="370"/>
      <c r="CV777" s="370"/>
      <c r="CW777" s="370"/>
      <c r="CX777" s="370"/>
      <c r="CY777" s="370"/>
      <c r="CZ777" s="370"/>
      <c r="DA777" s="370"/>
      <c r="DB777" s="370"/>
      <c r="DC777" s="370"/>
      <c r="DD777" s="370"/>
      <c r="DE777" s="370"/>
    </row>
    <row r="778" spans="56:109">
      <c r="BD778" s="370"/>
      <c r="BE778" s="370"/>
      <c r="BF778" s="370"/>
      <c r="BG778" s="370"/>
      <c r="BH778" s="370"/>
      <c r="BI778" s="370"/>
      <c r="BJ778" s="370"/>
      <c r="BK778" s="370"/>
      <c r="BL778" s="370"/>
      <c r="BM778" s="370"/>
      <c r="BN778" s="370"/>
      <c r="BO778" s="370"/>
      <c r="BP778" s="370"/>
      <c r="BQ778" s="370"/>
      <c r="BR778" s="370"/>
      <c r="BS778" s="370"/>
      <c r="BT778" s="370"/>
      <c r="BU778" s="370"/>
      <c r="BV778" s="370"/>
      <c r="BW778" s="370"/>
      <c r="BX778" s="370"/>
      <c r="BY778" s="370"/>
      <c r="BZ778" s="370"/>
      <c r="CA778" s="370"/>
      <c r="CB778" s="370"/>
      <c r="CC778" s="370"/>
      <c r="CD778" s="370"/>
      <c r="CE778" s="370"/>
      <c r="CF778" s="370"/>
      <c r="CG778" s="370"/>
      <c r="CH778" s="370"/>
      <c r="CI778" s="370"/>
      <c r="CJ778" s="370"/>
      <c r="CK778" s="370"/>
      <c r="CL778" s="370"/>
      <c r="CM778" s="370"/>
      <c r="CN778" s="370"/>
      <c r="CO778" s="370"/>
      <c r="CP778" s="370"/>
      <c r="CQ778" s="370"/>
      <c r="CR778" s="370"/>
      <c r="CS778" s="370"/>
      <c r="CT778" s="370"/>
      <c r="CU778" s="370"/>
      <c r="CV778" s="370"/>
      <c r="CW778" s="370"/>
      <c r="CX778" s="370"/>
      <c r="CY778" s="370"/>
      <c r="CZ778" s="370"/>
      <c r="DA778" s="370"/>
      <c r="DB778" s="370"/>
      <c r="DC778" s="370"/>
      <c r="DD778" s="370"/>
      <c r="DE778" s="370"/>
    </row>
    <row r="779" spans="56:109">
      <c r="BD779" s="370"/>
      <c r="BE779" s="370"/>
      <c r="BF779" s="370"/>
      <c r="BG779" s="370"/>
      <c r="BH779" s="370"/>
      <c r="BI779" s="370"/>
      <c r="BJ779" s="370"/>
      <c r="BK779" s="370"/>
      <c r="BL779" s="370"/>
      <c r="BM779" s="370"/>
      <c r="BN779" s="370"/>
      <c r="BO779" s="370"/>
      <c r="BP779" s="370"/>
      <c r="BQ779" s="370"/>
      <c r="BR779" s="370"/>
      <c r="BS779" s="370"/>
      <c r="BT779" s="370"/>
      <c r="BU779" s="370"/>
      <c r="BV779" s="370"/>
      <c r="BW779" s="370"/>
      <c r="BX779" s="370"/>
      <c r="BY779" s="370"/>
      <c r="BZ779" s="370"/>
      <c r="CA779" s="370"/>
      <c r="CB779" s="370"/>
      <c r="CC779" s="370"/>
      <c r="CD779" s="370"/>
      <c r="CE779" s="370"/>
      <c r="CF779" s="370"/>
      <c r="CG779" s="370"/>
      <c r="CH779" s="370"/>
      <c r="CI779" s="370"/>
      <c r="CJ779" s="370"/>
      <c r="CK779" s="370"/>
      <c r="CL779" s="370"/>
      <c r="CM779" s="370"/>
      <c r="CN779" s="370"/>
      <c r="CO779" s="370"/>
      <c r="CP779" s="370"/>
      <c r="CQ779" s="370"/>
      <c r="CR779" s="370"/>
      <c r="CS779" s="370"/>
      <c r="CT779" s="370"/>
      <c r="CU779" s="370"/>
      <c r="CV779" s="370"/>
      <c r="CW779" s="370"/>
      <c r="CX779" s="370"/>
      <c r="CY779" s="370"/>
      <c r="CZ779" s="370"/>
      <c r="DA779" s="370"/>
      <c r="DB779" s="370"/>
      <c r="DC779" s="370"/>
      <c r="DD779" s="370"/>
      <c r="DE779" s="370"/>
    </row>
    <row r="780" spans="56:109">
      <c r="BD780" s="370"/>
      <c r="BE780" s="370"/>
      <c r="BF780" s="370"/>
      <c r="BG780" s="370"/>
      <c r="BH780" s="370"/>
      <c r="BI780" s="370"/>
      <c r="BJ780" s="370"/>
      <c r="BK780" s="370"/>
      <c r="BL780" s="370"/>
      <c r="BM780" s="370"/>
      <c r="BN780" s="370"/>
      <c r="BO780" s="370"/>
      <c r="BP780" s="370"/>
      <c r="BQ780" s="370"/>
      <c r="BR780" s="370"/>
      <c r="BS780" s="370"/>
      <c r="BT780" s="370"/>
      <c r="BU780" s="370"/>
      <c r="BV780" s="370"/>
      <c r="BW780" s="370"/>
      <c r="BX780" s="370"/>
      <c r="BY780" s="370"/>
      <c r="BZ780" s="370"/>
      <c r="CA780" s="370"/>
      <c r="CB780" s="370"/>
      <c r="CC780" s="370"/>
      <c r="CD780" s="370"/>
      <c r="CE780" s="370"/>
      <c r="CF780" s="370"/>
      <c r="CG780" s="370"/>
      <c r="CH780" s="370"/>
      <c r="CI780" s="370"/>
      <c r="CJ780" s="370"/>
      <c r="CK780" s="370"/>
      <c r="CL780" s="370"/>
      <c r="CM780" s="370"/>
      <c r="CN780" s="370"/>
      <c r="CO780" s="370"/>
      <c r="CP780" s="370"/>
      <c r="CQ780" s="370"/>
      <c r="CR780" s="370"/>
      <c r="CS780" s="370"/>
      <c r="CT780" s="370"/>
      <c r="CU780" s="370"/>
      <c r="CV780" s="370"/>
      <c r="CW780" s="370"/>
      <c r="CX780" s="370"/>
      <c r="CY780" s="370"/>
      <c r="CZ780" s="370"/>
      <c r="DA780" s="370"/>
      <c r="DB780" s="370"/>
      <c r="DC780" s="370"/>
      <c r="DD780" s="370"/>
      <c r="DE780" s="370"/>
    </row>
    <row r="781" spans="56:109">
      <c r="BD781" s="370"/>
      <c r="BE781" s="370"/>
      <c r="BF781" s="370"/>
      <c r="BG781" s="370"/>
      <c r="BH781" s="370"/>
      <c r="BI781" s="370"/>
      <c r="BJ781" s="370"/>
      <c r="BK781" s="370"/>
      <c r="BL781" s="370"/>
      <c r="BM781" s="370"/>
      <c r="BN781" s="370"/>
      <c r="BO781" s="370"/>
      <c r="BP781" s="370"/>
      <c r="BQ781" s="370"/>
      <c r="BR781" s="370"/>
      <c r="BS781" s="370"/>
      <c r="BT781" s="370"/>
      <c r="BU781" s="370"/>
      <c r="BV781" s="370"/>
      <c r="BW781" s="370"/>
      <c r="BX781" s="370"/>
      <c r="BY781" s="370"/>
      <c r="BZ781" s="370"/>
      <c r="CA781" s="370"/>
      <c r="CB781" s="370"/>
      <c r="CC781" s="370"/>
      <c r="CD781" s="370"/>
      <c r="CE781" s="370"/>
      <c r="CF781" s="370"/>
      <c r="CG781" s="370"/>
      <c r="CH781" s="370"/>
      <c r="CI781" s="370"/>
      <c r="CJ781" s="370"/>
      <c r="CK781" s="370"/>
      <c r="CL781" s="370"/>
      <c r="CM781" s="370"/>
      <c r="CN781" s="370"/>
      <c r="CO781" s="370"/>
      <c r="CP781" s="370"/>
      <c r="CQ781" s="370"/>
      <c r="CR781" s="370"/>
      <c r="CS781" s="370"/>
      <c r="CT781" s="370"/>
      <c r="CU781" s="370"/>
      <c r="CV781" s="370"/>
      <c r="CW781" s="370"/>
      <c r="CX781" s="370"/>
      <c r="CY781" s="370"/>
      <c r="CZ781" s="370"/>
      <c r="DA781" s="370"/>
      <c r="DB781" s="370"/>
      <c r="DC781" s="370"/>
      <c r="DD781" s="370"/>
      <c r="DE781" s="370"/>
    </row>
    <row r="782" spans="56:109">
      <c r="BD782" s="370"/>
      <c r="BE782" s="370"/>
      <c r="BF782" s="370"/>
      <c r="BG782" s="370"/>
      <c r="BH782" s="370"/>
      <c r="BI782" s="370"/>
      <c r="BJ782" s="370"/>
      <c r="BK782" s="370"/>
      <c r="BL782" s="370"/>
      <c r="BM782" s="370"/>
      <c r="BN782" s="370"/>
      <c r="BO782" s="370"/>
      <c r="BP782" s="370"/>
      <c r="BQ782" s="370"/>
      <c r="BR782" s="370"/>
      <c r="BS782" s="370"/>
      <c r="BT782" s="370"/>
      <c r="BU782" s="370"/>
      <c r="BV782" s="370"/>
      <c r="BW782" s="370"/>
      <c r="BX782" s="370"/>
      <c r="BY782" s="370"/>
      <c r="BZ782" s="370"/>
      <c r="CA782" s="370"/>
      <c r="CB782" s="370"/>
      <c r="CC782" s="370"/>
      <c r="CD782" s="370"/>
      <c r="CE782" s="370"/>
      <c r="CF782" s="370"/>
      <c r="CG782" s="370"/>
      <c r="CH782" s="370"/>
      <c r="CI782" s="370"/>
      <c r="CJ782" s="370"/>
      <c r="CK782" s="370"/>
      <c r="CL782" s="370"/>
      <c r="CM782" s="370"/>
      <c r="CN782" s="370"/>
      <c r="CO782" s="370"/>
      <c r="CP782" s="370"/>
      <c r="CQ782" s="370"/>
      <c r="CR782" s="370"/>
      <c r="CS782" s="370"/>
      <c r="CT782" s="370"/>
      <c r="CU782" s="370"/>
      <c r="CV782" s="370"/>
      <c r="CW782" s="370"/>
      <c r="CX782" s="370"/>
      <c r="CY782" s="370"/>
      <c r="CZ782" s="370"/>
      <c r="DA782" s="370"/>
      <c r="DB782" s="370"/>
      <c r="DC782" s="370"/>
      <c r="DD782" s="370"/>
      <c r="DE782" s="370"/>
    </row>
    <row r="783" spans="56:109">
      <c r="BD783" s="370"/>
      <c r="BE783" s="370"/>
      <c r="BF783" s="370"/>
      <c r="BG783" s="370"/>
      <c r="BH783" s="370"/>
      <c r="BI783" s="370"/>
      <c r="BJ783" s="370"/>
      <c r="BK783" s="370"/>
      <c r="BL783" s="370"/>
      <c r="BM783" s="370"/>
      <c r="BN783" s="370"/>
      <c r="BO783" s="370"/>
      <c r="BP783" s="370"/>
      <c r="BQ783" s="370"/>
      <c r="BR783" s="370"/>
      <c r="BS783" s="370"/>
      <c r="BT783" s="370"/>
      <c r="BU783" s="370"/>
      <c r="BV783" s="370"/>
      <c r="BW783" s="370"/>
      <c r="BX783" s="370"/>
      <c r="BY783" s="370"/>
      <c r="BZ783" s="370"/>
      <c r="CA783" s="370"/>
      <c r="CB783" s="370"/>
      <c r="CC783" s="370"/>
      <c r="CD783" s="370"/>
      <c r="CE783" s="370"/>
      <c r="CF783" s="370"/>
      <c r="CG783" s="370"/>
      <c r="CH783" s="370"/>
      <c r="CI783" s="370"/>
      <c r="CJ783" s="370"/>
      <c r="CK783" s="370"/>
      <c r="CL783" s="370"/>
      <c r="CM783" s="370"/>
      <c r="CN783" s="370"/>
      <c r="CO783" s="370"/>
      <c r="CP783" s="370"/>
      <c r="CQ783" s="370"/>
      <c r="CR783" s="370"/>
      <c r="CS783" s="370"/>
      <c r="CT783" s="370"/>
      <c r="CU783" s="370"/>
      <c r="CV783" s="370"/>
      <c r="CW783" s="370"/>
      <c r="CX783" s="370"/>
      <c r="CY783" s="370"/>
      <c r="CZ783" s="370"/>
      <c r="DA783" s="370"/>
      <c r="DB783" s="370"/>
      <c r="DC783" s="370"/>
      <c r="DD783" s="370"/>
      <c r="DE783" s="370"/>
    </row>
    <row r="784" spans="56:109">
      <c r="BD784" s="370"/>
      <c r="BE784" s="370"/>
      <c r="BF784" s="370"/>
      <c r="BG784" s="370"/>
      <c r="BH784" s="370"/>
      <c r="BI784" s="370"/>
      <c r="BJ784" s="370"/>
      <c r="BK784" s="370"/>
      <c r="BL784" s="370"/>
      <c r="BM784" s="370"/>
      <c r="BN784" s="370"/>
      <c r="BO784" s="370"/>
      <c r="BP784" s="370"/>
      <c r="BQ784" s="370"/>
      <c r="BR784" s="370"/>
      <c r="BS784" s="370"/>
      <c r="BT784" s="370"/>
      <c r="BU784" s="370"/>
      <c r="BV784" s="370"/>
      <c r="BW784" s="370"/>
      <c r="BX784" s="370"/>
      <c r="BY784" s="370"/>
      <c r="BZ784" s="370"/>
      <c r="CA784" s="370"/>
      <c r="CB784" s="370"/>
      <c r="CC784" s="370"/>
      <c r="CD784" s="370"/>
      <c r="CE784" s="370"/>
      <c r="CF784" s="370"/>
      <c r="CG784" s="370"/>
      <c r="CH784" s="370"/>
      <c r="CI784" s="370"/>
      <c r="CJ784" s="370"/>
      <c r="CK784" s="370"/>
      <c r="CL784" s="370"/>
      <c r="CM784" s="370"/>
      <c r="CN784" s="370"/>
      <c r="CO784" s="370"/>
      <c r="CP784" s="370"/>
      <c r="CQ784" s="370"/>
      <c r="CR784" s="370"/>
      <c r="CS784" s="370"/>
      <c r="CT784" s="370"/>
      <c r="CU784" s="370"/>
      <c r="CV784" s="370"/>
      <c r="CW784" s="370"/>
      <c r="CX784" s="370"/>
      <c r="CY784" s="370"/>
      <c r="CZ784" s="370"/>
      <c r="DA784" s="370"/>
      <c r="DB784" s="370"/>
      <c r="DC784" s="370"/>
      <c r="DD784" s="370"/>
      <c r="DE784" s="370"/>
    </row>
    <row r="785" spans="56:109">
      <c r="BD785" s="370"/>
      <c r="BE785" s="370"/>
      <c r="BF785" s="370"/>
      <c r="BG785" s="370"/>
      <c r="BH785" s="370"/>
      <c r="BI785" s="370"/>
      <c r="BJ785" s="370"/>
      <c r="BK785" s="370"/>
      <c r="BL785" s="370"/>
      <c r="BM785" s="370"/>
      <c r="BN785" s="370"/>
      <c r="BO785" s="370"/>
      <c r="BP785" s="370"/>
      <c r="BQ785" s="370"/>
      <c r="BR785" s="370"/>
      <c r="BS785" s="370"/>
      <c r="BT785" s="370"/>
      <c r="BU785" s="370"/>
      <c r="BV785" s="370"/>
      <c r="BW785" s="370"/>
      <c r="BX785" s="370"/>
      <c r="BY785" s="370"/>
      <c r="BZ785" s="370"/>
      <c r="CA785" s="370"/>
      <c r="CB785" s="370"/>
      <c r="CC785" s="370"/>
      <c r="CD785" s="370"/>
      <c r="CE785" s="370"/>
      <c r="CF785" s="370"/>
      <c r="CG785" s="370"/>
      <c r="CH785" s="370"/>
      <c r="CI785" s="370"/>
      <c r="CJ785" s="370"/>
      <c r="CK785" s="370"/>
      <c r="CL785" s="370"/>
      <c r="CM785" s="370"/>
      <c r="CN785" s="370"/>
      <c r="CO785" s="370"/>
      <c r="CP785" s="370"/>
      <c r="CQ785" s="370"/>
      <c r="CR785" s="370"/>
      <c r="CS785" s="370"/>
      <c r="CT785" s="370"/>
      <c r="CU785" s="370"/>
      <c r="CV785" s="370"/>
      <c r="CW785" s="370"/>
      <c r="CX785" s="370"/>
      <c r="CY785" s="370"/>
      <c r="CZ785" s="370"/>
      <c r="DA785" s="370"/>
      <c r="DB785" s="370"/>
      <c r="DC785" s="370"/>
      <c r="DD785" s="370"/>
      <c r="DE785" s="370"/>
    </row>
    <row r="786" spans="56:109">
      <c r="BD786" s="370"/>
      <c r="BE786" s="370"/>
      <c r="BF786" s="370"/>
      <c r="BG786" s="370"/>
      <c r="BH786" s="370"/>
      <c r="BI786" s="370"/>
      <c r="BJ786" s="370"/>
      <c r="BK786" s="370"/>
      <c r="BL786" s="370"/>
      <c r="BM786" s="370"/>
      <c r="BN786" s="370"/>
      <c r="BO786" s="370"/>
      <c r="BP786" s="370"/>
      <c r="BQ786" s="370"/>
      <c r="BR786" s="370"/>
      <c r="BS786" s="370"/>
      <c r="BT786" s="370"/>
      <c r="BU786" s="370"/>
      <c r="BV786" s="370"/>
      <c r="BW786" s="370"/>
      <c r="BX786" s="370"/>
      <c r="BY786" s="370"/>
      <c r="BZ786" s="370"/>
      <c r="CA786" s="370"/>
      <c r="CB786" s="370"/>
      <c r="CC786" s="370"/>
      <c r="CD786" s="370"/>
      <c r="CE786" s="370"/>
      <c r="CF786" s="370"/>
      <c r="CG786" s="370"/>
      <c r="CH786" s="370"/>
      <c r="CI786" s="370"/>
      <c r="CJ786" s="370"/>
      <c r="CK786" s="370"/>
      <c r="CL786" s="370"/>
      <c r="CM786" s="370"/>
      <c r="CN786" s="370"/>
      <c r="CO786" s="370"/>
      <c r="CP786" s="370"/>
      <c r="CQ786" s="370"/>
      <c r="CR786" s="370"/>
      <c r="CS786" s="370"/>
      <c r="CT786" s="370"/>
      <c r="CU786" s="370"/>
      <c r="CV786" s="370"/>
      <c r="CW786" s="370"/>
      <c r="CX786" s="370"/>
      <c r="CY786" s="370"/>
      <c r="CZ786" s="370"/>
      <c r="DA786" s="370"/>
      <c r="DB786" s="370"/>
      <c r="DC786" s="370"/>
      <c r="DD786" s="370"/>
      <c r="DE786" s="370"/>
    </row>
    <row r="787" spans="56:109">
      <c r="BD787" s="370"/>
      <c r="BE787" s="370"/>
      <c r="BF787" s="370"/>
      <c r="BG787" s="370"/>
      <c r="BH787" s="370"/>
      <c r="BI787" s="370"/>
      <c r="BJ787" s="370"/>
      <c r="BK787" s="370"/>
      <c r="BL787" s="370"/>
      <c r="BM787" s="370"/>
      <c r="BN787" s="370"/>
      <c r="BO787" s="370"/>
      <c r="BP787" s="370"/>
      <c r="BQ787" s="370"/>
      <c r="BR787" s="370"/>
      <c r="BS787" s="370"/>
      <c r="BT787" s="370"/>
      <c r="BU787" s="370"/>
      <c r="BV787" s="370"/>
      <c r="BW787" s="370"/>
      <c r="BX787" s="370"/>
      <c r="BY787" s="370"/>
      <c r="BZ787" s="370"/>
      <c r="CA787" s="370"/>
      <c r="CB787" s="370"/>
      <c r="CC787" s="370"/>
      <c r="CD787" s="370"/>
      <c r="CE787" s="370"/>
      <c r="CF787" s="370"/>
      <c r="CG787" s="370"/>
      <c r="CH787" s="370"/>
      <c r="CI787" s="370"/>
      <c r="CJ787" s="370"/>
      <c r="CK787" s="370"/>
      <c r="CL787" s="370"/>
      <c r="CM787" s="370"/>
      <c r="CN787" s="370"/>
      <c r="CO787" s="370"/>
      <c r="CP787" s="370"/>
      <c r="CQ787" s="370"/>
      <c r="CR787" s="370"/>
      <c r="CS787" s="370"/>
      <c r="CT787" s="370"/>
      <c r="CU787" s="370"/>
      <c r="CV787" s="370"/>
      <c r="CW787" s="370"/>
      <c r="CX787" s="370"/>
      <c r="CY787" s="370"/>
      <c r="CZ787" s="370"/>
      <c r="DA787" s="370"/>
      <c r="DB787" s="370"/>
      <c r="DC787" s="370"/>
      <c r="DD787" s="370"/>
      <c r="DE787" s="370"/>
    </row>
    <row r="788" spans="56:109">
      <c r="BD788" s="370"/>
      <c r="BE788" s="370"/>
      <c r="BF788" s="370"/>
      <c r="BG788" s="370"/>
      <c r="BH788" s="370"/>
      <c r="BI788" s="370"/>
      <c r="BJ788" s="370"/>
      <c r="BK788" s="370"/>
      <c r="BL788" s="370"/>
      <c r="BM788" s="370"/>
      <c r="BN788" s="370"/>
      <c r="BO788" s="370"/>
      <c r="BP788" s="370"/>
      <c r="BQ788" s="370"/>
      <c r="BR788" s="370"/>
      <c r="BS788" s="370"/>
      <c r="BT788" s="370"/>
      <c r="BU788" s="370"/>
      <c r="BV788" s="370"/>
      <c r="BW788" s="370"/>
      <c r="BX788" s="370"/>
      <c r="BY788" s="370"/>
      <c r="BZ788" s="370"/>
      <c r="CA788" s="370"/>
      <c r="CB788" s="370"/>
      <c r="CC788" s="370"/>
      <c r="CD788" s="370"/>
      <c r="CE788" s="370"/>
      <c r="CF788" s="370"/>
      <c r="CG788" s="370"/>
      <c r="CH788" s="370"/>
      <c r="CI788" s="370"/>
      <c r="CJ788" s="370"/>
      <c r="CK788" s="370"/>
      <c r="CL788" s="370"/>
      <c r="CM788" s="370"/>
      <c r="CN788" s="370"/>
      <c r="CO788" s="370"/>
      <c r="CP788" s="370"/>
      <c r="CQ788" s="370"/>
      <c r="CR788" s="370"/>
      <c r="CS788" s="370"/>
      <c r="CT788" s="370"/>
      <c r="CU788" s="370"/>
      <c r="CV788" s="370"/>
      <c r="CW788" s="370"/>
      <c r="CX788" s="370"/>
      <c r="CY788" s="370"/>
      <c r="CZ788" s="370"/>
      <c r="DA788" s="370"/>
      <c r="DB788" s="370"/>
      <c r="DC788" s="370"/>
      <c r="DD788" s="370"/>
      <c r="DE788" s="370"/>
    </row>
    <row r="789" spans="56:109">
      <c r="BD789" s="370"/>
      <c r="BE789" s="370"/>
      <c r="BF789" s="370"/>
      <c r="BG789" s="370"/>
      <c r="BH789" s="370"/>
      <c r="BI789" s="370"/>
      <c r="BJ789" s="370"/>
      <c r="BK789" s="370"/>
      <c r="BL789" s="370"/>
      <c r="BM789" s="370"/>
      <c r="BN789" s="370"/>
      <c r="BO789" s="370"/>
      <c r="BP789" s="370"/>
      <c r="BQ789" s="370"/>
      <c r="BR789" s="370"/>
      <c r="BS789" s="370"/>
      <c r="BT789" s="370"/>
      <c r="BU789" s="370"/>
      <c r="BV789" s="370"/>
      <c r="BW789" s="370"/>
      <c r="BX789" s="370"/>
      <c r="BY789" s="370"/>
      <c r="BZ789" s="370"/>
      <c r="CA789" s="370"/>
      <c r="CB789" s="370"/>
      <c r="CC789" s="370"/>
      <c r="CD789" s="370"/>
      <c r="CE789" s="370"/>
      <c r="CF789" s="370"/>
      <c r="CG789" s="370"/>
      <c r="CH789" s="370"/>
      <c r="CI789" s="370"/>
      <c r="CJ789" s="370"/>
      <c r="CK789" s="370"/>
      <c r="CL789" s="370"/>
      <c r="CM789" s="370"/>
      <c r="CN789" s="370"/>
      <c r="CO789" s="370"/>
      <c r="CP789" s="370"/>
      <c r="CQ789" s="370"/>
      <c r="CR789" s="370"/>
      <c r="CS789" s="370"/>
      <c r="CT789" s="370"/>
      <c r="CU789" s="370"/>
      <c r="CV789" s="370"/>
      <c r="CW789" s="370"/>
      <c r="CX789" s="370"/>
      <c r="CY789" s="370"/>
      <c r="CZ789" s="370"/>
      <c r="DA789" s="370"/>
      <c r="DB789" s="370"/>
      <c r="DC789" s="370"/>
      <c r="DD789" s="370"/>
      <c r="DE789" s="370"/>
    </row>
    <row r="790" spans="56:109">
      <c r="BD790" s="370"/>
      <c r="BE790" s="370"/>
      <c r="BF790" s="370"/>
      <c r="BG790" s="370"/>
      <c r="BH790" s="370"/>
      <c r="BI790" s="370"/>
      <c r="BJ790" s="370"/>
      <c r="BK790" s="370"/>
      <c r="BL790" s="370"/>
      <c r="BM790" s="370"/>
      <c r="BN790" s="370"/>
      <c r="BO790" s="370"/>
      <c r="BP790" s="370"/>
      <c r="BQ790" s="370"/>
      <c r="BR790" s="370"/>
      <c r="BS790" s="370"/>
      <c r="BT790" s="370"/>
      <c r="BU790" s="370"/>
      <c r="BV790" s="370"/>
      <c r="BW790" s="370"/>
      <c r="BX790" s="370"/>
      <c r="BY790" s="370"/>
      <c r="BZ790" s="370"/>
      <c r="CA790" s="370"/>
      <c r="CB790" s="370"/>
      <c r="CC790" s="370"/>
      <c r="CD790" s="370"/>
      <c r="CE790" s="370"/>
      <c r="CF790" s="370"/>
      <c r="CG790" s="370"/>
      <c r="CH790" s="370"/>
      <c r="CI790" s="370"/>
      <c r="CJ790" s="370"/>
      <c r="CK790" s="370"/>
      <c r="CL790" s="370"/>
      <c r="CM790" s="370"/>
      <c r="CN790" s="370"/>
      <c r="CO790" s="370"/>
      <c r="CP790" s="370"/>
      <c r="CQ790" s="370"/>
      <c r="CR790" s="370"/>
      <c r="CS790" s="370"/>
      <c r="CT790" s="370"/>
      <c r="CU790" s="370"/>
      <c r="CV790" s="370"/>
      <c r="CW790" s="370"/>
      <c r="CX790" s="370"/>
      <c r="CY790" s="370"/>
      <c r="CZ790" s="370"/>
      <c r="DA790" s="370"/>
      <c r="DB790" s="370"/>
      <c r="DC790" s="370"/>
      <c r="DD790" s="370"/>
      <c r="DE790" s="370"/>
    </row>
    <row r="791" spans="56:109">
      <c r="BD791" s="370"/>
      <c r="BE791" s="370"/>
      <c r="BF791" s="370"/>
      <c r="BG791" s="370"/>
      <c r="BH791" s="370"/>
      <c r="BI791" s="370"/>
      <c r="BJ791" s="370"/>
      <c r="BK791" s="370"/>
      <c r="BL791" s="370"/>
      <c r="BM791" s="370"/>
      <c r="BN791" s="370"/>
      <c r="BO791" s="370"/>
      <c r="BP791" s="370"/>
      <c r="BQ791" s="370"/>
      <c r="BR791" s="370"/>
      <c r="BS791" s="370"/>
      <c r="BT791" s="370"/>
      <c r="BU791" s="370"/>
      <c r="BV791" s="370"/>
      <c r="BW791" s="370"/>
      <c r="BX791" s="370"/>
      <c r="BY791" s="370"/>
      <c r="BZ791" s="370"/>
      <c r="CA791" s="370"/>
      <c r="CB791" s="370"/>
      <c r="CC791" s="370"/>
      <c r="CD791" s="370"/>
      <c r="CE791" s="370"/>
      <c r="CF791" s="370"/>
      <c r="CG791" s="370"/>
      <c r="CH791" s="370"/>
      <c r="CI791" s="370"/>
      <c r="CJ791" s="370"/>
      <c r="CK791" s="370"/>
      <c r="CL791" s="370"/>
      <c r="CM791" s="370"/>
      <c r="CN791" s="370"/>
      <c r="CO791" s="370"/>
      <c r="CP791" s="370"/>
      <c r="CQ791" s="370"/>
      <c r="CR791" s="370"/>
      <c r="CS791" s="370"/>
      <c r="CT791" s="370"/>
      <c r="CU791" s="370"/>
      <c r="CV791" s="370"/>
      <c r="CW791" s="370"/>
      <c r="CX791" s="370"/>
      <c r="CY791" s="370"/>
      <c r="CZ791" s="370"/>
      <c r="DA791" s="370"/>
      <c r="DB791" s="370"/>
      <c r="DC791" s="370"/>
      <c r="DD791" s="370"/>
      <c r="DE791" s="370"/>
    </row>
    <row r="792" spans="56:109">
      <c r="BD792" s="370"/>
      <c r="BE792" s="370"/>
      <c r="BF792" s="370"/>
      <c r="BG792" s="370"/>
      <c r="BH792" s="370"/>
      <c r="BI792" s="370"/>
      <c r="BJ792" s="370"/>
      <c r="BK792" s="370"/>
      <c r="BL792" s="370"/>
      <c r="BM792" s="370"/>
      <c r="BN792" s="370"/>
      <c r="BO792" s="370"/>
      <c r="BP792" s="370"/>
      <c r="BQ792" s="370"/>
      <c r="BR792" s="370"/>
      <c r="BS792" s="370"/>
      <c r="BT792" s="370"/>
      <c r="BU792" s="370"/>
      <c r="BV792" s="370"/>
      <c r="BW792" s="370"/>
      <c r="BX792" s="370"/>
      <c r="BY792" s="370"/>
      <c r="BZ792" s="370"/>
      <c r="CA792" s="370"/>
      <c r="CB792" s="370"/>
      <c r="CC792" s="370"/>
      <c r="CD792" s="370"/>
      <c r="CE792" s="370"/>
      <c r="CF792" s="370"/>
      <c r="CG792" s="370"/>
      <c r="CH792" s="370"/>
      <c r="CI792" s="370"/>
      <c r="CJ792" s="370"/>
      <c r="CK792" s="370"/>
      <c r="CL792" s="370"/>
      <c r="CM792" s="370"/>
      <c r="CN792" s="370"/>
      <c r="CO792" s="370"/>
      <c r="CP792" s="370"/>
      <c r="CQ792" s="370"/>
      <c r="CR792" s="370"/>
      <c r="CS792" s="370"/>
      <c r="CT792" s="370"/>
      <c r="CU792" s="370"/>
      <c r="CV792" s="370"/>
      <c r="CW792" s="370"/>
      <c r="CX792" s="370"/>
      <c r="CY792" s="370"/>
      <c r="CZ792" s="370"/>
      <c r="DA792" s="370"/>
      <c r="DB792" s="370"/>
      <c r="DC792" s="370"/>
      <c r="DD792" s="370"/>
      <c r="DE792" s="370"/>
    </row>
    <row r="793" spans="56:109">
      <c r="BD793" s="370"/>
      <c r="BE793" s="370"/>
      <c r="BF793" s="370"/>
      <c r="BG793" s="370"/>
      <c r="BH793" s="370"/>
      <c r="BI793" s="370"/>
      <c r="BJ793" s="370"/>
      <c r="BK793" s="370"/>
      <c r="BL793" s="370"/>
      <c r="BM793" s="370"/>
      <c r="BN793" s="370"/>
      <c r="BO793" s="370"/>
      <c r="BP793" s="370"/>
      <c r="BQ793" s="370"/>
      <c r="BR793" s="370"/>
      <c r="BS793" s="370"/>
      <c r="BT793" s="370"/>
      <c r="BU793" s="370"/>
      <c r="BV793" s="370"/>
      <c r="BW793" s="370"/>
      <c r="BX793" s="370"/>
      <c r="BY793" s="370"/>
      <c r="BZ793" s="370"/>
      <c r="CA793" s="370"/>
      <c r="CB793" s="370"/>
      <c r="CC793" s="370"/>
      <c r="CD793" s="370"/>
      <c r="CE793" s="370"/>
      <c r="CF793" s="370"/>
      <c r="CG793" s="370"/>
      <c r="CH793" s="370"/>
      <c r="CI793" s="370"/>
      <c r="CJ793" s="370"/>
      <c r="CK793" s="370"/>
      <c r="CL793" s="370"/>
      <c r="CM793" s="370"/>
      <c r="CN793" s="370"/>
      <c r="CO793" s="370"/>
      <c r="CP793" s="370"/>
      <c r="CQ793" s="370"/>
      <c r="CR793" s="370"/>
      <c r="CS793" s="370"/>
      <c r="CT793" s="370"/>
      <c r="CU793" s="370"/>
      <c r="CV793" s="370"/>
      <c r="CW793" s="370"/>
      <c r="CX793" s="370"/>
      <c r="CY793" s="370"/>
      <c r="CZ793" s="370"/>
      <c r="DA793" s="370"/>
      <c r="DB793" s="370"/>
      <c r="DC793" s="370"/>
      <c r="DD793" s="370"/>
      <c r="DE793" s="370"/>
    </row>
    <row r="794" spans="56:109">
      <c r="BD794" s="370"/>
      <c r="BE794" s="370"/>
      <c r="BF794" s="370"/>
      <c r="BG794" s="370"/>
      <c r="BH794" s="370"/>
      <c r="BI794" s="370"/>
      <c r="BJ794" s="370"/>
      <c r="BK794" s="370"/>
      <c r="BL794" s="370"/>
      <c r="BM794" s="370"/>
      <c r="BN794" s="370"/>
      <c r="BO794" s="370"/>
      <c r="BP794" s="370"/>
      <c r="BQ794" s="370"/>
      <c r="BR794" s="370"/>
      <c r="BS794" s="370"/>
      <c r="BT794" s="370"/>
      <c r="BU794" s="370"/>
      <c r="BV794" s="370"/>
      <c r="BW794" s="370"/>
      <c r="BX794" s="370"/>
      <c r="BY794" s="370"/>
      <c r="BZ794" s="370"/>
      <c r="CA794" s="370"/>
      <c r="CB794" s="370"/>
      <c r="CC794" s="370"/>
      <c r="CD794" s="370"/>
      <c r="CE794" s="370"/>
      <c r="CF794" s="370"/>
      <c r="CG794" s="370"/>
      <c r="CH794" s="370"/>
      <c r="CI794" s="370"/>
      <c r="CJ794" s="370"/>
      <c r="CK794" s="370"/>
      <c r="CL794" s="370"/>
      <c r="CM794" s="370"/>
      <c r="CN794" s="370"/>
      <c r="CO794" s="370"/>
      <c r="CP794" s="370"/>
      <c r="CQ794" s="370"/>
      <c r="CR794" s="370"/>
      <c r="CS794" s="370"/>
      <c r="CT794" s="370"/>
      <c r="CU794" s="370"/>
      <c r="CV794" s="370"/>
      <c r="CW794" s="370"/>
      <c r="CX794" s="370"/>
      <c r="CY794" s="370"/>
      <c r="CZ794" s="370"/>
      <c r="DA794" s="370"/>
      <c r="DB794" s="370"/>
      <c r="DC794" s="370"/>
      <c r="DD794" s="370"/>
      <c r="DE794" s="370"/>
    </row>
    <row r="795" spans="56:109">
      <c r="BD795" s="370"/>
      <c r="BE795" s="370"/>
      <c r="BF795" s="370"/>
      <c r="BG795" s="370"/>
      <c r="BH795" s="370"/>
      <c r="BI795" s="370"/>
      <c r="BJ795" s="370"/>
      <c r="BK795" s="370"/>
      <c r="BL795" s="370"/>
      <c r="BM795" s="370"/>
      <c r="BN795" s="370"/>
      <c r="BO795" s="370"/>
      <c r="BP795" s="370"/>
      <c r="BQ795" s="370"/>
      <c r="BR795" s="370"/>
      <c r="BS795" s="370"/>
      <c r="BT795" s="370"/>
      <c r="BU795" s="370"/>
      <c r="BV795" s="370"/>
      <c r="BW795" s="370"/>
      <c r="BX795" s="370"/>
      <c r="BY795" s="370"/>
      <c r="BZ795" s="370"/>
      <c r="CA795" s="370"/>
      <c r="CB795" s="370"/>
      <c r="CC795" s="370"/>
      <c r="CD795" s="370"/>
      <c r="CE795" s="370"/>
      <c r="CF795" s="370"/>
      <c r="CG795" s="370"/>
      <c r="CH795" s="370"/>
      <c r="CI795" s="370"/>
      <c r="CJ795" s="370"/>
      <c r="CK795" s="370"/>
      <c r="CL795" s="370"/>
      <c r="CM795" s="370"/>
      <c r="CN795" s="370"/>
      <c r="CO795" s="370"/>
      <c r="CP795" s="370"/>
      <c r="CQ795" s="370"/>
      <c r="CR795" s="370"/>
      <c r="CS795" s="370"/>
      <c r="CT795" s="370"/>
      <c r="CU795" s="370"/>
      <c r="CV795" s="370"/>
      <c r="CW795" s="370"/>
      <c r="CX795" s="370"/>
      <c r="CY795" s="370"/>
      <c r="CZ795" s="370"/>
      <c r="DA795" s="370"/>
      <c r="DB795" s="370"/>
      <c r="DC795" s="370"/>
      <c r="DD795" s="370"/>
      <c r="DE795" s="370"/>
    </row>
    <row r="796" spans="56:109">
      <c r="BD796" s="370"/>
      <c r="BE796" s="370"/>
      <c r="BF796" s="370"/>
      <c r="BG796" s="370"/>
      <c r="BH796" s="370"/>
      <c r="BI796" s="370"/>
      <c r="BJ796" s="370"/>
      <c r="BK796" s="370"/>
      <c r="BL796" s="370"/>
      <c r="BM796" s="370"/>
      <c r="BN796" s="370"/>
      <c r="BO796" s="370"/>
      <c r="BP796" s="370"/>
      <c r="BQ796" s="370"/>
      <c r="BR796" s="370"/>
      <c r="BS796" s="370"/>
      <c r="BT796" s="370"/>
      <c r="BU796" s="370"/>
      <c r="BV796" s="370"/>
      <c r="BW796" s="370"/>
      <c r="BX796" s="370"/>
      <c r="BY796" s="370"/>
      <c r="BZ796" s="370"/>
      <c r="CA796" s="370"/>
      <c r="CB796" s="370"/>
      <c r="CC796" s="370"/>
      <c r="CD796" s="370"/>
      <c r="CE796" s="370"/>
      <c r="CF796" s="370"/>
      <c r="CG796" s="370"/>
      <c r="CH796" s="370"/>
      <c r="CI796" s="370"/>
      <c r="CJ796" s="370"/>
      <c r="CK796" s="370"/>
      <c r="CL796" s="370"/>
      <c r="CM796" s="370"/>
      <c r="CN796" s="370"/>
      <c r="CO796" s="370"/>
      <c r="CP796" s="370"/>
      <c r="CQ796" s="370"/>
      <c r="CR796" s="370"/>
      <c r="CS796" s="370"/>
      <c r="CT796" s="370"/>
      <c r="CU796" s="370"/>
      <c r="CV796" s="370"/>
      <c r="CW796" s="370"/>
      <c r="CX796" s="370"/>
      <c r="CY796" s="370"/>
      <c r="CZ796" s="370"/>
      <c r="DA796" s="370"/>
      <c r="DB796" s="370"/>
      <c r="DC796" s="370"/>
      <c r="DD796" s="370"/>
      <c r="DE796" s="370"/>
    </row>
    <row r="797" spans="56:109">
      <c r="BD797" s="370"/>
      <c r="BE797" s="370"/>
      <c r="BF797" s="370"/>
      <c r="BG797" s="370"/>
      <c r="BH797" s="370"/>
      <c r="BI797" s="370"/>
      <c r="BJ797" s="370"/>
      <c r="BK797" s="370"/>
      <c r="BL797" s="370"/>
      <c r="BM797" s="370"/>
      <c r="BN797" s="370"/>
      <c r="BO797" s="370"/>
      <c r="BP797" s="370"/>
      <c r="BQ797" s="370"/>
      <c r="BR797" s="370"/>
      <c r="BS797" s="370"/>
      <c r="BT797" s="370"/>
      <c r="BU797" s="370"/>
      <c r="BV797" s="370"/>
      <c r="BW797" s="370"/>
      <c r="BX797" s="370"/>
      <c r="BY797" s="370"/>
      <c r="BZ797" s="370"/>
      <c r="CA797" s="370"/>
      <c r="CB797" s="370"/>
      <c r="CC797" s="370"/>
      <c r="CD797" s="370"/>
      <c r="CE797" s="370"/>
      <c r="CF797" s="370"/>
      <c r="CG797" s="370"/>
      <c r="CH797" s="370"/>
      <c r="CI797" s="370"/>
      <c r="CJ797" s="370"/>
      <c r="CK797" s="370"/>
      <c r="CL797" s="370"/>
      <c r="CM797" s="370"/>
      <c r="CN797" s="370"/>
      <c r="CO797" s="370"/>
      <c r="CP797" s="370"/>
      <c r="CQ797" s="370"/>
      <c r="CR797" s="370"/>
      <c r="CS797" s="370"/>
      <c r="CT797" s="370"/>
      <c r="CU797" s="370"/>
      <c r="CV797" s="370"/>
      <c r="CW797" s="370"/>
      <c r="CX797" s="370"/>
      <c r="CY797" s="370"/>
      <c r="CZ797" s="370"/>
      <c r="DA797" s="370"/>
      <c r="DB797" s="370"/>
      <c r="DC797" s="370"/>
      <c r="DD797" s="370"/>
      <c r="DE797" s="370"/>
    </row>
    <row r="798" spans="56:109">
      <c r="BD798" s="370"/>
      <c r="BE798" s="370"/>
      <c r="BF798" s="370"/>
      <c r="BG798" s="370"/>
      <c r="BH798" s="370"/>
      <c r="BI798" s="370"/>
      <c r="BJ798" s="370"/>
      <c r="BK798" s="370"/>
      <c r="BL798" s="370"/>
      <c r="BM798" s="370"/>
      <c r="BN798" s="370"/>
      <c r="BO798" s="370"/>
      <c r="BP798" s="370"/>
      <c r="BQ798" s="370"/>
      <c r="BR798" s="370"/>
      <c r="BS798" s="370"/>
      <c r="BT798" s="370"/>
      <c r="BU798" s="370"/>
      <c r="BV798" s="370"/>
      <c r="BW798" s="370"/>
      <c r="BX798" s="370"/>
      <c r="BY798" s="370"/>
      <c r="BZ798" s="370"/>
      <c r="CA798" s="370"/>
      <c r="CB798" s="370"/>
      <c r="CC798" s="370"/>
      <c r="CD798" s="370"/>
      <c r="CE798" s="370"/>
      <c r="CF798" s="370"/>
      <c r="CG798" s="370"/>
      <c r="CH798" s="370"/>
      <c r="CI798" s="370"/>
      <c r="CJ798" s="370"/>
      <c r="CK798" s="370"/>
      <c r="CL798" s="370"/>
      <c r="CM798" s="370"/>
      <c r="CN798" s="370"/>
      <c r="CO798" s="370"/>
      <c r="CP798" s="370"/>
      <c r="CQ798" s="370"/>
      <c r="CR798" s="370"/>
      <c r="CS798" s="370"/>
      <c r="CT798" s="370"/>
      <c r="CU798" s="370"/>
      <c r="CV798" s="370"/>
      <c r="CW798" s="370"/>
      <c r="CX798" s="370"/>
      <c r="CY798" s="370"/>
      <c r="CZ798" s="370"/>
      <c r="DA798" s="370"/>
      <c r="DB798" s="370"/>
      <c r="DC798" s="370"/>
      <c r="DD798" s="370"/>
      <c r="DE798" s="370"/>
    </row>
    <row r="799" spans="56:109">
      <c r="BD799" s="370"/>
      <c r="BE799" s="370"/>
      <c r="BF799" s="370"/>
      <c r="BG799" s="370"/>
      <c r="BH799" s="370"/>
      <c r="BI799" s="370"/>
      <c r="BJ799" s="370"/>
      <c r="BK799" s="370"/>
      <c r="BL799" s="370"/>
      <c r="BM799" s="370"/>
      <c r="BN799" s="370"/>
      <c r="BO799" s="370"/>
      <c r="BP799" s="370"/>
      <c r="BQ799" s="370"/>
      <c r="BR799" s="370"/>
      <c r="BS799" s="370"/>
      <c r="BT799" s="370"/>
      <c r="BU799" s="370"/>
      <c r="BV799" s="370"/>
      <c r="BW799" s="370"/>
      <c r="BX799" s="370"/>
      <c r="BY799" s="370"/>
      <c r="BZ799" s="370"/>
      <c r="CA799" s="370"/>
      <c r="CB799" s="370"/>
      <c r="CC799" s="370"/>
      <c r="CD799" s="370"/>
      <c r="CE799" s="370"/>
      <c r="CF799" s="370"/>
      <c r="CG799" s="370"/>
      <c r="CH799" s="370"/>
      <c r="CI799" s="370"/>
      <c r="CJ799" s="370"/>
      <c r="CK799" s="370"/>
      <c r="CL799" s="370"/>
      <c r="CM799" s="370"/>
      <c r="CN799" s="370"/>
      <c r="CO799" s="370"/>
      <c r="CP799" s="370"/>
      <c r="CQ799" s="370"/>
      <c r="CR799" s="370"/>
      <c r="CS799" s="370"/>
      <c r="CT799" s="370"/>
      <c r="CU799" s="370"/>
      <c r="CV799" s="370"/>
      <c r="CW799" s="370"/>
      <c r="CX799" s="370"/>
      <c r="CY799" s="370"/>
      <c r="CZ799" s="370"/>
      <c r="DA799" s="370"/>
      <c r="DB799" s="370"/>
      <c r="DC799" s="370"/>
      <c r="DD799" s="370"/>
      <c r="DE799" s="370"/>
    </row>
    <row r="800" spans="56:109">
      <c r="BD800" s="370"/>
      <c r="BE800" s="370"/>
      <c r="BF800" s="370"/>
      <c r="BG800" s="370"/>
      <c r="BH800" s="370"/>
      <c r="BI800" s="370"/>
      <c r="BJ800" s="370"/>
      <c r="BK800" s="370"/>
      <c r="BL800" s="370"/>
      <c r="BM800" s="370"/>
      <c r="BN800" s="370"/>
      <c r="BO800" s="370"/>
      <c r="BP800" s="370"/>
      <c r="BQ800" s="370"/>
      <c r="BR800" s="370"/>
      <c r="BS800" s="370"/>
      <c r="BT800" s="370"/>
      <c r="BU800" s="370"/>
      <c r="BV800" s="370"/>
      <c r="BW800" s="370"/>
      <c r="BX800" s="370"/>
      <c r="BY800" s="370"/>
      <c r="BZ800" s="370"/>
      <c r="CA800" s="370"/>
      <c r="CB800" s="370"/>
      <c r="CC800" s="370"/>
      <c r="CD800" s="370"/>
      <c r="CE800" s="370"/>
      <c r="CF800" s="370"/>
      <c r="CG800" s="370"/>
      <c r="CH800" s="370"/>
      <c r="CI800" s="370"/>
      <c r="CJ800" s="370"/>
      <c r="CK800" s="370"/>
      <c r="CL800" s="370"/>
      <c r="CM800" s="370"/>
      <c r="CN800" s="370"/>
      <c r="CO800" s="370"/>
      <c r="CP800" s="370"/>
      <c r="CQ800" s="370"/>
      <c r="CR800" s="370"/>
      <c r="CS800" s="370"/>
      <c r="CT800" s="370"/>
      <c r="CU800" s="370"/>
      <c r="CV800" s="370"/>
      <c r="CW800" s="370"/>
      <c r="CX800" s="370"/>
      <c r="CY800" s="370"/>
      <c r="CZ800" s="370"/>
      <c r="DA800" s="370"/>
      <c r="DB800" s="370"/>
      <c r="DC800" s="370"/>
      <c r="DD800" s="370"/>
      <c r="DE800" s="370"/>
    </row>
    <row r="801" spans="56:109">
      <c r="BD801" s="370"/>
      <c r="BE801" s="370"/>
      <c r="BF801" s="370"/>
      <c r="BG801" s="370"/>
      <c r="BH801" s="370"/>
      <c r="BI801" s="370"/>
      <c r="BJ801" s="370"/>
      <c r="BK801" s="370"/>
      <c r="BL801" s="370"/>
      <c r="BM801" s="370"/>
      <c r="BN801" s="370"/>
      <c r="BO801" s="370"/>
      <c r="BP801" s="370"/>
      <c r="BQ801" s="370"/>
      <c r="BR801" s="370"/>
      <c r="BS801" s="370"/>
      <c r="BT801" s="370"/>
      <c r="BU801" s="370"/>
      <c r="BV801" s="370"/>
      <c r="BW801" s="370"/>
      <c r="BX801" s="370"/>
      <c r="BY801" s="370"/>
      <c r="BZ801" s="370"/>
      <c r="CA801" s="370"/>
      <c r="CB801" s="370"/>
      <c r="CC801" s="370"/>
      <c r="CD801" s="370"/>
      <c r="CE801" s="370"/>
      <c r="CF801" s="370"/>
      <c r="CG801" s="370"/>
      <c r="CH801" s="370"/>
      <c r="CI801" s="370"/>
      <c r="CJ801" s="370"/>
      <c r="CK801" s="370"/>
      <c r="CL801" s="370"/>
      <c r="CM801" s="370"/>
      <c r="CN801" s="370"/>
      <c r="CO801" s="370"/>
      <c r="CP801" s="370"/>
      <c r="CQ801" s="370"/>
      <c r="CR801" s="370"/>
      <c r="CS801" s="370"/>
      <c r="CT801" s="370"/>
      <c r="CU801" s="370"/>
      <c r="CV801" s="370"/>
      <c r="CW801" s="370"/>
      <c r="CX801" s="370"/>
      <c r="CY801" s="370"/>
      <c r="CZ801" s="370"/>
      <c r="DA801" s="370"/>
      <c r="DB801" s="370"/>
      <c r="DC801" s="370"/>
      <c r="DD801" s="370"/>
      <c r="DE801" s="370"/>
    </row>
    <row r="802" spans="56:109">
      <c r="BD802" s="370"/>
      <c r="BE802" s="370"/>
      <c r="BF802" s="370"/>
      <c r="BG802" s="370"/>
      <c r="BH802" s="370"/>
      <c r="BI802" s="370"/>
      <c r="BJ802" s="370"/>
      <c r="BK802" s="370"/>
      <c r="BL802" s="370"/>
      <c r="BM802" s="370"/>
      <c r="BN802" s="370"/>
      <c r="BO802" s="370"/>
      <c r="BP802" s="370"/>
      <c r="BQ802" s="370"/>
      <c r="BR802" s="370"/>
      <c r="BS802" s="370"/>
      <c r="BT802" s="370"/>
      <c r="BU802" s="370"/>
      <c r="BV802" s="370"/>
      <c r="BW802" s="370"/>
      <c r="BX802" s="370"/>
      <c r="BY802" s="370"/>
      <c r="BZ802" s="370"/>
      <c r="CA802" s="370"/>
      <c r="CB802" s="370"/>
      <c r="CC802" s="370"/>
      <c r="CD802" s="370"/>
      <c r="CE802" s="370"/>
      <c r="CF802" s="370"/>
      <c r="CG802" s="370"/>
      <c r="CH802" s="370"/>
      <c r="CI802" s="370"/>
      <c r="CJ802" s="370"/>
      <c r="CK802" s="370"/>
      <c r="CL802" s="370"/>
      <c r="CM802" s="370"/>
      <c r="CN802" s="370"/>
      <c r="CO802" s="370"/>
      <c r="CP802" s="370"/>
      <c r="CQ802" s="370"/>
      <c r="CR802" s="370"/>
      <c r="CS802" s="370"/>
      <c r="CT802" s="370"/>
      <c r="CU802" s="370"/>
      <c r="CV802" s="370"/>
      <c r="CW802" s="370"/>
      <c r="CX802" s="370"/>
      <c r="CY802" s="370"/>
      <c r="CZ802" s="370"/>
      <c r="DA802" s="370"/>
      <c r="DB802" s="370"/>
      <c r="DC802" s="370"/>
      <c r="DD802" s="370"/>
      <c r="DE802" s="370"/>
    </row>
    <row r="803" spans="56:109">
      <c r="BD803" s="370"/>
      <c r="BE803" s="370"/>
      <c r="BF803" s="370"/>
      <c r="BG803" s="370"/>
      <c r="BH803" s="370"/>
      <c r="BI803" s="370"/>
      <c r="BJ803" s="370"/>
      <c r="BK803" s="370"/>
      <c r="BL803" s="370"/>
      <c r="BM803" s="370"/>
      <c r="BN803" s="370"/>
      <c r="BO803" s="370"/>
      <c r="BP803" s="370"/>
      <c r="BQ803" s="370"/>
      <c r="BR803" s="370"/>
      <c r="BS803" s="370"/>
      <c r="BT803" s="370"/>
      <c r="BU803" s="370"/>
      <c r="BV803" s="370"/>
      <c r="BW803" s="370"/>
      <c r="BX803" s="370"/>
      <c r="BY803" s="370"/>
      <c r="BZ803" s="370"/>
      <c r="CA803" s="370"/>
      <c r="CB803" s="370"/>
      <c r="CC803" s="370"/>
      <c r="CD803" s="370"/>
      <c r="CE803" s="370"/>
      <c r="CF803" s="370"/>
      <c r="CG803" s="370"/>
      <c r="CH803" s="370"/>
      <c r="CI803" s="370"/>
      <c r="CJ803" s="370"/>
      <c r="CK803" s="370"/>
      <c r="CL803" s="370"/>
      <c r="CM803" s="370"/>
      <c r="CN803" s="370"/>
      <c r="CO803" s="370"/>
      <c r="CP803" s="370"/>
      <c r="CQ803" s="370"/>
      <c r="CR803" s="370"/>
      <c r="CS803" s="370"/>
      <c r="CT803" s="370"/>
      <c r="CU803" s="370"/>
      <c r="CV803" s="370"/>
      <c r="CW803" s="370"/>
      <c r="CX803" s="370"/>
      <c r="CY803" s="370"/>
      <c r="CZ803" s="370"/>
      <c r="DA803" s="370"/>
      <c r="DB803" s="370"/>
      <c r="DC803" s="370"/>
      <c r="DD803" s="370"/>
      <c r="DE803" s="370"/>
    </row>
    <row r="804" spans="56:109">
      <c r="BD804" s="370"/>
      <c r="BE804" s="370"/>
      <c r="BF804" s="370"/>
      <c r="BG804" s="370"/>
      <c r="BH804" s="370"/>
      <c r="BI804" s="370"/>
      <c r="BJ804" s="370"/>
      <c r="BK804" s="370"/>
      <c r="BL804" s="370"/>
      <c r="BM804" s="370"/>
      <c r="BN804" s="370"/>
      <c r="BO804" s="370"/>
      <c r="BP804" s="370"/>
      <c r="BQ804" s="370"/>
      <c r="BR804" s="370"/>
      <c r="BS804" s="370"/>
      <c r="BT804" s="370"/>
      <c r="BU804" s="370"/>
      <c r="BV804" s="370"/>
      <c r="BW804" s="370"/>
      <c r="BX804" s="370"/>
      <c r="BY804" s="370"/>
      <c r="BZ804" s="370"/>
      <c r="CA804" s="370"/>
      <c r="CB804" s="370"/>
      <c r="CC804" s="370"/>
      <c r="CD804" s="370"/>
      <c r="CE804" s="370"/>
      <c r="CF804" s="370"/>
      <c r="CG804" s="370"/>
      <c r="CH804" s="370"/>
      <c r="CI804" s="370"/>
      <c r="CJ804" s="370"/>
      <c r="CK804" s="370"/>
      <c r="CL804" s="370"/>
      <c r="CM804" s="370"/>
      <c r="CN804" s="370"/>
      <c r="CO804" s="370"/>
      <c r="CP804" s="370"/>
      <c r="CQ804" s="370"/>
      <c r="CR804" s="370"/>
      <c r="CS804" s="370"/>
      <c r="CT804" s="370"/>
      <c r="CU804" s="370"/>
      <c r="CV804" s="370"/>
      <c r="CW804" s="370"/>
      <c r="CX804" s="370"/>
      <c r="CY804" s="370"/>
      <c r="CZ804" s="370"/>
      <c r="DA804" s="370"/>
      <c r="DB804" s="370"/>
      <c r="DC804" s="370"/>
      <c r="DD804" s="370"/>
      <c r="DE804" s="370"/>
    </row>
    <row r="805" spans="56:109">
      <c r="BD805" s="370"/>
      <c r="BE805" s="370"/>
      <c r="BF805" s="370"/>
      <c r="BG805" s="370"/>
      <c r="BH805" s="370"/>
      <c r="BI805" s="370"/>
      <c r="BJ805" s="370"/>
      <c r="BK805" s="370"/>
      <c r="BL805" s="370"/>
      <c r="BM805" s="370"/>
      <c r="BN805" s="370"/>
      <c r="BO805" s="370"/>
      <c r="BP805" s="370"/>
      <c r="BQ805" s="370"/>
      <c r="BR805" s="370"/>
      <c r="BS805" s="370"/>
      <c r="BT805" s="370"/>
      <c r="BU805" s="370"/>
      <c r="BV805" s="370"/>
      <c r="BW805" s="370"/>
      <c r="BX805" s="370"/>
      <c r="BY805" s="370"/>
      <c r="BZ805" s="370"/>
      <c r="CA805" s="370"/>
      <c r="CB805" s="370"/>
      <c r="CC805" s="370"/>
      <c r="CD805" s="370"/>
      <c r="CE805" s="370"/>
      <c r="CF805" s="370"/>
      <c r="CG805" s="370"/>
      <c r="CH805" s="370"/>
      <c r="CI805" s="370"/>
      <c r="CJ805" s="370"/>
      <c r="CK805" s="370"/>
      <c r="CL805" s="370"/>
      <c r="CM805" s="370"/>
      <c r="CN805" s="370"/>
      <c r="CO805" s="370"/>
      <c r="CP805" s="370"/>
      <c r="CQ805" s="370"/>
      <c r="CR805" s="370"/>
      <c r="CS805" s="370"/>
      <c r="CT805" s="370"/>
      <c r="CU805" s="370"/>
      <c r="CV805" s="370"/>
      <c r="CW805" s="370"/>
      <c r="CX805" s="370"/>
      <c r="CY805" s="370"/>
      <c r="CZ805" s="370"/>
      <c r="DA805" s="370"/>
      <c r="DB805" s="370"/>
      <c r="DC805" s="370"/>
      <c r="DD805" s="370"/>
      <c r="DE805" s="370"/>
    </row>
    <row r="806" spans="56:109">
      <c r="BD806" s="370"/>
      <c r="BE806" s="370"/>
      <c r="BF806" s="370"/>
      <c r="BG806" s="370"/>
      <c r="BH806" s="370"/>
      <c r="BI806" s="370"/>
      <c r="BJ806" s="370"/>
      <c r="BK806" s="370"/>
      <c r="BL806" s="370"/>
      <c r="BM806" s="370"/>
      <c r="BN806" s="370"/>
      <c r="BO806" s="370"/>
      <c r="BP806" s="370"/>
      <c r="BQ806" s="370"/>
      <c r="BR806" s="370"/>
      <c r="BS806" s="370"/>
      <c r="BT806" s="370"/>
      <c r="BU806" s="370"/>
      <c r="BV806" s="370"/>
      <c r="BW806" s="370"/>
      <c r="BX806" s="370"/>
      <c r="BY806" s="370"/>
      <c r="BZ806" s="370"/>
      <c r="CA806" s="370"/>
      <c r="CB806" s="370"/>
      <c r="CC806" s="370"/>
      <c r="CD806" s="370"/>
      <c r="CE806" s="370"/>
      <c r="CF806" s="370"/>
      <c r="CG806" s="370"/>
      <c r="CH806" s="370"/>
      <c r="CI806" s="370"/>
      <c r="CJ806" s="370"/>
      <c r="CK806" s="370"/>
      <c r="CL806" s="370"/>
      <c r="CM806" s="370"/>
      <c r="CN806" s="370"/>
      <c r="CO806" s="370"/>
      <c r="CP806" s="370"/>
      <c r="CQ806" s="370"/>
      <c r="CR806" s="370"/>
      <c r="CS806" s="370"/>
      <c r="CT806" s="370"/>
      <c r="CU806" s="370"/>
      <c r="CV806" s="370"/>
      <c r="CW806" s="370"/>
      <c r="CX806" s="370"/>
      <c r="CY806" s="370"/>
      <c r="CZ806" s="370"/>
      <c r="DA806" s="370"/>
      <c r="DB806" s="370"/>
      <c r="DC806" s="370"/>
      <c r="DD806" s="370"/>
      <c r="DE806" s="370"/>
    </row>
    <row r="807" spans="56:109">
      <c r="BD807" s="370"/>
      <c r="BE807" s="370"/>
      <c r="BF807" s="370"/>
      <c r="BG807" s="370"/>
      <c r="BH807" s="370"/>
      <c r="BI807" s="370"/>
      <c r="BJ807" s="370"/>
      <c r="BK807" s="370"/>
      <c r="BL807" s="370"/>
      <c r="BM807" s="370"/>
      <c r="BN807" s="370"/>
      <c r="BO807" s="370"/>
      <c r="BP807" s="370"/>
      <c r="BQ807" s="370"/>
      <c r="BR807" s="370"/>
      <c r="BS807" s="370"/>
      <c r="BT807" s="370"/>
      <c r="BU807" s="370"/>
      <c r="BV807" s="370"/>
      <c r="BW807" s="370"/>
      <c r="BX807" s="370"/>
      <c r="BY807" s="370"/>
      <c r="BZ807" s="370"/>
      <c r="CA807" s="370"/>
      <c r="CB807" s="370"/>
      <c r="CC807" s="370"/>
      <c r="CD807" s="370"/>
      <c r="CE807" s="370"/>
      <c r="CF807" s="370"/>
      <c r="CG807" s="370"/>
      <c r="CH807" s="370"/>
      <c r="CI807" s="370"/>
      <c r="CJ807" s="370"/>
      <c r="CK807" s="370"/>
      <c r="CL807" s="370"/>
      <c r="CM807" s="370"/>
      <c r="CN807" s="370"/>
      <c r="CO807" s="370"/>
      <c r="CP807" s="370"/>
      <c r="CQ807" s="370"/>
      <c r="CR807" s="370"/>
      <c r="CS807" s="370"/>
      <c r="CT807" s="370"/>
      <c r="CU807" s="370"/>
      <c r="CV807" s="370"/>
      <c r="CW807" s="370"/>
      <c r="CX807" s="370"/>
      <c r="CY807" s="370"/>
      <c r="CZ807" s="370"/>
      <c r="DA807" s="370"/>
      <c r="DB807" s="370"/>
      <c r="DC807" s="370"/>
      <c r="DD807" s="370"/>
      <c r="DE807" s="370"/>
    </row>
    <row r="808" spans="56:109">
      <c r="BD808" s="370"/>
      <c r="BE808" s="370"/>
      <c r="BF808" s="370"/>
      <c r="BG808" s="370"/>
      <c r="BH808" s="370"/>
      <c r="BI808" s="370"/>
      <c r="BJ808" s="370"/>
      <c r="BK808" s="370"/>
      <c r="BL808" s="370"/>
      <c r="BM808" s="370"/>
      <c r="BN808" s="370"/>
      <c r="BO808" s="370"/>
      <c r="BP808" s="370"/>
      <c r="BQ808" s="370"/>
      <c r="BR808" s="370"/>
      <c r="BS808" s="370"/>
      <c r="BT808" s="370"/>
      <c r="BU808" s="370"/>
      <c r="BV808" s="370"/>
      <c r="BW808" s="370"/>
      <c r="BX808" s="370"/>
      <c r="BY808" s="370"/>
      <c r="BZ808" s="370"/>
      <c r="CA808" s="370"/>
      <c r="CB808" s="370"/>
      <c r="CC808" s="370"/>
      <c r="CD808" s="370"/>
      <c r="CE808" s="370"/>
      <c r="CF808" s="370"/>
      <c r="CG808" s="370"/>
      <c r="CH808" s="370"/>
      <c r="CI808" s="370"/>
      <c r="CJ808" s="370"/>
      <c r="CK808" s="370"/>
      <c r="CL808" s="370"/>
      <c r="CM808" s="370"/>
      <c r="CN808" s="370"/>
      <c r="CO808" s="370"/>
      <c r="CP808" s="370"/>
      <c r="CQ808" s="370"/>
      <c r="CR808" s="370"/>
      <c r="CS808" s="370"/>
      <c r="CT808" s="370"/>
      <c r="CU808" s="370"/>
      <c r="CV808" s="370"/>
      <c r="CW808" s="370"/>
      <c r="CX808" s="370"/>
      <c r="CY808" s="370"/>
      <c r="CZ808" s="370"/>
      <c r="DA808" s="370"/>
      <c r="DB808" s="370"/>
      <c r="DC808" s="370"/>
      <c r="DD808" s="370"/>
      <c r="DE808" s="370"/>
    </row>
    <row r="809" spans="56:109">
      <c r="BD809" s="370"/>
      <c r="BE809" s="370"/>
      <c r="BF809" s="370"/>
      <c r="BG809" s="370"/>
      <c r="BH809" s="370"/>
      <c r="BI809" s="370"/>
      <c r="BJ809" s="370"/>
      <c r="BK809" s="370"/>
      <c r="BL809" s="370"/>
      <c r="BM809" s="370"/>
      <c r="BN809" s="370"/>
      <c r="BO809" s="370"/>
      <c r="BP809" s="370"/>
      <c r="BQ809" s="370"/>
      <c r="BR809" s="370"/>
      <c r="BS809" s="370"/>
      <c r="BT809" s="370"/>
      <c r="BU809" s="370"/>
      <c r="BV809" s="370"/>
      <c r="BW809" s="370"/>
      <c r="BX809" s="370"/>
      <c r="BY809" s="370"/>
      <c r="BZ809" s="370"/>
      <c r="CA809" s="370"/>
      <c r="CB809" s="370"/>
      <c r="CC809" s="370"/>
      <c r="CD809" s="370"/>
      <c r="CE809" s="370"/>
      <c r="CF809" s="370"/>
      <c r="CG809" s="370"/>
      <c r="CH809" s="370"/>
      <c r="CI809" s="370"/>
      <c r="CJ809" s="370"/>
      <c r="CK809" s="370"/>
      <c r="CL809" s="370"/>
      <c r="CM809" s="370"/>
      <c r="CN809" s="370"/>
      <c r="CO809" s="370"/>
      <c r="CP809" s="370"/>
      <c r="CQ809" s="370"/>
      <c r="CR809" s="370"/>
      <c r="CS809" s="370"/>
      <c r="CT809" s="370"/>
      <c r="CU809" s="370"/>
      <c r="CV809" s="370"/>
      <c r="CW809" s="370"/>
      <c r="CX809" s="370"/>
      <c r="CY809" s="370"/>
      <c r="CZ809" s="370"/>
      <c r="DA809" s="370"/>
      <c r="DB809" s="370"/>
      <c r="DC809" s="370"/>
      <c r="DD809" s="370"/>
      <c r="DE809" s="370"/>
    </row>
    <row r="810" spans="56:109">
      <c r="BD810" s="370"/>
      <c r="BE810" s="370"/>
      <c r="BF810" s="370"/>
      <c r="BG810" s="370"/>
      <c r="BH810" s="370"/>
      <c r="BI810" s="370"/>
      <c r="BJ810" s="370"/>
      <c r="BK810" s="370"/>
      <c r="BL810" s="370"/>
      <c r="BM810" s="370"/>
      <c r="BN810" s="370"/>
      <c r="BO810" s="370"/>
      <c r="BP810" s="370"/>
      <c r="BQ810" s="370"/>
      <c r="BR810" s="370"/>
      <c r="BS810" s="370"/>
      <c r="BT810" s="370"/>
      <c r="BU810" s="370"/>
      <c r="BV810" s="370"/>
      <c r="BW810" s="370"/>
      <c r="BX810" s="370"/>
      <c r="BY810" s="370"/>
      <c r="BZ810" s="370"/>
      <c r="CA810" s="370"/>
      <c r="CB810" s="370"/>
      <c r="CC810" s="370"/>
      <c r="CD810" s="370"/>
      <c r="CE810" s="370"/>
      <c r="CF810" s="370"/>
      <c r="CG810" s="370"/>
      <c r="CH810" s="370"/>
      <c r="CI810" s="370"/>
      <c r="CJ810" s="370"/>
      <c r="CK810" s="370"/>
      <c r="CL810" s="370"/>
      <c r="CM810" s="370"/>
      <c r="CN810" s="370"/>
      <c r="CO810" s="370"/>
      <c r="CP810" s="370"/>
      <c r="CQ810" s="370"/>
      <c r="CR810" s="370"/>
      <c r="CS810" s="370"/>
      <c r="CT810" s="370"/>
      <c r="CU810" s="370"/>
      <c r="CV810" s="370"/>
      <c r="CW810" s="370"/>
      <c r="CX810" s="370"/>
      <c r="CY810" s="370"/>
      <c r="CZ810" s="370"/>
      <c r="DA810" s="370"/>
      <c r="DB810" s="370"/>
      <c r="DC810" s="370"/>
      <c r="DD810" s="370"/>
      <c r="DE810" s="370"/>
    </row>
    <row r="811" spans="56:109">
      <c r="BD811" s="370"/>
      <c r="BE811" s="370"/>
      <c r="BF811" s="370"/>
      <c r="BG811" s="370"/>
      <c r="BH811" s="370"/>
      <c r="BI811" s="370"/>
      <c r="BJ811" s="370"/>
      <c r="BK811" s="370"/>
      <c r="BL811" s="370"/>
      <c r="BM811" s="370"/>
      <c r="BN811" s="370"/>
      <c r="BO811" s="370"/>
      <c r="BP811" s="370"/>
      <c r="BQ811" s="370"/>
      <c r="BR811" s="370"/>
      <c r="BS811" s="370"/>
      <c r="BT811" s="370"/>
      <c r="BU811" s="370"/>
      <c r="BV811" s="370"/>
      <c r="BW811" s="370"/>
      <c r="BX811" s="370"/>
      <c r="BY811" s="370"/>
      <c r="BZ811" s="370"/>
      <c r="CA811" s="370"/>
      <c r="CB811" s="370"/>
      <c r="CC811" s="370"/>
      <c r="CD811" s="370"/>
      <c r="CE811" s="370"/>
      <c r="CF811" s="370"/>
      <c r="CG811" s="370"/>
      <c r="CH811" s="370"/>
      <c r="CI811" s="370"/>
      <c r="CJ811" s="370"/>
      <c r="CK811" s="370"/>
      <c r="CL811" s="370"/>
      <c r="CM811" s="370"/>
      <c r="CN811" s="370"/>
      <c r="CO811" s="370"/>
      <c r="CP811" s="370"/>
      <c r="CQ811" s="370"/>
      <c r="CR811" s="370"/>
      <c r="CS811" s="370"/>
      <c r="CT811" s="370"/>
      <c r="CU811" s="370"/>
      <c r="CV811" s="370"/>
      <c r="CW811" s="370"/>
      <c r="CX811" s="370"/>
      <c r="CY811" s="370"/>
      <c r="CZ811" s="370"/>
      <c r="DA811" s="370"/>
      <c r="DB811" s="370"/>
      <c r="DC811" s="370"/>
      <c r="DD811" s="370"/>
      <c r="DE811" s="370"/>
    </row>
    <row r="812" spans="56:109">
      <c r="BD812" s="370"/>
      <c r="BE812" s="370"/>
      <c r="BF812" s="370"/>
      <c r="BG812" s="370"/>
      <c r="BH812" s="370"/>
      <c r="BI812" s="370"/>
      <c r="BJ812" s="370"/>
      <c r="BK812" s="370"/>
      <c r="BL812" s="370"/>
      <c r="BM812" s="370"/>
      <c r="BN812" s="370"/>
      <c r="BO812" s="370"/>
      <c r="BP812" s="370"/>
      <c r="BQ812" s="370"/>
      <c r="BR812" s="370"/>
      <c r="BS812" s="370"/>
      <c r="BT812" s="370"/>
      <c r="BU812" s="370"/>
      <c r="BV812" s="370"/>
      <c r="BW812" s="370"/>
      <c r="BX812" s="370"/>
      <c r="BY812" s="370"/>
      <c r="BZ812" s="370"/>
      <c r="CA812" s="370"/>
      <c r="CB812" s="370"/>
      <c r="CC812" s="370"/>
      <c r="CD812" s="370"/>
      <c r="CE812" s="370"/>
      <c r="CF812" s="370"/>
      <c r="CG812" s="370"/>
      <c r="CH812" s="370"/>
      <c r="CI812" s="370"/>
      <c r="CJ812" s="370"/>
      <c r="CK812" s="370"/>
      <c r="CL812" s="370"/>
      <c r="CM812" s="370"/>
      <c r="CN812" s="370"/>
      <c r="CO812" s="370"/>
      <c r="CP812" s="370"/>
      <c r="CQ812" s="370"/>
      <c r="CR812" s="370"/>
      <c r="CS812" s="370"/>
      <c r="CT812" s="370"/>
      <c r="CU812" s="370"/>
      <c r="CV812" s="370"/>
      <c r="CW812" s="370"/>
      <c r="CX812" s="370"/>
      <c r="CY812" s="370"/>
      <c r="CZ812" s="370"/>
      <c r="DA812" s="370"/>
      <c r="DB812" s="370"/>
      <c r="DC812" s="370"/>
      <c r="DD812" s="370"/>
      <c r="DE812" s="370"/>
    </row>
    <row r="813" spans="56:109">
      <c r="BD813" s="370"/>
      <c r="BE813" s="370"/>
      <c r="BF813" s="370"/>
      <c r="BG813" s="370"/>
      <c r="BH813" s="370"/>
      <c r="BI813" s="370"/>
      <c r="BJ813" s="370"/>
      <c r="BK813" s="370"/>
      <c r="BL813" s="370"/>
      <c r="BM813" s="370"/>
      <c r="BN813" s="370"/>
      <c r="BO813" s="370"/>
      <c r="BP813" s="370"/>
      <c r="BQ813" s="370"/>
      <c r="BR813" s="370"/>
      <c r="BS813" s="370"/>
      <c r="BT813" s="370"/>
      <c r="BU813" s="370"/>
      <c r="BV813" s="370"/>
      <c r="BW813" s="370"/>
      <c r="BX813" s="370"/>
      <c r="BY813" s="370"/>
      <c r="BZ813" s="370"/>
      <c r="CA813" s="370"/>
      <c r="CB813" s="370"/>
      <c r="CC813" s="370"/>
      <c r="CD813" s="370"/>
      <c r="CE813" s="370"/>
      <c r="CF813" s="370"/>
      <c r="CG813" s="370"/>
      <c r="CH813" s="370"/>
      <c r="CI813" s="370"/>
      <c r="CJ813" s="370"/>
      <c r="CK813" s="370"/>
      <c r="CL813" s="370"/>
      <c r="CM813" s="370"/>
      <c r="CN813" s="370"/>
      <c r="CO813" s="370"/>
      <c r="CP813" s="370"/>
      <c r="CQ813" s="370"/>
      <c r="CR813" s="370"/>
      <c r="CS813" s="370"/>
      <c r="CT813" s="370"/>
      <c r="CU813" s="370"/>
      <c r="CV813" s="370"/>
      <c r="CW813" s="370"/>
      <c r="CX813" s="370"/>
      <c r="CY813" s="370"/>
      <c r="CZ813" s="370"/>
      <c r="DA813" s="370"/>
      <c r="DB813" s="370"/>
      <c r="DC813" s="370"/>
      <c r="DD813" s="370"/>
      <c r="DE813" s="370"/>
    </row>
    <row r="814" spans="56:109">
      <c r="BD814" s="370"/>
      <c r="BE814" s="370"/>
      <c r="BF814" s="370"/>
      <c r="BG814" s="370"/>
      <c r="BH814" s="370"/>
      <c r="BI814" s="370"/>
      <c r="BJ814" s="370"/>
      <c r="BK814" s="370"/>
      <c r="BL814" s="370"/>
      <c r="BM814" s="370"/>
      <c r="BN814" s="370"/>
      <c r="BO814" s="370"/>
      <c r="BP814" s="370"/>
      <c r="BQ814" s="370"/>
      <c r="BR814" s="370"/>
      <c r="BS814" s="370"/>
      <c r="BT814" s="370"/>
      <c r="BU814" s="370"/>
      <c r="BV814" s="370"/>
      <c r="BW814" s="370"/>
      <c r="BX814" s="370"/>
      <c r="BY814" s="370"/>
      <c r="BZ814" s="370"/>
      <c r="CA814" s="370"/>
      <c r="CB814" s="370"/>
      <c r="CC814" s="370"/>
      <c r="CD814" s="370"/>
      <c r="CE814" s="370"/>
      <c r="CF814" s="370"/>
      <c r="CG814" s="370"/>
      <c r="CH814" s="370"/>
      <c r="CI814" s="370"/>
      <c r="CJ814" s="370"/>
      <c r="CK814" s="370"/>
      <c r="CL814" s="370"/>
      <c r="CM814" s="370"/>
      <c r="CN814" s="370"/>
      <c r="CO814" s="370"/>
      <c r="CP814" s="370"/>
      <c r="CQ814" s="370"/>
      <c r="CR814" s="370"/>
      <c r="CS814" s="370"/>
      <c r="CT814" s="370"/>
      <c r="CU814" s="370"/>
      <c r="CV814" s="370"/>
      <c r="CW814" s="370"/>
      <c r="CX814" s="370"/>
      <c r="CY814" s="370"/>
      <c r="CZ814" s="370"/>
      <c r="DA814" s="370"/>
      <c r="DB814" s="370"/>
      <c r="DC814" s="370"/>
      <c r="DD814" s="370"/>
      <c r="DE814" s="370"/>
    </row>
    <row r="815" spans="56:109">
      <c r="BD815" s="370"/>
      <c r="BE815" s="370"/>
      <c r="BF815" s="370"/>
      <c r="BG815" s="370"/>
      <c r="BH815" s="370"/>
      <c r="BI815" s="370"/>
      <c r="BJ815" s="370"/>
      <c r="BK815" s="370"/>
      <c r="BL815" s="370"/>
      <c r="BM815" s="370"/>
      <c r="BN815" s="370"/>
      <c r="BO815" s="370"/>
      <c r="BP815" s="370"/>
      <c r="BQ815" s="370"/>
      <c r="BR815" s="370"/>
      <c r="BS815" s="370"/>
      <c r="BT815" s="370"/>
      <c r="BU815" s="370"/>
      <c r="BV815" s="370"/>
      <c r="BW815" s="370"/>
      <c r="BX815" s="370"/>
      <c r="BY815" s="370"/>
      <c r="BZ815" s="370"/>
      <c r="CA815" s="370"/>
      <c r="CB815" s="370"/>
      <c r="CC815" s="370"/>
      <c r="CD815" s="370"/>
      <c r="CE815" s="370"/>
      <c r="CF815" s="370"/>
      <c r="CG815" s="370"/>
      <c r="CH815" s="370"/>
      <c r="CI815" s="370"/>
      <c r="CJ815" s="370"/>
      <c r="CK815" s="370"/>
      <c r="CL815" s="370"/>
      <c r="CM815" s="370"/>
      <c r="CN815" s="370"/>
      <c r="CO815" s="370"/>
      <c r="CP815" s="370"/>
      <c r="CQ815" s="370"/>
      <c r="CR815" s="370"/>
      <c r="CS815" s="370"/>
      <c r="CT815" s="370"/>
      <c r="CU815" s="370"/>
      <c r="CV815" s="370"/>
      <c r="CW815" s="370"/>
      <c r="CX815" s="370"/>
      <c r="CY815" s="370"/>
      <c r="CZ815" s="370"/>
      <c r="DA815" s="370"/>
      <c r="DB815" s="370"/>
      <c r="DC815" s="370"/>
      <c r="DD815" s="370"/>
      <c r="DE815" s="370"/>
    </row>
    <row r="816" spans="56:109">
      <c r="BD816" s="370"/>
      <c r="BE816" s="370"/>
      <c r="BF816" s="370"/>
      <c r="BG816" s="370"/>
      <c r="BH816" s="370"/>
      <c r="BI816" s="370"/>
      <c r="BJ816" s="370"/>
      <c r="BK816" s="370"/>
      <c r="BL816" s="370"/>
      <c r="BM816" s="370"/>
      <c r="BN816" s="370"/>
      <c r="BO816" s="370"/>
      <c r="BP816" s="370"/>
      <c r="BQ816" s="370"/>
      <c r="BR816" s="370"/>
      <c r="BS816" s="370"/>
      <c r="BT816" s="370"/>
      <c r="BU816" s="370"/>
      <c r="BV816" s="370"/>
      <c r="BW816" s="370"/>
      <c r="BX816" s="370"/>
      <c r="BY816" s="370"/>
      <c r="BZ816" s="370"/>
      <c r="CA816" s="370"/>
      <c r="CB816" s="370"/>
      <c r="CC816" s="370"/>
      <c r="CD816" s="370"/>
      <c r="CE816" s="370"/>
      <c r="CF816" s="370"/>
      <c r="CG816" s="370"/>
      <c r="CH816" s="370"/>
      <c r="CI816" s="370"/>
      <c r="CJ816" s="370"/>
      <c r="CK816" s="370"/>
      <c r="CL816" s="370"/>
      <c r="CM816" s="370"/>
      <c r="CN816" s="370"/>
      <c r="CO816" s="370"/>
      <c r="CP816" s="370"/>
      <c r="CQ816" s="370"/>
      <c r="CR816" s="370"/>
      <c r="CS816" s="370"/>
      <c r="CT816" s="370"/>
      <c r="CU816" s="370"/>
      <c r="CV816" s="370"/>
      <c r="CW816" s="370"/>
      <c r="CX816" s="370"/>
      <c r="CY816" s="370"/>
      <c r="CZ816" s="370"/>
      <c r="DA816" s="370"/>
      <c r="DB816" s="370"/>
      <c r="DC816" s="370"/>
      <c r="DD816" s="370"/>
      <c r="DE816" s="370"/>
    </row>
    <row r="817" spans="56:109">
      <c r="BD817" s="370"/>
      <c r="BE817" s="370"/>
      <c r="BF817" s="370"/>
      <c r="BG817" s="370"/>
      <c r="BH817" s="370"/>
      <c r="BI817" s="370"/>
      <c r="BJ817" s="370"/>
      <c r="BK817" s="370"/>
      <c r="BL817" s="370"/>
      <c r="BM817" s="370"/>
      <c r="BN817" s="370"/>
      <c r="BO817" s="370"/>
      <c r="BP817" s="370"/>
      <c r="BQ817" s="370"/>
      <c r="BR817" s="370"/>
      <c r="BS817" s="370"/>
      <c r="BT817" s="370"/>
      <c r="BU817" s="370"/>
      <c r="BV817" s="370"/>
      <c r="BW817" s="370"/>
      <c r="BX817" s="370"/>
      <c r="BY817" s="370"/>
      <c r="BZ817" s="370"/>
      <c r="CA817" s="370"/>
      <c r="CB817" s="370"/>
      <c r="CC817" s="370"/>
      <c r="CD817" s="370"/>
      <c r="CE817" s="370"/>
      <c r="CF817" s="370"/>
      <c r="CG817" s="370"/>
      <c r="CH817" s="370"/>
      <c r="CI817" s="370"/>
      <c r="CJ817" s="370"/>
      <c r="CK817" s="370"/>
      <c r="CL817" s="370"/>
      <c r="CM817" s="370"/>
      <c r="CN817" s="370"/>
      <c r="CO817" s="370"/>
      <c r="CP817" s="370"/>
      <c r="CQ817" s="370"/>
      <c r="CR817" s="370"/>
      <c r="CS817" s="370"/>
      <c r="CT817" s="370"/>
      <c r="CU817" s="370"/>
      <c r="CV817" s="370"/>
      <c r="CW817" s="370"/>
      <c r="CX817" s="370"/>
      <c r="CY817" s="370"/>
      <c r="CZ817" s="370"/>
      <c r="DA817" s="370"/>
      <c r="DB817" s="370"/>
      <c r="DC817" s="370"/>
      <c r="DD817" s="370"/>
      <c r="DE817" s="370"/>
    </row>
    <row r="818" spans="56:109">
      <c r="BD818" s="370"/>
      <c r="BE818" s="370"/>
      <c r="BF818" s="370"/>
      <c r="BG818" s="370"/>
      <c r="BH818" s="370"/>
      <c r="BI818" s="370"/>
      <c r="BJ818" s="370"/>
      <c r="BK818" s="370"/>
      <c r="BL818" s="370"/>
      <c r="BM818" s="370"/>
      <c r="BN818" s="370"/>
      <c r="BO818" s="370"/>
      <c r="BP818" s="370"/>
      <c r="BQ818" s="370"/>
      <c r="BR818" s="370"/>
      <c r="BS818" s="370"/>
      <c r="BT818" s="370"/>
      <c r="BU818" s="370"/>
      <c r="BV818" s="370"/>
      <c r="BW818" s="370"/>
      <c r="BX818" s="370"/>
      <c r="BY818" s="370"/>
      <c r="BZ818" s="370"/>
      <c r="CA818" s="370"/>
      <c r="CB818" s="370"/>
      <c r="CC818" s="370"/>
      <c r="CD818" s="370"/>
      <c r="CE818" s="370"/>
      <c r="CF818" s="370"/>
      <c r="CG818" s="370"/>
      <c r="CH818" s="370"/>
      <c r="CI818" s="370"/>
      <c r="CJ818" s="370"/>
      <c r="CK818" s="370"/>
      <c r="CL818" s="370"/>
      <c r="CM818" s="370"/>
      <c r="CN818" s="370"/>
      <c r="CO818" s="370"/>
      <c r="CP818" s="370"/>
      <c r="CQ818" s="370"/>
      <c r="CR818" s="370"/>
      <c r="CS818" s="370"/>
      <c r="CT818" s="370"/>
      <c r="CU818" s="370"/>
      <c r="CV818" s="370"/>
      <c r="CW818" s="370"/>
      <c r="CX818" s="370"/>
      <c r="CY818" s="370"/>
      <c r="CZ818" s="370"/>
      <c r="DA818" s="370"/>
      <c r="DB818" s="370"/>
      <c r="DC818" s="370"/>
      <c r="DD818" s="370"/>
      <c r="DE818" s="370"/>
    </row>
    <row r="819" spans="56:109">
      <c r="BD819" s="370"/>
      <c r="BE819" s="370"/>
      <c r="BF819" s="370"/>
      <c r="BG819" s="370"/>
      <c r="BH819" s="370"/>
      <c r="BI819" s="370"/>
      <c r="BJ819" s="370"/>
      <c r="BK819" s="370"/>
      <c r="BL819" s="370"/>
      <c r="BM819" s="370"/>
      <c r="BN819" s="370"/>
      <c r="BO819" s="370"/>
      <c r="BP819" s="370"/>
      <c r="BQ819" s="370"/>
      <c r="BR819" s="370"/>
      <c r="BS819" s="370"/>
      <c r="BT819" s="370"/>
      <c r="BU819" s="370"/>
      <c r="BV819" s="370"/>
      <c r="BW819" s="370"/>
      <c r="BX819" s="370"/>
      <c r="BY819" s="370"/>
      <c r="BZ819" s="370"/>
      <c r="CA819" s="370"/>
      <c r="CB819" s="370"/>
      <c r="CC819" s="370"/>
      <c r="CD819" s="370"/>
      <c r="CE819" s="370"/>
      <c r="CF819" s="370"/>
      <c r="CG819" s="370"/>
      <c r="CH819" s="370"/>
      <c r="CI819" s="370"/>
      <c r="CJ819" s="370"/>
      <c r="CK819" s="370"/>
      <c r="CL819" s="370"/>
      <c r="CM819" s="370"/>
      <c r="CN819" s="370"/>
      <c r="CO819" s="370"/>
      <c r="CP819" s="370"/>
      <c r="CQ819" s="370"/>
      <c r="CR819" s="370"/>
      <c r="CS819" s="370"/>
      <c r="CT819" s="370"/>
      <c r="CU819" s="370"/>
      <c r="CV819" s="370"/>
      <c r="CW819" s="370"/>
      <c r="CX819" s="370"/>
      <c r="CY819" s="370"/>
      <c r="CZ819" s="370"/>
      <c r="DA819" s="370"/>
      <c r="DB819" s="370"/>
      <c r="DC819" s="370"/>
      <c r="DD819" s="370"/>
      <c r="DE819" s="370"/>
    </row>
    <row r="820" spans="56:109">
      <c r="BD820" s="370"/>
      <c r="BE820" s="370"/>
      <c r="BF820" s="370"/>
      <c r="BG820" s="370"/>
      <c r="BH820" s="370"/>
      <c r="BI820" s="370"/>
      <c r="BJ820" s="370"/>
      <c r="BK820" s="370"/>
      <c r="BL820" s="370"/>
      <c r="BM820" s="370"/>
      <c r="BN820" s="370"/>
      <c r="BO820" s="370"/>
      <c r="BP820" s="370"/>
      <c r="BQ820" s="370"/>
      <c r="BR820" s="370"/>
      <c r="BS820" s="370"/>
      <c r="BT820" s="370"/>
      <c r="BU820" s="370"/>
      <c r="BV820" s="370"/>
      <c r="BW820" s="370"/>
      <c r="BX820" s="370"/>
      <c r="BY820" s="370"/>
      <c r="BZ820" s="370"/>
      <c r="CA820" s="370"/>
      <c r="CB820" s="370"/>
      <c r="CC820" s="370"/>
      <c r="CD820" s="370"/>
      <c r="CE820" s="370"/>
      <c r="CF820" s="370"/>
      <c r="CG820" s="370"/>
      <c r="CH820" s="370"/>
      <c r="CI820" s="370"/>
      <c r="CJ820" s="370"/>
      <c r="CK820" s="370"/>
      <c r="CL820" s="370"/>
      <c r="CM820" s="370"/>
      <c r="CN820" s="370"/>
      <c r="CO820" s="370"/>
      <c r="CP820" s="370"/>
      <c r="CQ820" s="370"/>
      <c r="CR820" s="370"/>
      <c r="CS820" s="370"/>
      <c r="CT820" s="370"/>
      <c r="CU820" s="370"/>
      <c r="CV820" s="370"/>
      <c r="CW820" s="370"/>
      <c r="CX820" s="370"/>
      <c r="CY820" s="370"/>
      <c r="CZ820" s="370"/>
      <c r="DA820" s="370"/>
      <c r="DB820" s="370"/>
      <c r="DC820" s="370"/>
      <c r="DD820" s="370"/>
      <c r="DE820" s="370"/>
    </row>
    <row r="821" spans="56:109">
      <c r="BD821" s="370"/>
      <c r="BE821" s="370"/>
      <c r="BF821" s="370"/>
      <c r="BG821" s="370"/>
      <c r="BH821" s="370"/>
      <c r="BI821" s="370"/>
      <c r="BJ821" s="370"/>
      <c r="BK821" s="370"/>
      <c r="BL821" s="370"/>
      <c r="BM821" s="370"/>
      <c r="BN821" s="370"/>
      <c r="BO821" s="370"/>
      <c r="BP821" s="370"/>
      <c r="BQ821" s="370"/>
      <c r="BR821" s="370"/>
      <c r="BS821" s="370"/>
      <c r="BT821" s="370"/>
      <c r="BU821" s="370"/>
      <c r="BV821" s="370"/>
      <c r="BW821" s="370"/>
      <c r="BX821" s="370"/>
      <c r="BY821" s="370"/>
      <c r="BZ821" s="370"/>
      <c r="CA821" s="370"/>
      <c r="CB821" s="370"/>
      <c r="CC821" s="370"/>
      <c r="CD821" s="370"/>
      <c r="CE821" s="370"/>
      <c r="CF821" s="370"/>
      <c r="CG821" s="370"/>
      <c r="CH821" s="370"/>
      <c r="CI821" s="370"/>
      <c r="CJ821" s="370"/>
      <c r="CK821" s="370"/>
      <c r="CL821" s="370"/>
      <c r="CM821" s="370"/>
      <c r="CN821" s="370"/>
      <c r="CO821" s="370"/>
      <c r="CP821" s="370"/>
      <c r="CQ821" s="370"/>
      <c r="CR821" s="370"/>
      <c r="CS821" s="370"/>
      <c r="CT821" s="370"/>
      <c r="CU821" s="370"/>
      <c r="CV821" s="370"/>
      <c r="CW821" s="370"/>
      <c r="CX821" s="370"/>
      <c r="CY821" s="370"/>
      <c r="CZ821" s="370"/>
      <c r="DA821" s="370"/>
      <c r="DB821" s="370"/>
      <c r="DC821" s="370"/>
      <c r="DD821" s="370"/>
      <c r="DE821" s="370"/>
    </row>
    <row r="822" spans="56:109">
      <c r="BD822" s="370"/>
      <c r="BE822" s="370"/>
      <c r="BF822" s="370"/>
      <c r="BG822" s="370"/>
      <c r="BH822" s="370"/>
      <c r="BI822" s="370"/>
      <c r="BJ822" s="370"/>
      <c r="BK822" s="370"/>
      <c r="BL822" s="370"/>
      <c r="BM822" s="370"/>
      <c r="BN822" s="370"/>
      <c r="BO822" s="370"/>
      <c r="BP822" s="370"/>
      <c r="BQ822" s="370"/>
      <c r="BR822" s="370"/>
      <c r="BS822" s="370"/>
      <c r="BT822" s="370"/>
      <c r="BU822" s="370"/>
      <c r="BV822" s="370"/>
      <c r="BW822" s="370"/>
      <c r="BX822" s="370"/>
      <c r="BY822" s="370"/>
      <c r="BZ822" s="370"/>
      <c r="CA822" s="370"/>
      <c r="CB822" s="370"/>
      <c r="CC822" s="370"/>
      <c r="CD822" s="370"/>
      <c r="CE822" s="370"/>
      <c r="CF822" s="370"/>
      <c r="CG822" s="370"/>
      <c r="CH822" s="370"/>
      <c r="CI822" s="370"/>
      <c r="CJ822" s="370"/>
      <c r="CK822" s="370"/>
      <c r="CL822" s="370"/>
      <c r="CM822" s="370"/>
      <c r="CN822" s="370"/>
      <c r="CO822" s="370"/>
      <c r="CP822" s="370"/>
      <c r="CQ822" s="370"/>
      <c r="CR822" s="370"/>
      <c r="CS822" s="370"/>
      <c r="CT822" s="370"/>
      <c r="CU822" s="370"/>
      <c r="CV822" s="370"/>
      <c r="CW822" s="370"/>
      <c r="CX822" s="370"/>
      <c r="CY822" s="370"/>
      <c r="CZ822" s="370"/>
      <c r="DA822" s="370"/>
      <c r="DB822" s="370"/>
      <c r="DC822" s="370"/>
      <c r="DD822" s="370"/>
      <c r="DE822" s="370"/>
    </row>
    <row r="823" spans="56:109">
      <c r="BD823" s="370"/>
      <c r="BE823" s="370"/>
      <c r="BF823" s="370"/>
      <c r="BG823" s="370"/>
      <c r="BH823" s="370"/>
      <c r="BI823" s="370"/>
      <c r="BJ823" s="370"/>
      <c r="BK823" s="370"/>
      <c r="BL823" s="370"/>
      <c r="BM823" s="370"/>
      <c r="BN823" s="370"/>
      <c r="BO823" s="370"/>
      <c r="BP823" s="370"/>
      <c r="BQ823" s="370"/>
      <c r="BR823" s="370"/>
      <c r="BS823" s="370"/>
      <c r="BT823" s="370"/>
      <c r="BU823" s="370"/>
      <c r="BV823" s="370"/>
      <c r="BW823" s="370"/>
      <c r="BX823" s="370"/>
      <c r="BY823" s="370"/>
      <c r="BZ823" s="370"/>
      <c r="CA823" s="370"/>
      <c r="CB823" s="370"/>
      <c r="CC823" s="370"/>
      <c r="CD823" s="370"/>
      <c r="CE823" s="370"/>
      <c r="CF823" s="370"/>
      <c r="CG823" s="370"/>
      <c r="CH823" s="370"/>
      <c r="CI823" s="370"/>
      <c r="CJ823" s="370"/>
      <c r="CK823" s="370"/>
      <c r="CL823" s="370"/>
      <c r="CM823" s="370"/>
      <c r="CN823" s="370"/>
      <c r="CO823" s="370"/>
      <c r="CP823" s="370"/>
      <c r="CQ823" s="370"/>
      <c r="CR823" s="370"/>
      <c r="CS823" s="370"/>
      <c r="CT823" s="370"/>
      <c r="CU823" s="370"/>
      <c r="CV823" s="370"/>
      <c r="CW823" s="370"/>
      <c r="CX823" s="370"/>
      <c r="CY823" s="370"/>
      <c r="CZ823" s="370"/>
      <c r="DA823" s="370"/>
      <c r="DB823" s="370"/>
      <c r="DC823" s="370"/>
      <c r="DD823" s="370"/>
      <c r="DE823" s="370"/>
    </row>
    <row r="824" spans="56:109">
      <c r="BD824" s="370"/>
      <c r="BE824" s="370"/>
      <c r="BF824" s="370"/>
      <c r="BG824" s="370"/>
      <c r="BH824" s="370"/>
      <c r="BI824" s="370"/>
      <c r="BJ824" s="370"/>
      <c r="BK824" s="370"/>
      <c r="BL824" s="370"/>
      <c r="BM824" s="370"/>
      <c r="BN824" s="370"/>
      <c r="BO824" s="370"/>
      <c r="BP824" s="370"/>
      <c r="BQ824" s="370"/>
      <c r="BR824" s="370"/>
      <c r="BS824" s="370"/>
      <c r="BT824" s="370"/>
      <c r="BU824" s="370"/>
      <c r="BV824" s="370"/>
      <c r="BW824" s="370"/>
      <c r="BX824" s="370"/>
      <c r="BY824" s="370"/>
      <c r="BZ824" s="370"/>
      <c r="CA824" s="370"/>
      <c r="CB824" s="370"/>
      <c r="CC824" s="370"/>
      <c r="CD824" s="370"/>
      <c r="CE824" s="370"/>
      <c r="CF824" s="370"/>
      <c r="CG824" s="370"/>
      <c r="CH824" s="370"/>
      <c r="CI824" s="370"/>
      <c r="CJ824" s="370"/>
      <c r="CK824" s="370"/>
      <c r="CL824" s="370"/>
      <c r="CM824" s="370"/>
      <c r="CN824" s="370"/>
      <c r="CO824" s="370"/>
      <c r="CP824" s="370"/>
      <c r="CQ824" s="370"/>
      <c r="CR824" s="370"/>
      <c r="CS824" s="370"/>
      <c r="CT824" s="370"/>
      <c r="CU824" s="370"/>
      <c r="CV824" s="370"/>
      <c r="CW824" s="370"/>
      <c r="CX824" s="370"/>
      <c r="CY824" s="370"/>
      <c r="CZ824" s="370"/>
      <c r="DA824" s="370"/>
      <c r="DB824" s="370"/>
      <c r="DC824" s="370"/>
      <c r="DD824" s="370"/>
      <c r="DE824" s="370"/>
    </row>
    <row r="825" spans="56:109">
      <c r="BD825" s="370"/>
      <c r="BE825" s="370"/>
      <c r="BF825" s="370"/>
      <c r="BG825" s="370"/>
      <c r="BH825" s="370"/>
      <c r="BI825" s="370"/>
      <c r="BJ825" s="370"/>
      <c r="BK825" s="370"/>
      <c r="BL825" s="370"/>
      <c r="BM825" s="370"/>
      <c r="BN825" s="370"/>
      <c r="BO825" s="370"/>
      <c r="BP825" s="370"/>
      <c r="BQ825" s="370"/>
      <c r="BR825" s="370"/>
      <c r="BS825" s="370"/>
      <c r="BT825" s="370"/>
      <c r="BU825" s="370"/>
      <c r="BV825" s="370"/>
      <c r="BW825" s="370"/>
      <c r="BX825" s="370"/>
      <c r="BY825" s="370"/>
      <c r="BZ825" s="370"/>
      <c r="CA825" s="370"/>
      <c r="CB825" s="370"/>
      <c r="CC825" s="370"/>
      <c r="CD825" s="370"/>
      <c r="CE825" s="370"/>
      <c r="CF825" s="370"/>
      <c r="CG825" s="370"/>
      <c r="CH825" s="370"/>
      <c r="CI825" s="370"/>
      <c r="CJ825" s="370"/>
      <c r="CK825" s="370"/>
      <c r="CL825" s="370"/>
      <c r="CM825" s="370"/>
      <c r="CN825" s="370"/>
      <c r="CO825" s="370"/>
      <c r="CP825" s="370"/>
      <c r="CQ825" s="370"/>
      <c r="CR825" s="370"/>
      <c r="CS825" s="370"/>
      <c r="CT825" s="370"/>
      <c r="CU825" s="370"/>
      <c r="CV825" s="370"/>
      <c r="CW825" s="370"/>
      <c r="CX825" s="370"/>
      <c r="CY825" s="370"/>
      <c r="CZ825" s="370"/>
      <c r="DA825" s="370"/>
      <c r="DB825" s="370"/>
      <c r="DC825" s="370"/>
      <c r="DD825" s="370"/>
      <c r="DE825" s="370"/>
    </row>
    <row r="826" spans="56:109">
      <c r="BD826" s="370"/>
      <c r="BE826" s="370"/>
      <c r="BF826" s="370"/>
      <c r="BG826" s="370"/>
      <c r="BH826" s="370"/>
      <c r="BI826" s="370"/>
      <c r="BJ826" s="370"/>
      <c r="BK826" s="370"/>
      <c r="BL826" s="370"/>
      <c r="BM826" s="370"/>
      <c r="BN826" s="370"/>
      <c r="BO826" s="370"/>
      <c r="BP826" s="370"/>
      <c r="BQ826" s="370"/>
      <c r="BR826" s="370"/>
      <c r="BS826" s="370"/>
      <c r="BT826" s="370"/>
      <c r="BU826" s="370"/>
      <c r="BV826" s="370"/>
      <c r="BW826" s="370"/>
      <c r="BX826" s="370"/>
      <c r="BY826" s="370"/>
      <c r="BZ826" s="370"/>
      <c r="CA826" s="370"/>
      <c r="CB826" s="370"/>
      <c r="CC826" s="370"/>
      <c r="CD826" s="370"/>
      <c r="CE826" s="370"/>
      <c r="CF826" s="370"/>
      <c r="CG826" s="370"/>
      <c r="CH826" s="370"/>
      <c r="CI826" s="370"/>
      <c r="CJ826" s="370"/>
      <c r="CK826" s="370"/>
      <c r="CL826" s="370"/>
      <c r="CM826" s="370"/>
      <c r="CN826" s="370"/>
      <c r="CO826" s="370"/>
      <c r="CP826" s="370"/>
      <c r="CQ826" s="370"/>
      <c r="CR826" s="370"/>
      <c r="CS826" s="370"/>
      <c r="CT826" s="370"/>
      <c r="CU826" s="370"/>
      <c r="CV826" s="370"/>
      <c r="CW826" s="370"/>
      <c r="CX826" s="370"/>
      <c r="CY826" s="370"/>
      <c r="CZ826" s="370"/>
      <c r="DA826" s="370"/>
      <c r="DB826" s="370"/>
      <c r="DC826" s="370"/>
      <c r="DD826" s="370"/>
      <c r="DE826" s="370"/>
    </row>
    <row r="827" spans="56:109">
      <c r="BD827" s="370"/>
      <c r="BE827" s="370"/>
      <c r="BF827" s="370"/>
      <c r="BG827" s="370"/>
      <c r="BH827" s="370"/>
      <c r="BI827" s="370"/>
      <c r="BJ827" s="370"/>
      <c r="BK827" s="370"/>
      <c r="BL827" s="370"/>
      <c r="BM827" s="370"/>
      <c r="BN827" s="370"/>
      <c r="BO827" s="370"/>
      <c r="BP827" s="370"/>
      <c r="BQ827" s="370"/>
      <c r="BR827" s="370"/>
      <c r="BS827" s="370"/>
      <c r="BT827" s="370"/>
      <c r="BU827" s="370"/>
      <c r="BV827" s="370"/>
      <c r="BW827" s="370"/>
      <c r="BX827" s="370"/>
      <c r="BY827" s="370"/>
      <c r="BZ827" s="370"/>
      <c r="CA827" s="370"/>
      <c r="CB827" s="370"/>
      <c r="CC827" s="370"/>
      <c r="CD827" s="370"/>
      <c r="CE827" s="370"/>
      <c r="CF827" s="370"/>
      <c r="CG827" s="370"/>
      <c r="CH827" s="370"/>
      <c r="CI827" s="370"/>
      <c r="CJ827" s="370"/>
      <c r="CK827" s="370"/>
      <c r="CL827" s="370"/>
      <c r="CM827" s="370"/>
      <c r="CN827" s="370"/>
      <c r="CO827" s="370"/>
      <c r="CP827" s="370"/>
      <c r="CQ827" s="370"/>
      <c r="CR827" s="370"/>
      <c r="CS827" s="370"/>
      <c r="CT827" s="370"/>
      <c r="CU827" s="370"/>
      <c r="CV827" s="370"/>
      <c r="CW827" s="370"/>
      <c r="CX827" s="370"/>
      <c r="CY827" s="370"/>
      <c r="CZ827" s="370"/>
      <c r="DA827" s="370"/>
      <c r="DB827" s="370"/>
      <c r="DC827" s="370"/>
      <c r="DD827" s="370"/>
      <c r="DE827" s="370"/>
    </row>
    <row r="828" spans="56:109">
      <c r="BD828" s="370"/>
      <c r="BE828" s="370"/>
      <c r="BF828" s="370"/>
      <c r="BG828" s="370"/>
      <c r="BH828" s="370"/>
      <c r="BI828" s="370"/>
      <c r="BJ828" s="370"/>
      <c r="BK828" s="370"/>
      <c r="BL828" s="370"/>
      <c r="BM828" s="370"/>
      <c r="BN828" s="370"/>
      <c r="BO828" s="370"/>
      <c r="BP828" s="370"/>
      <c r="BQ828" s="370"/>
      <c r="BR828" s="370"/>
      <c r="BS828" s="370"/>
      <c r="BT828" s="370"/>
      <c r="BU828" s="370"/>
      <c r="BV828" s="370"/>
      <c r="BW828" s="370"/>
      <c r="BX828" s="370"/>
      <c r="BY828" s="370"/>
      <c r="BZ828" s="370"/>
      <c r="CA828" s="370"/>
      <c r="CB828" s="370"/>
      <c r="CC828" s="370"/>
      <c r="CD828" s="370"/>
      <c r="CE828" s="370"/>
      <c r="CF828" s="370"/>
      <c r="CG828" s="370"/>
      <c r="CH828" s="370"/>
      <c r="CI828" s="370"/>
      <c r="CJ828" s="370"/>
      <c r="CK828" s="370"/>
      <c r="CL828" s="370"/>
      <c r="CM828" s="370"/>
      <c r="CN828" s="370"/>
      <c r="CO828" s="370"/>
      <c r="CP828" s="370"/>
      <c r="CQ828" s="370"/>
      <c r="CR828" s="370"/>
      <c r="CS828" s="370"/>
      <c r="CT828" s="370"/>
      <c r="CU828" s="370"/>
      <c r="CV828" s="370"/>
      <c r="CW828" s="370"/>
      <c r="CX828" s="370"/>
      <c r="CY828" s="370"/>
      <c r="CZ828" s="370"/>
      <c r="DA828" s="370"/>
      <c r="DB828" s="370"/>
      <c r="DC828" s="370"/>
      <c r="DD828" s="370"/>
      <c r="DE828" s="370"/>
    </row>
    <row r="829" spans="56:109">
      <c r="BD829" s="370"/>
      <c r="BE829" s="370"/>
      <c r="BF829" s="370"/>
      <c r="BG829" s="370"/>
      <c r="BH829" s="370"/>
      <c r="BI829" s="370"/>
      <c r="BJ829" s="370"/>
      <c r="BK829" s="370"/>
      <c r="BL829" s="370"/>
      <c r="BM829" s="370"/>
      <c r="BN829" s="370"/>
      <c r="BO829" s="370"/>
      <c r="BP829" s="370"/>
      <c r="BQ829" s="370"/>
      <c r="BR829" s="370"/>
      <c r="BS829" s="370"/>
      <c r="BT829" s="370"/>
      <c r="BU829" s="370"/>
      <c r="BV829" s="370"/>
      <c r="BW829" s="370"/>
      <c r="BX829" s="370"/>
      <c r="BY829" s="370"/>
      <c r="BZ829" s="370"/>
      <c r="CA829" s="370"/>
      <c r="CB829" s="370"/>
      <c r="CC829" s="370"/>
      <c r="CD829" s="370"/>
      <c r="CE829" s="370"/>
      <c r="CF829" s="370"/>
      <c r="CG829" s="370"/>
      <c r="CH829" s="370"/>
      <c r="CI829" s="370"/>
      <c r="CJ829" s="370"/>
      <c r="CK829" s="370"/>
      <c r="CL829" s="370"/>
      <c r="CM829" s="370"/>
      <c r="CN829" s="370"/>
      <c r="CO829" s="370"/>
      <c r="CP829" s="370"/>
      <c r="CQ829" s="370"/>
      <c r="CR829" s="370"/>
      <c r="CS829" s="370"/>
      <c r="CT829" s="370"/>
      <c r="CU829" s="370"/>
      <c r="CV829" s="370"/>
      <c r="CW829" s="370"/>
      <c r="CX829" s="370"/>
      <c r="CY829" s="370"/>
      <c r="CZ829" s="370"/>
      <c r="DA829" s="370"/>
      <c r="DB829" s="370"/>
      <c r="DC829" s="370"/>
      <c r="DD829" s="370"/>
      <c r="DE829" s="370"/>
    </row>
    <row r="830" spans="56:109">
      <c r="BD830" s="370"/>
      <c r="BE830" s="370"/>
      <c r="BF830" s="370"/>
      <c r="BG830" s="370"/>
      <c r="BH830" s="370"/>
      <c r="BI830" s="370"/>
      <c r="BJ830" s="370"/>
      <c r="BK830" s="370"/>
      <c r="BL830" s="370"/>
      <c r="BM830" s="370"/>
      <c r="BN830" s="370"/>
      <c r="BO830" s="370"/>
      <c r="BP830" s="370"/>
      <c r="BQ830" s="370"/>
      <c r="BR830" s="370"/>
      <c r="BS830" s="370"/>
      <c r="BT830" s="370"/>
      <c r="BU830" s="370"/>
      <c r="BV830" s="370"/>
      <c r="BW830" s="370"/>
      <c r="BX830" s="370"/>
      <c r="BY830" s="370"/>
      <c r="BZ830" s="370"/>
      <c r="CA830" s="370"/>
      <c r="CB830" s="370"/>
      <c r="CC830" s="370"/>
      <c r="CD830" s="370"/>
      <c r="CE830" s="370"/>
      <c r="CF830" s="370"/>
      <c r="CG830" s="370"/>
      <c r="CH830" s="370"/>
      <c r="CI830" s="370"/>
      <c r="CJ830" s="370"/>
      <c r="CK830" s="370"/>
      <c r="CL830" s="370"/>
      <c r="CM830" s="370"/>
      <c r="CN830" s="370"/>
      <c r="CO830" s="370"/>
      <c r="CP830" s="370"/>
      <c r="CQ830" s="370"/>
      <c r="CR830" s="370"/>
      <c r="CS830" s="370"/>
      <c r="CT830" s="370"/>
      <c r="CU830" s="370"/>
      <c r="CV830" s="370"/>
      <c r="CW830" s="370"/>
      <c r="CX830" s="370"/>
      <c r="CY830" s="370"/>
      <c r="CZ830" s="370"/>
      <c r="DA830" s="370"/>
      <c r="DB830" s="370"/>
      <c r="DC830" s="370"/>
      <c r="DD830" s="370"/>
      <c r="DE830" s="370"/>
    </row>
    <row r="831" spans="56:109">
      <c r="BD831" s="370"/>
      <c r="BE831" s="370"/>
      <c r="BF831" s="370"/>
      <c r="BG831" s="370"/>
      <c r="BH831" s="370"/>
      <c r="BI831" s="370"/>
      <c r="BJ831" s="370"/>
      <c r="BK831" s="370"/>
      <c r="BL831" s="370"/>
      <c r="BM831" s="370"/>
      <c r="BN831" s="370"/>
      <c r="BO831" s="370"/>
      <c r="BP831" s="370"/>
      <c r="BQ831" s="370"/>
      <c r="BR831" s="370"/>
      <c r="BS831" s="370"/>
      <c r="BT831" s="370"/>
      <c r="BU831" s="370"/>
      <c r="BV831" s="370"/>
      <c r="BW831" s="370"/>
      <c r="BX831" s="370"/>
      <c r="BY831" s="370"/>
      <c r="BZ831" s="370"/>
      <c r="CA831" s="370"/>
      <c r="CB831" s="370"/>
      <c r="CC831" s="370"/>
      <c r="CD831" s="370"/>
      <c r="CE831" s="370"/>
      <c r="CF831" s="370"/>
      <c r="CG831" s="370"/>
      <c r="CH831" s="370"/>
      <c r="CI831" s="370"/>
      <c r="CJ831" s="370"/>
      <c r="CK831" s="370"/>
      <c r="CL831" s="370"/>
      <c r="CM831" s="370"/>
      <c r="CN831" s="370"/>
      <c r="CO831" s="370"/>
      <c r="CP831" s="370"/>
      <c r="CQ831" s="370"/>
      <c r="CR831" s="370"/>
      <c r="CS831" s="370"/>
      <c r="CT831" s="370"/>
      <c r="CU831" s="370"/>
      <c r="CV831" s="370"/>
      <c r="CW831" s="370"/>
      <c r="CX831" s="370"/>
      <c r="CY831" s="370"/>
      <c r="CZ831" s="370"/>
      <c r="DA831" s="370"/>
      <c r="DB831" s="370"/>
      <c r="DC831" s="370"/>
      <c r="DD831" s="370"/>
      <c r="DE831" s="370"/>
    </row>
    <row r="832" spans="56:109">
      <c r="BD832" s="370"/>
      <c r="BE832" s="370"/>
      <c r="BF832" s="370"/>
      <c r="BG832" s="370"/>
      <c r="BH832" s="370"/>
      <c r="BI832" s="370"/>
      <c r="BJ832" s="370"/>
      <c r="BK832" s="370"/>
      <c r="BL832" s="370"/>
      <c r="BM832" s="370"/>
      <c r="BN832" s="370"/>
      <c r="BO832" s="370"/>
      <c r="BP832" s="370"/>
      <c r="BQ832" s="370"/>
      <c r="BR832" s="370"/>
      <c r="BS832" s="370"/>
      <c r="BT832" s="370"/>
      <c r="BU832" s="370"/>
      <c r="BV832" s="370"/>
      <c r="BW832" s="370"/>
      <c r="BX832" s="370"/>
      <c r="BY832" s="370"/>
      <c r="BZ832" s="370"/>
      <c r="CA832" s="370"/>
      <c r="CB832" s="370"/>
      <c r="CC832" s="370"/>
      <c r="CD832" s="370"/>
      <c r="CE832" s="370"/>
      <c r="CF832" s="370"/>
      <c r="CG832" s="370"/>
      <c r="CH832" s="370"/>
      <c r="CI832" s="370"/>
      <c r="CJ832" s="370"/>
      <c r="CK832" s="370"/>
      <c r="CL832" s="370"/>
      <c r="CM832" s="370"/>
      <c r="CN832" s="370"/>
      <c r="CO832" s="370"/>
      <c r="CP832" s="370"/>
      <c r="CQ832" s="370"/>
      <c r="CR832" s="370"/>
      <c r="CS832" s="370"/>
      <c r="CT832" s="370"/>
      <c r="CU832" s="370"/>
      <c r="CV832" s="370"/>
      <c r="CW832" s="370"/>
      <c r="CX832" s="370"/>
      <c r="CY832" s="370"/>
      <c r="CZ832" s="370"/>
      <c r="DA832" s="370"/>
      <c r="DB832" s="370"/>
      <c r="DC832" s="370"/>
      <c r="DD832" s="370"/>
      <c r="DE832" s="370"/>
    </row>
    <row r="833" spans="56:109">
      <c r="BD833" s="370"/>
      <c r="BE833" s="370"/>
      <c r="BF833" s="370"/>
      <c r="BG833" s="370"/>
      <c r="BH833" s="370"/>
      <c r="BI833" s="370"/>
      <c r="BJ833" s="370"/>
      <c r="BK833" s="370"/>
      <c r="BL833" s="370"/>
      <c r="BM833" s="370"/>
      <c r="BN833" s="370"/>
      <c r="BO833" s="370"/>
      <c r="BP833" s="370"/>
      <c r="BQ833" s="370"/>
      <c r="BR833" s="370"/>
      <c r="BS833" s="370"/>
      <c r="BT833" s="370"/>
      <c r="BU833" s="370"/>
      <c r="BV833" s="370"/>
      <c r="BW833" s="370"/>
      <c r="BX833" s="370"/>
      <c r="BY833" s="370"/>
      <c r="BZ833" s="370"/>
      <c r="CA833" s="370"/>
      <c r="CB833" s="370"/>
      <c r="CC833" s="370"/>
      <c r="CD833" s="370"/>
      <c r="CE833" s="370"/>
      <c r="CF833" s="370"/>
      <c r="CG833" s="370"/>
      <c r="CH833" s="370"/>
      <c r="CI833" s="370"/>
      <c r="CJ833" s="370"/>
      <c r="CK833" s="370"/>
      <c r="CL833" s="370"/>
      <c r="CM833" s="370"/>
      <c r="CN833" s="370"/>
      <c r="CO833" s="370"/>
      <c r="CP833" s="370"/>
      <c r="CQ833" s="370"/>
      <c r="CR833" s="370"/>
      <c r="CS833" s="370"/>
      <c r="CT833" s="370"/>
      <c r="CU833" s="370"/>
      <c r="CV833" s="370"/>
      <c r="CW833" s="370"/>
      <c r="CX833" s="370"/>
      <c r="CY833" s="370"/>
      <c r="CZ833" s="370"/>
      <c r="DA833" s="370"/>
      <c r="DB833" s="370"/>
      <c r="DC833" s="370"/>
      <c r="DD833" s="370"/>
      <c r="DE833" s="370"/>
    </row>
    <row r="834" spans="56:109">
      <c r="BD834" s="370"/>
      <c r="BE834" s="370"/>
      <c r="BF834" s="370"/>
      <c r="BG834" s="370"/>
      <c r="BH834" s="370"/>
      <c r="BI834" s="370"/>
      <c r="BJ834" s="370"/>
      <c r="BK834" s="370"/>
      <c r="BL834" s="370"/>
      <c r="BM834" s="370"/>
      <c r="BN834" s="370"/>
      <c r="BO834" s="370"/>
      <c r="BP834" s="370"/>
      <c r="BQ834" s="370"/>
      <c r="BR834" s="370"/>
      <c r="BS834" s="370"/>
      <c r="BT834" s="370"/>
      <c r="BU834" s="370"/>
      <c r="BV834" s="370"/>
      <c r="BW834" s="370"/>
      <c r="BX834" s="370"/>
      <c r="BY834" s="370"/>
      <c r="BZ834" s="370"/>
      <c r="CA834" s="370"/>
      <c r="CB834" s="370"/>
      <c r="CC834" s="370"/>
      <c r="CD834" s="370"/>
      <c r="CE834" s="370"/>
      <c r="CF834" s="370"/>
      <c r="CG834" s="370"/>
      <c r="CH834" s="370"/>
      <c r="CI834" s="370"/>
      <c r="CJ834" s="370"/>
      <c r="CK834" s="370"/>
      <c r="CL834" s="370"/>
      <c r="CM834" s="370"/>
      <c r="CN834" s="370"/>
      <c r="CO834" s="370"/>
      <c r="CP834" s="370"/>
      <c r="CQ834" s="370"/>
      <c r="CR834" s="370"/>
      <c r="CS834" s="370"/>
      <c r="CT834" s="370"/>
      <c r="CU834" s="370"/>
      <c r="CV834" s="370"/>
      <c r="CW834" s="370"/>
      <c r="CX834" s="370"/>
      <c r="CY834" s="370"/>
      <c r="CZ834" s="370"/>
      <c r="DA834" s="370"/>
      <c r="DB834" s="370"/>
      <c r="DC834" s="370"/>
      <c r="DD834" s="370"/>
      <c r="DE834" s="370"/>
    </row>
    <row r="835" spans="56:109">
      <c r="BD835" s="370"/>
      <c r="BE835" s="370"/>
      <c r="BF835" s="370"/>
      <c r="BG835" s="370"/>
      <c r="BH835" s="370"/>
      <c r="BI835" s="370"/>
      <c r="BJ835" s="370"/>
      <c r="BK835" s="370"/>
      <c r="BL835" s="370"/>
      <c r="BM835" s="370"/>
      <c r="BN835" s="370"/>
      <c r="BO835" s="370"/>
      <c r="BP835" s="370"/>
      <c r="BQ835" s="370"/>
      <c r="BR835" s="370"/>
      <c r="BS835" s="370"/>
      <c r="BT835" s="370"/>
      <c r="BU835" s="370"/>
      <c r="BV835" s="370"/>
      <c r="BW835" s="370"/>
      <c r="BX835" s="370"/>
      <c r="BY835" s="370"/>
      <c r="BZ835" s="370"/>
      <c r="CA835" s="370"/>
      <c r="CB835" s="370"/>
      <c r="CC835" s="370"/>
      <c r="CD835" s="370"/>
      <c r="CE835" s="370"/>
      <c r="CF835" s="370"/>
      <c r="CG835" s="370"/>
      <c r="CH835" s="370"/>
      <c r="CI835" s="370"/>
      <c r="CJ835" s="370"/>
      <c r="CK835" s="370"/>
      <c r="CL835" s="370"/>
      <c r="CM835" s="370"/>
      <c r="CN835" s="370"/>
      <c r="CO835" s="370"/>
      <c r="CP835" s="370"/>
      <c r="CQ835" s="370"/>
      <c r="CR835" s="370"/>
      <c r="CS835" s="370"/>
      <c r="CT835" s="370"/>
      <c r="CU835" s="370"/>
      <c r="CV835" s="370"/>
      <c r="CW835" s="370"/>
      <c r="CX835" s="370"/>
      <c r="CY835" s="370"/>
      <c r="CZ835" s="370"/>
      <c r="DA835" s="370"/>
      <c r="DB835" s="370"/>
      <c r="DC835" s="370"/>
      <c r="DD835" s="370"/>
      <c r="DE835" s="370"/>
    </row>
    <row r="836" spans="56:109">
      <c r="BD836" s="370"/>
      <c r="BE836" s="370"/>
      <c r="BF836" s="370"/>
      <c r="BG836" s="370"/>
      <c r="BH836" s="370"/>
      <c r="BI836" s="370"/>
      <c r="BJ836" s="370"/>
      <c r="BK836" s="370"/>
      <c r="BL836" s="370"/>
      <c r="BM836" s="370"/>
      <c r="BN836" s="370"/>
      <c r="BO836" s="370"/>
      <c r="BP836" s="370"/>
      <c r="BQ836" s="370"/>
      <c r="BR836" s="370"/>
      <c r="BS836" s="370"/>
      <c r="BT836" s="370"/>
      <c r="BU836" s="370"/>
      <c r="BV836" s="370"/>
      <c r="BW836" s="370"/>
      <c r="BX836" s="370"/>
      <c r="BY836" s="370"/>
      <c r="BZ836" s="370"/>
      <c r="CA836" s="370"/>
      <c r="CB836" s="370"/>
      <c r="CC836" s="370"/>
      <c r="CD836" s="370"/>
      <c r="CE836" s="370"/>
      <c r="CF836" s="370"/>
      <c r="CG836" s="370"/>
      <c r="CH836" s="370"/>
      <c r="CI836" s="370"/>
      <c r="CJ836" s="370"/>
      <c r="CK836" s="370"/>
      <c r="CL836" s="370"/>
      <c r="CM836" s="370"/>
      <c r="CN836" s="370"/>
      <c r="CO836" s="370"/>
      <c r="CP836" s="370"/>
      <c r="CQ836" s="370"/>
      <c r="CR836" s="370"/>
      <c r="CS836" s="370"/>
      <c r="CT836" s="370"/>
      <c r="CU836" s="370"/>
      <c r="CV836" s="370"/>
      <c r="CW836" s="370"/>
      <c r="CX836" s="370"/>
      <c r="CY836" s="370"/>
      <c r="CZ836" s="370"/>
      <c r="DA836" s="370"/>
      <c r="DB836" s="370"/>
      <c r="DC836" s="370"/>
      <c r="DD836" s="370"/>
      <c r="DE836" s="370"/>
    </row>
    <row r="837" spans="56:109">
      <c r="BD837" s="370"/>
      <c r="BE837" s="370"/>
      <c r="BF837" s="370"/>
      <c r="BG837" s="370"/>
      <c r="BH837" s="370"/>
      <c r="BI837" s="370"/>
      <c r="BJ837" s="370"/>
      <c r="BK837" s="370"/>
      <c r="BL837" s="370"/>
      <c r="BM837" s="370"/>
      <c r="BN837" s="370"/>
      <c r="BO837" s="370"/>
      <c r="BP837" s="370"/>
      <c r="BQ837" s="370"/>
      <c r="BR837" s="370"/>
      <c r="BS837" s="370"/>
      <c r="BT837" s="370"/>
      <c r="BU837" s="370"/>
      <c r="BV837" s="370"/>
      <c r="BW837" s="370"/>
      <c r="BX837" s="370"/>
      <c r="BY837" s="370"/>
      <c r="BZ837" s="370"/>
      <c r="CA837" s="370"/>
      <c r="CB837" s="370"/>
      <c r="CC837" s="370"/>
      <c r="CD837" s="370"/>
      <c r="CE837" s="370"/>
      <c r="CF837" s="370"/>
      <c r="CG837" s="370"/>
      <c r="CH837" s="370"/>
      <c r="CI837" s="370"/>
      <c r="CJ837" s="370"/>
      <c r="CK837" s="370"/>
      <c r="CL837" s="370"/>
      <c r="CM837" s="370"/>
      <c r="CN837" s="370"/>
      <c r="CO837" s="370"/>
      <c r="CP837" s="370"/>
      <c r="CQ837" s="370"/>
      <c r="CR837" s="370"/>
      <c r="CS837" s="370"/>
      <c r="CT837" s="370"/>
      <c r="CU837" s="370"/>
      <c r="CV837" s="370"/>
      <c r="CW837" s="370"/>
      <c r="CX837" s="370"/>
      <c r="CY837" s="370"/>
      <c r="CZ837" s="370"/>
      <c r="DA837" s="370"/>
      <c r="DB837" s="370"/>
      <c r="DC837" s="370"/>
      <c r="DD837" s="370"/>
      <c r="DE837" s="370"/>
    </row>
    <row r="838" spans="56:109">
      <c r="BD838" s="370"/>
      <c r="BE838" s="370"/>
      <c r="BF838" s="370"/>
      <c r="BG838" s="370"/>
      <c r="BH838" s="370"/>
      <c r="BI838" s="370"/>
      <c r="BJ838" s="370"/>
      <c r="BK838" s="370"/>
      <c r="BL838" s="370"/>
      <c r="BM838" s="370"/>
      <c r="BN838" s="370"/>
      <c r="BO838" s="370"/>
      <c r="BP838" s="370"/>
      <c r="BQ838" s="370"/>
      <c r="BR838" s="370"/>
      <c r="BS838" s="370"/>
      <c r="BT838" s="370"/>
      <c r="BU838" s="370"/>
      <c r="BV838" s="370"/>
      <c r="BW838" s="370"/>
      <c r="BX838" s="370"/>
      <c r="BY838" s="370"/>
      <c r="BZ838" s="370"/>
      <c r="CA838" s="370"/>
      <c r="CB838" s="370"/>
      <c r="CC838" s="370"/>
      <c r="CD838" s="370"/>
      <c r="CE838" s="370"/>
      <c r="CF838" s="370"/>
      <c r="CG838" s="370"/>
      <c r="CH838" s="370"/>
      <c r="CI838" s="370"/>
      <c r="CJ838" s="370"/>
      <c r="CK838" s="370"/>
      <c r="CL838" s="370"/>
      <c r="CM838" s="370"/>
      <c r="CN838" s="370"/>
      <c r="CO838" s="370"/>
      <c r="CP838" s="370"/>
      <c r="CQ838" s="370"/>
      <c r="CR838" s="370"/>
      <c r="CS838" s="370"/>
      <c r="CT838" s="370"/>
      <c r="CU838" s="370"/>
      <c r="CV838" s="370"/>
      <c r="CW838" s="370"/>
      <c r="CX838" s="370"/>
      <c r="CY838" s="370"/>
      <c r="CZ838" s="370"/>
      <c r="DA838" s="370"/>
      <c r="DB838" s="370"/>
      <c r="DC838" s="370"/>
      <c r="DD838" s="370"/>
      <c r="DE838" s="370"/>
    </row>
    <row r="839" spans="56:109">
      <c r="BD839" s="370"/>
      <c r="BE839" s="370"/>
      <c r="BF839" s="370"/>
      <c r="BG839" s="370"/>
      <c r="BH839" s="370"/>
      <c r="BI839" s="370"/>
      <c r="BJ839" s="370"/>
      <c r="BK839" s="370"/>
      <c r="BL839" s="370"/>
      <c r="BM839" s="370"/>
      <c r="BN839" s="370"/>
      <c r="BO839" s="370"/>
      <c r="BP839" s="370"/>
      <c r="BQ839" s="370"/>
      <c r="BR839" s="370"/>
      <c r="BS839" s="370"/>
      <c r="BT839" s="370"/>
      <c r="BU839" s="370"/>
      <c r="BV839" s="370"/>
      <c r="BW839" s="370"/>
      <c r="BX839" s="370"/>
      <c r="BY839" s="370"/>
      <c r="BZ839" s="370"/>
      <c r="CA839" s="370"/>
      <c r="CB839" s="370"/>
      <c r="CC839" s="370"/>
      <c r="CD839" s="370"/>
      <c r="CE839" s="370"/>
      <c r="CF839" s="370"/>
      <c r="CG839" s="370"/>
      <c r="CH839" s="370"/>
      <c r="CI839" s="370"/>
      <c r="CJ839" s="370"/>
      <c r="CK839" s="370"/>
      <c r="CL839" s="370"/>
      <c r="CM839" s="370"/>
      <c r="CN839" s="370"/>
      <c r="CO839" s="370"/>
      <c r="CP839" s="370"/>
      <c r="CQ839" s="370"/>
      <c r="CR839" s="370"/>
      <c r="CS839" s="370"/>
      <c r="CT839" s="370"/>
      <c r="CU839" s="370"/>
      <c r="CV839" s="370"/>
      <c r="CW839" s="370"/>
      <c r="CX839" s="370"/>
      <c r="CY839" s="370"/>
      <c r="CZ839" s="370"/>
      <c r="DA839" s="370"/>
      <c r="DB839" s="370"/>
      <c r="DC839" s="370"/>
      <c r="DD839" s="370"/>
      <c r="DE839" s="370"/>
    </row>
    <row r="840" spans="56:109">
      <c r="BD840" s="370"/>
      <c r="BE840" s="370"/>
      <c r="BF840" s="370"/>
      <c r="BG840" s="370"/>
      <c r="BH840" s="370"/>
      <c r="BI840" s="370"/>
      <c r="BJ840" s="370"/>
      <c r="BK840" s="370"/>
      <c r="BL840" s="370"/>
      <c r="BM840" s="370"/>
      <c r="BN840" s="370"/>
      <c r="BO840" s="370"/>
      <c r="BP840" s="370"/>
      <c r="BQ840" s="370"/>
      <c r="BR840" s="370"/>
      <c r="BS840" s="370"/>
      <c r="BT840" s="370"/>
      <c r="BU840" s="370"/>
      <c r="BV840" s="370"/>
      <c r="BW840" s="370"/>
      <c r="BX840" s="370"/>
      <c r="BY840" s="370"/>
      <c r="BZ840" s="370"/>
      <c r="CA840" s="370"/>
      <c r="CB840" s="370"/>
      <c r="CC840" s="370"/>
      <c r="CD840" s="370"/>
      <c r="CE840" s="370"/>
      <c r="CF840" s="370"/>
      <c r="CG840" s="370"/>
      <c r="CH840" s="370"/>
      <c r="CI840" s="370"/>
      <c r="CJ840" s="370"/>
      <c r="CK840" s="370"/>
      <c r="CL840" s="370"/>
      <c r="CM840" s="370"/>
      <c r="CN840" s="370"/>
      <c r="CO840" s="370"/>
      <c r="CP840" s="370"/>
      <c r="CQ840" s="370"/>
      <c r="CR840" s="370"/>
      <c r="CS840" s="370"/>
      <c r="CT840" s="370"/>
      <c r="CU840" s="370"/>
      <c r="CV840" s="370"/>
      <c r="CW840" s="370"/>
      <c r="CX840" s="370"/>
      <c r="CY840" s="370"/>
      <c r="CZ840" s="370"/>
      <c r="DA840" s="370"/>
      <c r="DB840" s="370"/>
      <c r="DC840" s="370"/>
      <c r="DD840" s="370"/>
      <c r="DE840" s="370"/>
    </row>
    <row r="841" spans="56:109">
      <c r="BD841" s="370"/>
      <c r="BE841" s="370"/>
      <c r="BF841" s="370"/>
      <c r="BG841" s="370"/>
      <c r="BH841" s="370"/>
      <c r="BI841" s="370"/>
      <c r="BJ841" s="370"/>
      <c r="BK841" s="370"/>
      <c r="BL841" s="370"/>
      <c r="BM841" s="370"/>
      <c r="BN841" s="370"/>
      <c r="BO841" s="370"/>
      <c r="BP841" s="370"/>
      <c r="BQ841" s="370"/>
      <c r="BR841" s="370"/>
      <c r="BS841" s="370"/>
      <c r="BT841" s="370"/>
      <c r="BU841" s="370"/>
      <c r="BV841" s="370"/>
      <c r="BW841" s="370"/>
      <c r="BX841" s="370"/>
      <c r="BY841" s="370"/>
      <c r="BZ841" s="370"/>
      <c r="CA841" s="370"/>
      <c r="CB841" s="370"/>
      <c r="CC841" s="370"/>
      <c r="CD841" s="370"/>
      <c r="CE841" s="370"/>
      <c r="CF841" s="370"/>
      <c r="CG841" s="370"/>
      <c r="CH841" s="370"/>
      <c r="CI841" s="370"/>
      <c r="CJ841" s="370"/>
      <c r="CK841" s="370"/>
      <c r="CL841" s="370"/>
      <c r="CM841" s="370"/>
      <c r="CN841" s="370"/>
      <c r="CO841" s="370"/>
      <c r="CP841" s="370"/>
      <c r="CQ841" s="370"/>
      <c r="CR841" s="370"/>
      <c r="CS841" s="370"/>
      <c r="CT841" s="370"/>
      <c r="CU841" s="370"/>
      <c r="CV841" s="370"/>
      <c r="CW841" s="370"/>
      <c r="CX841" s="370"/>
      <c r="CY841" s="370"/>
      <c r="CZ841" s="370"/>
      <c r="DA841" s="370"/>
      <c r="DB841" s="370"/>
      <c r="DC841" s="370"/>
      <c r="DD841" s="370"/>
      <c r="DE841" s="370"/>
    </row>
    <row r="842" spans="56:109">
      <c r="BD842" s="370"/>
      <c r="BE842" s="370"/>
      <c r="BF842" s="370"/>
      <c r="BG842" s="370"/>
      <c r="BH842" s="370"/>
      <c r="BI842" s="370"/>
      <c r="BJ842" s="370"/>
      <c r="BK842" s="370"/>
      <c r="BL842" s="370"/>
      <c r="BM842" s="370"/>
      <c r="BN842" s="370"/>
      <c r="BO842" s="370"/>
      <c r="BP842" s="370"/>
      <c r="BQ842" s="370"/>
      <c r="BR842" s="370"/>
      <c r="BS842" s="370"/>
      <c r="BT842" s="370"/>
      <c r="BU842" s="370"/>
      <c r="BV842" s="370"/>
      <c r="BW842" s="370"/>
      <c r="BX842" s="370"/>
      <c r="BY842" s="370"/>
      <c r="BZ842" s="370"/>
      <c r="CA842" s="370"/>
      <c r="CB842" s="370"/>
      <c r="CC842" s="370"/>
      <c r="CD842" s="370"/>
      <c r="CE842" s="370"/>
      <c r="CF842" s="370"/>
      <c r="CG842" s="370"/>
      <c r="CH842" s="370"/>
      <c r="CI842" s="370"/>
      <c r="CJ842" s="370"/>
      <c r="CK842" s="370"/>
      <c r="CL842" s="370"/>
      <c r="CM842" s="370"/>
      <c r="CN842" s="370"/>
      <c r="CO842" s="370"/>
      <c r="CP842" s="370"/>
      <c r="CQ842" s="370"/>
      <c r="CR842" s="370"/>
      <c r="CS842" s="370"/>
      <c r="CT842" s="370"/>
      <c r="CU842" s="370"/>
      <c r="CV842" s="370"/>
      <c r="CW842" s="370"/>
      <c r="CX842" s="370"/>
      <c r="CY842" s="370"/>
      <c r="CZ842" s="370"/>
      <c r="DA842" s="370"/>
      <c r="DB842" s="370"/>
      <c r="DC842" s="370"/>
      <c r="DD842" s="370"/>
      <c r="DE842" s="370"/>
    </row>
    <row r="843" spans="56:109">
      <c r="BD843" s="370"/>
      <c r="BE843" s="370"/>
      <c r="BF843" s="370"/>
      <c r="BG843" s="370"/>
      <c r="BH843" s="370"/>
      <c r="BI843" s="370"/>
      <c r="BJ843" s="370"/>
      <c r="BK843" s="370"/>
      <c r="BL843" s="370"/>
      <c r="BM843" s="370"/>
      <c r="BN843" s="370"/>
      <c r="BO843" s="370"/>
      <c r="BP843" s="370"/>
      <c r="BQ843" s="370"/>
      <c r="BR843" s="370"/>
      <c r="BS843" s="370"/>
      <c r="BT843" s="370"/>
      <c r="BU843" s="370"/>
      <c r="BV843" s="370"/>
      <c r="BW843" s="370"/>
      <c r="BX843" s="370"/>
      <c r="BY843" s="370"/>
      <c r="BZ843" s="370"/>
      <c r="CA843" s="370"/>
      <c r="CB843" s="370"/>
      <c r="CC843" s="370"/>
      <c r="CD843" s="370"/>
      <c r="CE843" s="370"/>
      <c r="CF843" s="370"/>
      <c r="CG843" s="370"/>
      <c r="CH843" s="370"/>
      <c r="CI843" s="370"/>
      <c r="CJ843" s="370"/>
      <c r="CK843" s="370"/>
      <c r="CL843" s="370"/>
      <c r="CM843" s="370"/>
      <c r="CN843" s="370"/>
      <c r="CO843" s="370"/>
      <c r="CP843" s="370"/>
      <c r="CQ843" s="370"/>
      <c r="CR843" s="370"/>
      <c r="CS843" s="370"/>
      <c r="CT843" s="370"/>
      <c r="CU843" s="370"/>
      <c r="CV843" s="370"/>
      <c r="CW843" s="370"/>
      <c r="CX843" s="370"/>
      <c r="CY843" s="370"/>
      <c r="CZ843" s="370"/>
      <c r="DA843" s="370"/>
      <c r="DB843" s="370"/>
      <c r="DC843" s="370"/>
      <c r="DD843" s="370"/>
      <c r="DE843" s="370"/>
    </row>
    <row r="844" spans="56:109">
      <c r="BD844" s="370"/>
      <c r="BE844" s="370"/>
      <c r="BF844" s="370"/>
      <c r="BG844" s="370"/>
      <c r="BH844" s="370"/>
      <c r="BI844" s="370"/>
      <c r="BJ844" s="370"/>
      <c r="BK844" s="370"/>
      <c r="BL844" s="370"/>
      <c r="BM844" s="370"/>
      <c r="BN844" s="370"/>
      <c r="BO844" s="370"/>
      <c r="BP844" s="370"/>
      <c r="BQ844" s="370"/>
      <c r="BR844" s="370"/>
      <c r="BS844" s="370"/>
      <c r="BT844" s="370"/>
      <c r="BU844" s="370"/>
      <c r="BV844" s="370"/>
      <c r="BW844" s="370"/>
      <c r="BX844" s="370"/>
      <c r="BY844" s="370"/>
      <c r="BZ844" s="370"/>
      <c r="CA844" s="370"/>
      <c r="CB844" s="370"/>
      <c r="CC844" s="370"/>
      <c r="CD844" s="370"/>
      <c r="CE844" s="370"/>
      <c r="CF844" s="370"/>
      <c r="CG844" s="370"/>
      <c r="CH844" s="370"/>
      <c r="CI844" s="370"/>
      <c r="CJ844" s="370"/>
      <c r="CK844" s="370"/>
      <c r="CL844" s="370"/>
      <c r="CM844" s="370"/>
      <c r="CN844" s="370"/>
      <c r="CO844" s="370"/>
      <c r="CP844" s="370"/>
      <c r="CQ844" s="370"/>
      <c r="CR844" s="370"/>
      <c r="CS844" s="370"/>
      <c r="CT844" s="370"/>
      <c r="CU844" s="370"/>
      <c r="CV844" s="370"/>
      <c r="CW844" s="370"/>
      <c r="CX844" s="370"/>
      <c r="CY844" s="370"/>
      <c r="CZ844" s="370"/>
      <c r="DA844" s="370"/>
      <c r="DB844" s="370"/>
      <c r="DC844" s="370"/>
      <c r="DD844" s="370"/>
      <c r="DE844" s="370"/>
    </row>
    <row r="845" spans="56:109">
      <c r="BD845" s="370"/>
      <c r="BE845" s="370"/>
      <c r="BF845" s="370"/>
      <c r="BG845" s="370"/>
      <c r="BH845" s="370"/>
      <c r="BI845" s="370"/>
      <c r="BJ845" s="370"/>
      <c r="BK845" s="370"/>
      <c r="BL845" s="370"/>
      <c r="BM845" s="370"/>
      <c r="BN845" s="370"/>
      <c r="BO845" s="370"/>
      <c r="BP845" s="370"/>
      <c r="BQ845" s="370"/>
      <c r="BR845" s="370"/>
      <c r="BS845" s="370"/>
      <c r="BT845" s="370"/>
      <c r="BU845" s="370"/>
      <c r="BV845" s="370"/>
      <c r="BW845" s="370"/>
      <c r="BX845" s="370"/>
      <c r="BY845" s="370"/>
      <c r="BZ845" s="370"/>
      <c r="CA845" s="370"/>
      <c r="CB845" s="370"/>
      <c r="CC845" s="370"/>
      <c r="CD845" s="370"/>
      <c r="CE845" s="370"/>
      <c r="CF845" s="370"/>
      <c r="CG845" s="370"/>
      <c r="CH845" s="370"/>
      <c r="CI845" s="370"/>
      <c r="CJ845" s="370"/>
      <c r="CK845" s="370"/>
      <c r="CL845" s="370"/>
      <c r="CM845" s="370"/>
      <c r="CN845" s="370"/>
      <c r="CO845" s="370"/>
      <c r="CP845" s="370"/>
      <c r="CQ845" s="370"/>
      <c r="CR845" s="370"/>
      <c r="CS845" s="370"/>
      <c r="CT845" s="370"/>
      <c r="CU845" s="370"/>
      <c r="CV845" s="370"/>
      <c r="CW845" s="370"/>
      <c r="CX845" s="370"/>
      <c r="CY845" s="370"/>
      <c r="CZ845" s="370"/>
      <c r="DA845" s="370"/>
      <c r="DB845" s="370"/>
      <c r="DC845" s="370"/>
      <c r="DD845" s="370"/>
      <c r="DE845" s="370"/>
    </row>
    <row r="846" spans="56:109">
      <c r="BD846" s="370"/>
      <c r="BE846" s="370"/>
      <c r="BF846" s="370"/>
      <c r="BG846" s="370"/>
      <c r="BH846" s="370"/>
      <c r="BI846" s="370"/>
      <c r="BJ846" s="370"/>
      <c r="BK846" s="370"/>
      <c r="BL846" s="370"/>
      <c r="BM846" s="370"/>
      <c r="BN846" s="370"/>
      <c r="BO846" s="370"/>
      <c r="BP846" s="370"/>
      <c r="BQ846" s="370"/>
      <c r="BR846" s="370"/>
      <c r="BS846" s="370"/>
      <c r="BT846" s="370"/>
      <c r="BU846" s="370"/>
      <c r="BV846" s="370"/>
      <c r="BW846" s="370"/>
      <c r="BX846" s="370"/>
      <c r="BY846" s="370"/>
      <c r="BZ846" s="370"/>
      <c r="CA846" s="370"/>
      <c r="CB846" s="370"/>
      <c r="CC846" s="370"/>
      <c r="CD846" s="370"/>
      <c r="CE846" s="370"/>
      <c r="CF846" s="370"/>
      <c r="CG846" s="370"/>
      <c r="CH846" s="370"/>
      <c r="CI846" s="370"/>
      <c r="CJ846" s="370"/>
      <c r="CK846" s="370"/>
      <c r="CL846" s="370"/>
      <c r="CM846" s="370"/>
      <c r="CN846" s="370"/>
      <c r="CO846" s="370"/>
      <c r="CP846" s="370"/>
      <c r="CQ846" s="370"/>
      <c r="CR846" s="370"/>
      <c r="CS846" s="370"/>
      <c r="CT846" s="370"/>
      <c r="CU846" s="370"/>
      <c r="CV846" s="370"/>
      <c r="CW846" s="370"/>
      <c r="CX846" s="370"/>
      <c r="CY846" s="370"/>
      <c r="CZ846" s="370"/>
      <c r="DA846" s="370"/>
      <c r="DB846" s="370"/>
      <c r="DC846" s="370"/>
      <c r="DD846" s="370"/>
      <c r="DE846" s="370"/>
    </row>
    <row r="847" spans="56:109">
      <c r="BD847" s="370"/>
      <c r="BE847" s="370"/>
      <c r="BF847" s="370"/>
      <c r="BG847" s="370"/>
      <c r="BH847" s="370"/>
      <c r="BI847" s="370"/>
      <c r="BJ847" s="370"/>
      <c r="BK847" s="370"/>
      <c r="BL847" s="370"/>
      <c r="BM847" s="370"/>
      <c r="BN847" s="370"/>
      <c r="BO847" s="370"/>
      <c r="BP847" s="370"/>
      <c r="BQ847" s="370"/>
      <c r="BR847" s="370"/>
      <c r="BS847" s="370"/>
      <c r="BT847" s="370"/>
      <c r="BU847" s="370"/>
      <c r="BV847" s="370"/>
      <c r="BW847" s="370"/>
      <c r="BX847" s="370"/>
      <c r="BY847" s="370"/>
      <c r="BZ847" s="370"/>
      <c r="CA847" s="370"/>
      <c r="CB847" s="370"/>
      <c r="CC847" s="370"/>
      <c r="CD847" s="370"/>
      <c r="CE847" s="370"/>
      <c r="CF847" s="370"/>
      <c r="CG847" s="370"/>
      <c r="CH847" s="370"/>
      <c r="CI847" s="370"/>
      <c r="CJ847" s="370"/>
      <c r="CK847" s="370"/>
      <c r="CL847" s="370"/>
      <c r="CM847" s="370"/>
      <c r="CN847" s="370"/>
      <c r="CO847" s="370"/>
      <c r="CP847" s="370"/>
      <c r="CQ847" s="370"/>
      <c r="CR847" s="370"/>
      <c r="CS847" s="370"/>
      <c r="CT847" s="370"/>
      <c r="CU847" s="370"/>
      <c r="CV847" s="370"/>
      <c r="CW847" s="370"/>
      <c r="CX847" s="370"/>
      <c r="CY847" s="370"/>
      <c r="CZ847" s="370"/>
      <c r="DA847" s="370"/>
      <c r="DB847" s="370"/>
      <c r="DC847" s="370"/>
      <c r="DD847" s="370"/>
      <c r="DE847" s="370"/>
    </row>
    <row r="848" spans="56:109">
      <c r="BD848" s="370"/>
      <c r="BE848" s="370"/>
      <c r="BF848" s="370"/>
      <c r="BG848" s="370"/>
      <c r="BH848" s="370"/>
      <c r="BI848" s="370"/>
      <c r="BJ848" s="370"/>
      <c r="BK848" s="370"/>
      <c r="BL848" s="370"/>
      <c r="BM848" s="370"/>
      <c r="BN848" s="370"/>
      <c r="BO848" s="370"/>
      <c r="BP848" s="370"/>
      <c r="BQ848" s="370"/>
      <c r="BR848" s="370"/>
      <c r="BS848" s="370"/>
      <c r="BT848" s="370"/>
      <c r="BU848" s="370"/>
      <c r="BV848" s="370"/>
      <c r="BW848" s="370"/>
      <c r="BX848" s="370"/>
      <c r="BY848" s="370"/>
      <c r="BZ848" s="370"/>
      <c r="CA848" s="370"/>
      <c r="CB848" s="370"/>
      <c r="CC848" s="370"/>
      <c r="CD848" s="370"/>
      <c r="CE848" s="370"/>
      <c r="CF848" s="370"/>
      <c r="CG848" s="370"/>
      <c r="CH848" s="370"/>
      <c r="CI848" s="370"/>
      <c r="CJ848" s="370"/>
      <c r="CK848" s="370"/>
      <c r="CL848" s="370"/>
      <c r="CM848" s="370"/>
      <c r="CN848" s="370"/>
      <c r="CO848" s="370"/>
      <c r="CP848" s="370"/>
      <c r="CQ848" s="370"/>
      <c r="CR848" s="370"/>
      <c r="CS848" s="370"/>
      <c r="CT848" s="370"/>
      <c r="CU848" s="370"/>
      <c r="CV848" s="370"/>
      <c r="CW848" s="370"/>
      <c r="CX848" s="370"/>
      <c r="CY848" s="370"/>
      <c r="CZ848" s="370"/>
      <c r="DA848" s="370"/>
      <c r="DB848" s="370"/>
      <c r="DC848" s="370"/>
      <c r="DD848" s="370"/>
      <c r="DE848" s="370"/>
    </row>
    <row r="849" spans="56:109">
      <c r="BD849" s="370"/>
      <c r="BE849" s="370"/>
      <c r="BF849" s="370"/>
      <c r="BG849" s="370"/>
      <c r="BH849" s="370"/>
      <c r="BI849" s="370"/>
      <c r="BJ849" s="370"/>
      <c r="BK849" s="370"/>
      <c r="BL849" s="370"/>
      <c r="BM849" s="370"/>
      <c r="BN849" s="370"/>
      <c r="BO849" s="370"/>
      <c r="BP849" s="370"/>
      <c r="BQ849" s="370"/>
      <c r="BR849" s="370"/>
      <c r="BS849" s="370"/>
      <c r="BT849" s="370"/>
      <c r="BU849" s="370"/>
      <c r="BV849" s="370"/>
      <c r="BW849" s="370"/>
      <c r="BX849" s="370"/>
      <c r="BY849" s="370"/>
      <c r="BZ849" s="370"/>
      <c r="CA849" s="370"/>
      <c r="CB849" s="370"/>
      <c r="CC849" s="370"/>
      <c r="CD849" s="370"/>
      <c r="CE849" s="370"/>
      <c r="CF849" s="370"/>
      <c r="CG849" s="370"/>
      <c r="CH849" s="370"/>
      <c r="CI849" s="370"/>
      <c r="CJ849" s="370"/>
      <c r="CK849" s="370"/>
      <c r="CL849" s="370"/>
      <c r="CM849" s="370"/>
      <c r="CN849" s="370"/>
      <c r="CO849" s="370"/>
      <c r="CP849" s="370"/>
      <c r="CQ849" s="370"/>
      <c r="CR849" s="370"/>
      <c r="CS849" s="370"/>
      <c r="CT849" s="370"/>
      <c r="CU849" s="370"/>
      <c r="CV849" s="370"/>
      <c r="CW849" s="370"/>
      <c r="CX849" s="370"/>
      <c r="CY849" s="370"/>
      <c r="CZ849" s="370"/>
      <c r="DA849" s="370"/>
      <c r="DB849" s="370"/>
      <c r="DC849" s="370"/>
      <c r="DD849" s="370"/>
      <c r="DE849" s="370"/>
    </row>
    <row r="850" spans="56:109">
      <c r="BD850" s="370"/>
      <c r="BE850" s="370"/>
      <c r="BF850" s="370"/>
      <c r="BG850" s="370"/>
      <c r="BH850" s="370"/>
      <c r="BI850" s="370"/>
      <c r="BJ850" s="370"/>
      <c r="BK850" s="370"/>
      <c r="BL850" s="370"/>
      <c r="BM850" s="370"/>
      <c r="BN850" s="370"/>
      <c r="BO850" s="370"/>
      <c r="BP850" s="370"/>
      <c r="BQ850" s="370"/>
      <c r="BR850" s="370"/>
      <c r="BS850" s="370"/>
      <c r="BT850" s="370"/>
      <c r="BU850" s="370"/>
      <c r="BV850" s="370"/>
      <c r="BW850" s="370"/>
      <c r="BX850" s="370"/>
      <c r="BY850" s="370"/>
      <c r="BZ850" s="370"/>
      <c r="CA850" s="370"/>
      <c r="CB850" s="370"/>
      <c r="CC850" s="370"/>
      <c r="CD850" s="370"/>
      <c r="CE850" s="370"/>
      <c r="CF850" s="370"/>
      <c r="CG850" s="370"/>
      <c r="CH850" s="370"/>
      <c r="CI850" s="370"/>
      <c r="CJ850" s="370"/>
      <c r="CK850" s="370"/>
      <c r="CL850" s="370"/>
      <c r="CM850" s="370"/>
      <c r="CN850" s="370"/>
      <c r="CO850" s="370"/>
      <c r="CP850" s="370"/>
      <c r="CQ850" s="370"/>
      <c r="CR850" s="370"/>
      <c r="CS850" s="370"/>
      <c r="CT850" s="370"/>
      <c r="CU850" s="370"/>
      <c r="CV850" s="370"/>
      <c r="CW850" s="370"/>
      <c r="CX850" s="370"/>
      <c r="CY850" s="370"/>
      <c r="CZ850" s="370"/>
      <c r="DA850" s="370"/>
      <c r="DB850" s="370"/>
      <c r="DC850" s="370"/>
      <c r="DD850" s="370"/>
      <c r="DE850" s="370"/>
    </row>
    <row r="851" spans="56:109">
      <c r="BD851" s="370"/>
      <c r="BE851" s="370"/>
      <c r="BF851" s="370"/>
      <c r="BG851" s="370"/>
      <c r="BH851" s="370"/>
      <c r="BI851" s="370"/>
      <c r="BJ851" s="370"/>
      <c r="BK851" s="370"/>
      <c r="BL851" s="370"/>
      <c r="BM851" s="370"/>
      <c r="BN851" s="370"/>
      <c r="BO851" s="370"/>
      <c r="BP851" s="370"/>
      <c r="BQ851" s="370"/>
      <c r="BR851" s="370"/>
      <c r="BS851" s="370"/>
      <c r="BT851" s="370"/>
      <c r="BU851" s="370"/>
      <c r="BV851" s="370"/>
      <c r="BW851" s="370"/>
      <c r="BX851" s="370"/>
      <c r="BY851" s="370"/>
      <c r="BZ851" s="370"/>
      <c r="CA851" s="370"/>
      <c r="CB851" s="370"/>
      <c r="CC851" s="370"/>
      <c r="CD851" s="370"/>
      <c r="CE851" s="370"/>
      <c r="CF851" s="370"/>
      <c r="CG851" s="370"/>
      <c r="CH851" s="370"/>
      <c r="CI851" s="370"/>
      <c r="CJ851" s="370"/>
      <c r="CK851" s="370"/>
      <c r="CL851" s="370"/>
      <c r="CM851" s="370"/>
      <c r="CN851" s="370"/>
      <c r="CO851" s="370"/>
      <c r="CP851" s="370"/>
      <c r="CQ851" s="370"/>
      <c r="CR851" s="370"/>
      <c r="CS851" s="370"/>
      <c r="CT851" s="370"/>
      <c r="CU851" s="370"/>
      <c r="CV851" s="370"/>
      <c r="CW851" s="370"/>
      <c r="CX851" s="370"/>
      <c r="CY851" s="370"/>
      <c r="CZ851" s="370"/>
      <c r="DA851" s="370"/>
      <c r="DB851" s="370"/>
      <c r="DC851" s="370"/>
      <c r="DD851" s="370"/>
      <c r="DE851" s="370"/>
    </row>
    <row r="852" spans="56:109">
      <c r="BD852" s="370"/>
      <c r="BE852" s="370"/>
      <c r="BF852" s="370"/>
      <c r="BG852" s="370"/>
      <c r="BH852" s="370"/>
      <c r="BI852" s="370"/>
      <c r="BJ852" s="370"/>
      <c r="BK852" s="370"/>
      <c r="BL852" s="370"/>
      <c r="BM852" s="370"/>
      <c r="BN852" s="370"/>
      <c r="BO852" s="370"/>
      <c r="BP852" s="370"/>
      <c r="BQ852" s="370"/>
      <c r="BR852" s="370"/>
      <c r="BS852" s="370"/>
      <c r="BT852" s="370"/>
      <c r="BU852" s="370"/>
      <c r="BV852" s="370"/>
      <c r="BW852" s="370"/>
      <c r="BX852" s="370"/>
      <c r="BY852" s="370"/>
      <c r="BZ852" s="370"/>
      <c r="CA852" s="370"/>
      <c r="CB852" s="370"/>
      <c r="CC852" s="370"/>
      <c r="CD852" s="370"/>
      <c r="CE852" s="370"/>
      <c r="CF852" s="370"/>
      <c r="CG852" s="370"/>
      <c r="CH852" s="370"/>
      <c r="CI852" s="370"/>
      <c r="CJ852" s="370"/>
      <c r="CK852" s="370"/>
      <c r="CL852" s="370"/>
      <c r="CM852" s="370"/>
      <c r="CN852" s="370"/>
      <c r="CO852" s="370"/>
      <c r="CP852" s="370"/>
      <c r="CQ852" s="370"/>
      <c r="CR852" s="370"/>
      <c r="CS852" s="370"/>
      <c r="CT852" s="370"/>
      <c r="CU852" s="370"/>
      <c r="CV852" s="370"/>
      <c r="CW852" s="370"/>
      <c r="CX852" s="370"/>
      <c r="CY852" s="370"/>
      <c r="CZ852" s="370"/>
      <c r="DA852" s="370"/>
      <c r="DB852" s="370"/>
      <c r="DC852" s="370"/>
      <c r="DD852" s="370"/>
      <c r="DE852" s="370"/>
    </row>
    <row r="853" spans="56:109">
      <c r="BD853" s="370"/>
      <c r="BE853" s="370"/>
      <c r="BF853" s="370"/>
      <c r="BG853" s="370"/>
      <c r="BH853" s="370"/>
      <c r="BI853" s="370"/>
      <c r="BJ853" s="370"/>
      <c r="BK853" s="370"/>
      <c r="BL853" s="370"/>
      <c r="BM853" s="370"/>
      <c r="BN853" s="370"/>
      <c r="BO853" s="370"/>
      <c r="BP853" s="370"/>
      <c r="BQ853" s="370"/>
      <c r="BR853" s="370"/>
      <c r="BS853" s="370"/>
      <c r="BT853" s="370"/>
      <c r="BU853" s="370"/>
      <c r="BV853" s="370"/>
      <c r="BW853" s="370"/>
      <c r="BX853" s="370"/>
      <c r="BY853" s="370"/>
      <c r="BZ853" s="370"/>
      <c r="CA853" s="370"/>
      <c r="CB853" s="370"/>
      <c r="CC853" s="370"/>
      <c r="CD853" s="370"/>
      <c r="CE853" s="370"/>
      <c r="CF853" s="370"/>
      <c r="CG853" s="370"/>
      <c r="CH853" s="370"/>
      <c r="CI853" s="370"/>
      <c r="CJ853" s="370"/>
      <c r="CK853" s="370"/>
      <c r="CL853" s="370"/>
      <c r="CM853" s="370"/>
      <c r="CN853" s="370"/>
      <c r="CO853" s="370"/>
      <c r="CP853" s="370"/>
      <c r="CQ853" s="370"/>
      <c r="CR853" s="370"/>
      <c r="CS853" s="370"/>
      <c r="CT853" s="370"/>
      <c r="CU853" s="370"/>
      <c r="CV853" s="370"/>
      <c r="CW853" s="370"/>
      <c r="CX853" s="370"/>
      <c r="CY853" s="370"/>
      <c r="CZ853" s="370"/>
      <c r="DA853" s="370"/>
      <c r="DB853" s="370"/>
      <c r="DC853" s="370"/>
      <c r="DD853" s="370"/>
      <c r="DE853" s="370"/>
    </row>
    <row r="854" spans="56:109">
      <c r="BD854" s="370"/>
      <c r="BE854" s="370"/>
      <c r="BF854" s="370"/>
      <c r="BG854" s="370"/>
      <c r="BH854" s="370"/>
      <c r="BI854" s="370"/>
      <c r="BJ854" s="370"/>
      <c r="BK854" s="370"/>
      <c r="BL854" s="370"/>
      <c r="BM854" s="370"/>
      <c r="BN854" s="370"/>
      <c r="BO854" s="370"/>
      <c r="BP854" s="370"/>
      <c r="BQ854" s="370"/>
      <c r="BR854" s="370"/>
      <c r="BS854" s="370"/>
      <c r="BT854" s="370"/>
      <c r="BU854" s="370"/>
      <c r="BV854" s="370"/>
      <c r="BW854" s="370"/>
      <c r="BX854" s="370"/>
      <c r="BY854" s="370"/>
      <c r="BZ854" s="370"/>
      <c r="CA854" s="370"/>
      <c r="CB854" s="370"/>
      <c r="CC854" s="370"/>
      <c r="CD854" s="370"/>
      <c r="CE854" s="370"/>
      <c r="CF854" s="370"/>
      <c r="CG854" s="370"/>
      <c r="CH854" s="370"/>
      <c r="CI854" s="370"/>
      <c r="CJ854" s="370"/>
      <c r="CK854" s="370"/>
      <c r="CL854" s="370"/>
      <c r="CM854" s="370"/>
      <c r="CN854" s="370"/>
      <c r="CO854" s="370"/>
      <c r="CP854" s="370"/>
      <c r="CQ854" s="370"/>
      <c r="CR854" s="370"/>
      <c r="CS854" s="370"/>
      <c r="CT854" s="370"/>
      <c r="CU854" s="370"/>
      <c r="CV854" s="370"/>
      <c r="CW854" s="370"/>
      <c r="CX854" s="370"/>
      <c r="CY854" s="370"/>
      <c r="CZ854" s="370"/>
      <c r="DA854" s="370"/>
      <c r="DB854" s="370"/>
      <c r="DC854" s="370"/>
      <c r="DD854" s="370"/>
      <c r="DE854" s="370"/>
    </row>
    <row r="855" spans="56:109">
      <c r="BD855" s="370"/>
      <c r="BE855" s="370"/>
      <c r="BF855" s="370"/>
      <c r="BG855" s="370"/>
      <c r="BH855" s="370"/>
      <c r="BI855" s="370"/>
      <c r="BJ855" s="370"/>
      <c r="BK855" s="370"/>
      <c r="BL855" s="370"/>
      <c r="BM855" s="370"/>
      <c r="BN855" s="370"/>
      <c r="BO855" s="370"/>
      <c r="BP855" s="370"/>
      <c r="BQ855" s="370"/>
      <c r="BR855" s="370"/>
      <c r="BS855" s="370"/>
      <c r="BT855" s="370"/>
      <c r="BU855" s="370"/>
      <c r="BV855" s="370"/>
      <c r="BW855" s="370"/>
      <c r="BX855" s="370"/>
      <c r="BY855" s="370"/>
      <c r="BZ855" s="370"/>
      <c r="CA855" s="370"/>
      <c r="CB855" s="370"/>
      <c r="CC855" s="370"/>
      <c r="CD855" s="370"/>
      <c r="CE855" s="370"/>
      <c r="CF855" s="370"/>
      <c r="CG855" s="370"/>
      <c r="CH855" s="370"/>
      <c r="CI855" s="370"/>
      <c r="CJ855" s="370"/>
      <c r="CK855" s="370"/>
      <c r="CL855" s="370"/>
      <c r="CM855" s="370"/>
      <c r="CN855" s="370"/>
      <c r="CO855" s="370"/>
      <c r="CP855" s="370"/>
      <c r="CQ855" s="370"/>
      <c r="CR855" s="370"/>
      <c r="CS855" s="370"/>
      <c r="CT855" s="370"/>
      <c r="CU855" s="370"/>
      <c r="CV855" s="370"/>
      <c r="CW855" s="370"/>
      <c r="CX855" s="370"/>
      <c r="CY855" s="370"/>
      <c r="CZ855" s="370"/>
      <c r="DA855" s="370"/>
      <c r="DB855" s="370"/>
      <c r="DC855" s="370"/>
      <c r="DD855" s="370"/>
      <c r="DE855" s="370"/>
    </row>
    <row r="856" spans="56:109">
      <c r="BD856" s="370"/>
      <c r="BE856" s="370"/>
      <c r="BF856" s="370"/>
      <c r="BG856" s="370"/>
      <c r="BH856" s="370"/>
      <c r="BI856" s="370"/>
      <c r="BJ856" s="370"/>
      <c r="BK856" s="370"/>
      <c r="BL856" s="370"/>
      <c r="BM856" s="370"/>
      <c r="BN856" s="370"/>
      <c r="BO856" s="370"/>
      <c r="BP856" s="370"/>
      <c r="BQ856" s="370"/>
      <c r="BR856" s="370"/>
      <c r="BS856" s="370"/>
      <c r="BT856" s="370"/>
      <c r="BU856" s="370"/>
      <c r="BV856" s="370"/>
      <c r="BW856" s="370"/>
      <c r="BX856" s="370"/>
      <c r="BY856" s="370"/>
      <c r="BZ856" s="370"/>
      <c r="CA856" s="370"/>
      <c r="CB856" s="370"/>
      <c r="CC856" s="370"/>
      <c r="CD856" s="370"/>
      <c r="CE856" s="370"/>
      <c r="CF856" s="370"/>
      <c r="CG856" s="370"/>
      <c r="CH856" s="370"/>
      <c r="CI856" s="370"/>
      <c r="CJ856" s="370"/>
      <c r="CK856" s="370"/>
      <c r="CL856" s="370"/>
      <c r="CM856" s="370"/>
      <c r="CN856" s="370"/>
      <c r="CO856" s="370"/>
      <c r="CP856" s="370"/>
      <c r="CQ856" s="370"/>
      <c r="CR856" s="370"/>
      <c r="CS856" s="370"/>
      <c r="CT856" s="370"/>
      <c r="CU856" s="370"/>
      <c r="CV856" s="370"/>
      <c r="CW856" s="370"/>
      <c r="CX856" s="370"/>
      <c r="CY856" s="370"/>
      <c r="CZ856" s="370"/>
      <c r="DA856" s="370"/>
      <c r="DB856" s="370"/>
      <c r="DC856" s="370"/>
      <c r="DD856" s="370"/>
      <c r="DE856" s="370"/>
    </row>
    <row r="857" spans="56:109">
      <c r="BD857" s="370"/>
      <c r="BE857" s="370"/>
      <c r="BF857" s="370"/>
      <c r="BG857" s="370"/>
      <c r="BH857" s="370"/>
      <c r="BI857" s="370"/>
      <c r="BJ857" s="370"/>
      <c r="BK857" s="370"/>
      <c r="BL857" s="370"/>
      <c r="BM857" s="370"/>
      <c r="BN857" s="370"/>
      <c r="BO857" s="370"/>
      <c r="BP857" s="370"/>
      <c r="BQ857" s="370"/>
      <c r="BR857" s="370"/>
      <c r="BS857" s="370"/>
      <c r="BT857" s="370"/>
      <c r="BU857" s="370"/>
      <c r="BV857" s="370"/>
      <c r="BW857" s="370"/>
      <c r="BX857" s="370"/>
      <c r="BY857" s="370"/>
      <c r="BZ857" s="370"/>
      <c r="CA857" s="370"/>
      <c r="CB857" s="370"/>
      <c r="CC857" s="370"/>
      <c r="CD857" s="370"/>
      <c r="CE857" s="370"/>
      <c r="CF857" s="370"/>
      <c r="CG857" s="370"/>
      <c r="CH857" s="370"/>
      <c r="CI857" s="370"/>
      <c r="CJ857" s="370"/>
      <c r="CK857" s="370"/>
      <c r="CL857" s="370"/>
      <c r="CM857" s="370"/>
      <c r="CN857" s="370"/>
      <c r="CO857" s="370"/>
      <c r="CP857" s="370"/>
      <c r="CQ857" s="370"/>
      <c r="CR857" s="370"/>
      <c r="CS857" s="370"/>
      <c r="CT857" s="370"/>
      <c r="CU857" s="370"/>
      <c r="CV857" s="370"/>
      <c r="CW857" s="370"/>
      <c r="CX857" s="370"/>
      <c r="CY857" s="370"/>
      <c r="CZ857" s="370"/>
      <c r="DA857" s="370"/>
      <c r="DB857" s="370"/>
      <c r="DC857" s="370"/>
      <c r="DD857" s="370"/>
      <c r="DE857" s="370"/>
    </row>
    <row r="858" spans="56:109">
      <c r="BD858" s="370"/>
      <c r="BE858" s="370"/>
      <c r="BF858" s="370"/>
      <c r="BG858" s="370"/>
      <c r="BH858" s="370"/>
      <c r="BI858" s="370"/>
      <c r="BJ858" s="370"/>
      <c r="BK858" s="370"/>
      <c r="BL858" s="370"/>
      <c r="BM858" s="370"/>
      <c r="BN858" s="370"/>
      <c r="BO858" s="370"/>
      <c r="BP858" s="370"/>
      <c r="BQ858" s="370"/>
      <c r="BR858" s="370"/>
      <c r="BS858" s="370"/>
      <c r="BT858" s="370"/>
      <c r="BU858" s="370"/>
      <c r="BV858" s="370"/>
      <c r="BW858" s="370"/>
      <c r="BX858" s="370"/>
      <c r="BY858" s="370"/>
      <c r="BZ858" s="370"/>
      <c r="CA858" s="370"/>
      <c r="CB858" s="370"/>
      <c r="CC858" s="370"/>
      <c r="CD858" s="370"/>
      <c r="CE858" s="370"/>
      <c r="CF858" s="370"/>
      <c r="CG858" s="370"/>
      <c r="CH858" s="370"/>
      <c r="CI858" s="370"/>
      <c r="CJ858" s="370"/>
      <c r="CK858" s="370"/>
      <c r="CL858" s="370"/>
      <c r="CM858" s="370"/>
      <c r="CN858" s="370"/>
      <c r="CO858" s="370"/>
      <c r="CP858" s="370"/>
      <c r="CQ858" s="370"/>
      <c r="CR858" s="370"/>
      <c r="CS858" s="370"/>
      <c r="CT858" s="370"/>
      <c r="CU858" s="370"/>
      <c r="CV858" s="370"/>
      <c r="CW858" s="370"/>
      <c r="CX858" s="370"/>
      <c r="CY858" s="370"/>
      <c r="CZ858" s="370"/>
      <c r="DA858" s="370"/>
      <c r="DB858" s="370"/>
      <c r="DC858" s="370"/>
      <c r="DD858" s="370"/>
      <c r="DE858" s="370"/>
    </row>
    <row r="859" spans="56:109">
      <c r="BD859" s="370"/>
      <c r="BE859" s="370"/>
      <c r="BF859" s="370"/>
      <c r="BG859" s="370"/>
      <c r="BH859" s="370"/>
      <c r="BI859" s="370"/>
      <c r="BJ859" s="370"/>
      <c r="BK859" s="370"/>
      <c r="BL859" s="370"/>
      <c r="BM859" s="370"/>
      <c r="BN859" s="370"/>
      <c r="BO859" s="370"/>
      <c r="BP859" s="370"/>
      <c r="BQ859" s="370"/>
      <c r="BR859" s="370"/>
      <c r="BS859" s="370"/>
      <c r="BT859" s="370"/>
      <c r="BU859" s="370"/>
      <c r="BV859" s="370"/>
      <c r="BW859" s="370"/>
      <c r="BX859" s="370"/>
      <c r="BY859" s="370"/>
      <c r="BZ859" s="370"/>
      <c r="CA859" s="370"/>
      <c r="CB859" s="370"/>
      <c r="CC859" s="370"/>
      <c r="CD859" s="370"/>
      <c r="CE859" s="370"/>
      <c r="CF859" s="370"/>
      <c r="CG859" s="370"/>
      <c r="CH859" s="370"/>
      <c r="CI859" s="370"/>
      <c r="CJ859" s="370"/>
      <c r="CK859" s="370"/>
      <c r="CL859" s="370"/>
      <c r="CM859" s="370"/>
      <c r="CN859" s="370"/>
      <c r="CO859" s="370"/>
      <c r="CP859" s="370"/>
      <c r="CQ859" s="370"/>
      <c r="CR859" s="370"/>
      <c r="CS859" s="370"/>
      <c r="CT859" s="370"/>
      <c r="CU859" s="370"/>
      <c r="CV859" s="370"/>
      <c r="CW859" s="370"/>
      <c r="CX859" s="370"/>
      <c r="CY859" s="370"/>
      <c r="CZ859" s="370"/>
      <c r="DA859" s="370"/>
      <c r="DB859" s="370"/>
      <c r="DC859" s="370"/>
      <c r="DD859" s="370"/>
      <c r="DE859" s="370"/>
    </row>
    <row r="860" spans="56:109">
      <c r="BD860" s="370"/>
      <c r="BE860" s="370"/>
      <c r="BF860" s="370"/>
      <c r="BG860" s="370"/>
      <c r="BH860" s="370"/>
      <c r="BI860" s="370"/>
      <c r="BJ860" s="370"/>
      <c r="BK860" s="370"/>
      <c r="BL860" s="370"/>
      <c r="BM860" s="370"/>
      <c r="BN860" s="370"/>
      <c r="BO860" s="370"/>
      <c r="BP860" s="370"/>
      <c r="BQ860" s="370"/>
      <c r="BR860" s="370"/>
      <c r="BS860" s="370"/>
      <c r="BT860" s="370"/>
      <c r="BU860" s="370"/>
      <c r="BV860" s="370"/>
      <c r="BW860" s="370"/>
      <c r="BX860" s="370"/>
      <c r="BY860" s="370"/>
      <c r="BZ860" s="370"/>
      <c r="CA860" s="370"/>
      <c r="CB860" s="370"/>
      <c r="CC860" s="370"/>
      <c r="CD860" s="370"/>
      <c r="CE860" s="370"/>
      <c r="CF860" s="370"/>
      <c r="CG860" s="370"/>
      <c r="CH860" s="370"/>
      <c r="CI860" s="370"/>
      <c r="CJ860" s="370"/>
      <c r="CK860" s="370"/>
      <c r="CL860" s="370"/>
      <c r="CM860" s="370"/>
      <c r="CN860" s="370"/>
      <c r="CO860" s="370"/>
      <c r="CP860" s="370"/>
      <c r="CQ860" s="370"/>
      <c r="CR860" s="370"/>
      <c r="CS860" s="370"/>
      <c r="CT860" s="370"/>
      <c r="CU860" s="370"/>
      <c r="CV860" s="370"/>
      <c r="CW860" s="370"/>
      <c r="CX860" s="370"/>
      <c r="CY860" s="370"/>
      <c r="CZ860" s="370"/>
      <c r="DA860" s="370"/>
      <c r="DB860" s="370"/>
      <c r="DC860" s="370"/>
      <c r="DD860" s="370"/>
      <c r="DE860" s="370"/>
    </row>
    <row r="861" spans="56:109">
      <c r="BD861" s="370"/>
      <c r="BE861" s="370"/>
      <c r="BF861" s="370"/>
      <c r="BG861" s="370"/>
      <c r="BH861" s="370"/>
      <c r="BI861" s="370"/>
      <c r="BJ861" s="370"/>
      <c r="BK861" s="370"/>
      <c r="BL861" s="370"/>
      <c r="BM861" s="370"/>
      <c r="BN861" s="370"/>
      <c r="BO861" s="370"/>
      <c r="BP861" s="370"/>
      <c r="BQ861" s="370"/>
      <c r="BR861" s="370"/>
      <c r="BS861" s="370"/>
      <c r="BT861" s="370"/>
      <c r="BU861" s="370"/>
      <c r="BV861" s="370"/>
      <c r="BW861" s="370"/>
      <c r="BX861" s="370"/>
      <c r="BY861" s="370"/>
      <c r="BZ861" s="370"/>
      <c r="CA861" s="370"/>
      <c r="CB861" s="370"/>
      <c r="CC861" s="370"/>
      <c r="CD861" s="370"/>
      <c r="CE861" s="370"/>
      <c r="CF861" s="370"/>
      <c r="CG861" s="370"/>
      <c r="CH861" s="370"/>
      <c r="CI861" s="370"/>
      <c r="CJ861" s="370"/>
      <c r="CK861" s="370"/>
      <c r="CL861" s="370"/>
      <c r="CM861" s="370"/>
      <c r="CN861" s="370"/>
      <c r="CO861" s="370"/>
      <c r="CP861" s="370"/>
      <c r="CQ861" s="370"/>
      <c r="CR861" s="370"/>
      <c r="CS861" s="370"/>
      <c r="CT861" s="370"/>
      <c r="CU861" s="370"/>
      <c r="CV861" s="370"/>
      <c r="CW861" s="370"/>
      <c r="CX861" s="370"/>
      <c r="CY861" s="370"/>
      <c r="CZ861" s="370"/>
      <c r="DA861" s="370"/>
      <c r="DB861" s="370"/>
      <c r="DC861" s="370"/>
      <c r="DD861" s="370"/>
      <c r="DE861" s="370"/>
    </row>
    <row r="862" spans="56:109">
      <c r="BD862" s="370"/>
      <c r="BE862" s="370"/>
      <c r="BF862" s="370"/>
      <c r="BG862" s="370"/>
      <c r="BH862" s="370"/>
      <c r="BI862" s="370"/>
      <c r="BJ862" s="370"/>
      <c r="BK862" s="370"/>
      <c r="BL862" s="370"/>
      <c r="BM862" s="370"/>
      <c r="BN862" s="370"/>
      <c r="BO862" s="370"/>
      <c r="BP862" s="370"/>
      <c r="BQ862" s="370"/>
      <c r="BR862" s="370"/>
      <c r="BS862" s="370"/>
      <c r="BT862" s="370"/>
      <c r="BU862" s="370"/>
      <c r="BV862" s="370"/>
      <c r="BW862" s="370"/>
      <c r="BX862" s="370"/>
      <c r="BY862" s="370"/>
      <c r="BZ862" s="370"/>
      <c r="CA862" s="370"/>
      <c r="CB862" s="370"/>
      <c r="CC862" s="370"/>
      <c r="CD862" s="370"/>
      <c r="CE862" s="370"/>
      <c r="CF862" s="370"/>
      <c r="CG862" s="370"/>
      <c r="CH862" s="370"/>
      <c r="CI862" s="370"/>
      <c r="CJ862" s="370"/>
      <c r="CK862" s="370"/>
      <c r="CL862" s="370"/>
      <c r="CM862" s="370"/>
      <c r="CN862" s="370"/>
      <c r="CO862" s="370"/>
      <c r="CP862" s="370"/>
      <c r="CQ862" s="370"/>
      <c r="CR862" s="370"/>
      <c r="CS862" s="370"/>
      <c r="CT862" s="370"/>
      <c r="CU862" s="370"/>
      <c r="CV862" s="370"/>
      <c r="CW862" s="370"/>
      <c r="CX862" s="370"/>
      <c r="CY862" s="370"/>
      <c r="CZ862" s="370"/>
      <c r="DA862" s="370"/>
      <c r="DB862" s="370"/>
      <c r="DC862" s="370"/>
      <c r="DD862" s="370"/>
      <c r="DE862" s="370"/>
    </row>
    <row r="863" spans="56:109">
      <c r="BD863" s="370"/>
      <c r="BE863" s="370"/>
      <c r="BF863" s="370"/>
      <c r="BG863" s="370"/>
      <c r="BH863" s="370"/>
      <c r="BI863" s="370"/>
      <c r="BJ863" s="370"/>
      <c r="BK863" s="370"/>
      <c r="BL863" s="370"/>
      <c r="BM863" s="370"/>
      <c r="BN863" s="370"/>
      <c r="BO863" s="370"/>
      <c r="BP863" s="370"/>
      <c r="BQ863" s="370"/>
      <c r="BR863" s="370"/>
      <c r="BS863" s="370"/>
      <c r="BT863" s="370"/>
      <c r="BU863" s="370"/>
      <c r="BV863" s="370"/>
      <c r="BW863" s="370"/>
      <c r="BX863" s="370"/>
      <c r="BY863" s="370"/>
      <c r="BZ863" s="370"/>
      <c r="CA863" s="370"/>
      <c r="CB863" s="370"/>
      <c r="CC863" s="370"/>
      <c r="CD863" s="370"/>
      <c r="CE863" s="370"/>
      <c r="CF863" s="370"/>
      <c r="CG863" s="370"/>
      <c r="CH863" s="370"/>
      <c r="CI863" s="370"/>
      <c r="CJ863" s="370"/>
      <c r="CK863" s="370"/>
      <c r="CL863" s="370"/>
      <c r="CM863" s="370"/>
      <c r="CN863" s="370"/>
      <c r="CO863" s="370"/>
      <c r="CP863" s="370"/>
      <c r="CQ863" s="370"/>
      <c r="CR863" s="370"/>
      <c r="CS863" s="370"/>
      <c r="CT863" s="370"/>
      <c r="CU863" s="370"/>
      <c r="CV863" s="370"/>
      <c r="CW863" s="370"/>
      <c r="CX863" s="370"/>
      <c r="CY863" s="370"/>
      <c r="CZ863" s="370"/>
      <c r="DA863" s="370"/>
      <c r="DB863" s="370"/>
      <c r="DC863" s="370"/>
      <c r="DD863" s="370"/>
      <c r="DE863" s="370"/>
    </row>
    <row r="864" spans="56:109">
      <c r="BD864" s="370"/>
      <c r="BE864" s="370"/>
      <c r="BF864" s="370"/>
      <c r="BG864" s="370"/>
      <c r="BH864" s="370"/>
      <c r="BI864" s="370"/>
      <c r="BJ864" s="370"/>
      <c r="BK864" s="370"/>
      <c r="BL864" s="370"/>
      <c r="BM864" s="370"/>
      <c r="BN864" s="370"/>
      <c r="BO864" s="370"/>
      <c r="BP864" s="370"/>
      <c r="BQ864" s="370"/>
      <c r="BR864" s="370"/>
      <c r="BS864" s="370"/>
      <c r="BT864" s="370"/>
      <c r="BU864" s="370"/>
      <c r="BV864" s="370"/>
      <c r="BW864" s="370"/>
      <c r="BX864" s="370"/>
      <c r="BY864" s="370"/>
      <c r="BZ864" s="370"/>
      <c r="CA864" s="370"/>
      <c r="CB864" s="370"/>
      <c r="CC864" s="370"/>
      <c r="CD864" s="370"/>
      <c r="CE864" s="370"/>
      <c r="CF864" s="370"/>
      <c r="CG864" s="370"/>
      <c r="CH864" s="370"/>
      <c r="CI864" s="370"/>
      <c r="CJ864" s="370"/>
      <c r="CK864" s="370"/>
      <c r="CL864" s="370"/>
      <c r="CM864" s="370"/>
      <c r="CN864" s="370"/>
      <c r="CO864" s="370"/>
      <c r="CP864" s="370"/>
      <c r="CQ864" s="370"/>
      <c r="CR864" s="370"/>
      <c r="CS864" s="370"/>
      <c r="CT864" s="370"/>
      <c r="CU864" s="370"/>
      <c r="CV864" s="370"/>
      <c r="CW864" s="370"/>
      <c r="CX864" s="370"/>
      <c r="CY864" s="370"/>
      <c r="CZ864" s="370"/>
      <c r="DA864" s="370"/>
      <c r="DB864" s="370"/>
      <c r="DC864" s="370"/>
      <c r="DD864" s="370"/>
      <c r="DE864" s="370"/>
    </row>
    <row r="865" spans="56:109">
      <c r="BD865" s="370"/>
      <c r="BE865" s="370"/>
      <c r="BF865" s="370"/>
      <c r="BG865" s="370"/>
      <c r="BH865" s="370"/>
      <c r="BI865" s="370"/>
      <c r="BJ865" s="370"/>
      <c r="BK865" s="370"/>
      <c r="BL865" s="370"/>
      <c r="BM865" s="370"/>
      <c r="BN865" s="370"/>
      <c r="BO865" s="370"/>
      <c r="BP865" s="370"/>
      <c r="BQ865" s="370"/>
      <c r="BR865" s="370"/>
      <c r="BS865" s="370"/>
      <c r="BT865" s="370"/>
      <c r="BU865" s="370"/>
      <c r="BV865" s="370"/>
      <c r="BW865" s="370"/>
      <c r="BX865" s="370"/>
      <c r="BY865" s="370"/>
      <c r="BZ865" s="370"/>
      <c r="CA865" s="370"/>
      <c r="CB865" s="370"/>
      <c r="CC865" s="370"/>
      <c r="CD865" s="370"/>
      <c r="CE865" s="370"/>
      <c r="CF865" s="370"/>
      <c r="CG865" s="370"/>
      <c r="CH865" s="370"/>
      <c r="CI865" s="370"/>
      <c r="CJ865" s="370"/>
      <c r="CK865" s="370"/>
      <c r="CL865" s="370"/>
      <c r="CM865" s="370"/>
      <c r="CN865" s="370"/>
      <c r="CO865" s="370"/>
      <c r="CP865" s="370"/>
      <c r="CQ865" s="370"/>
      <c r="CR865" s="370"/>
      <c r="CS865" s="370"/>
      <c r="CT865" s="370"/>
      <c r="CU865" s="370"/>
      <c r="CV865" s="370"/>
      <c r="CW865" s="370"/>
      <c r="CX865" s="370"/>
      <c r="CY865" s="370"/>
      <c r="CZ865" s="370"/>
      <c r="DA865" s="370"/>
      <c r="DB865" s="370"/>
      <c r="DC865" s="370"/>
      <c r="DD865" s="370"/>
      <c r="DE865" s="370"/>
    </row>
    <row r="866" spans="56:109">
      <c r="BD866" s="370"/>
      <c r="BE866" s="370"/>
      <c r="BF866" s="370"/>
      <c r="BG866" s="370"/>
      <c r="BH866" s="370"/>
      <c r="BI866" s="370"/>
      <c r="BJ866" s="370"/>
      <c r="BK866" s="370"/>
      <c r="BL866" s="370"/>
      <c r="BM866" s="370"/>
      <c r="BN866" s="370"/>
      <c r="BO866" s="370"/>
      <c r="BP866" s="370"/>
      <c r="BQ866" s="370"/>
      <c r="BR866" s="370"/>
      <c r="BS866" s="370"/>
      <c r="BT866" s="370"/>
      <c r="BU866" s="370"/>
      <c r="BV866" s="370"/>
      <c r="BW866" s="370"/>
      <c r="BX866" s="370"/>
      <c r="BY866" s="370"/>
      <c r="BZ866" s="370"/>
      <c r="CA866" s="370"/>
      <c r="CB866" s="370"/>
      <c r="CC866" s="370"/>
      <c r="CD866" s="370"/>
      <c r="CE866" s="370"/>
      <c r="CF866" s="370"/>
      <c r="CG866" s="370"/>
      <c r="CH866" s="370"/>
      <c r="CI866" s="370"/>
      <c r="CJ866" s="370"/>
      <c r="CK866" s="370"/>
      <c r="CL866" s="370"/>
      <c r="CM866" s="370"/>
      <c r="CN866" s="370"/>
      <c r="CO866" s="370"/>
      <c r="CP866" s="370"/>
      <c r="CQ866" s="370"/>
      <c r="CR866" s="370"/>
      <c r="CS866" s="370"/>
      <c r="CT866" s="370"/>
      <c r="CU866" s="370"/>
      <c r="CV866" s="370"/>
      <c r="CW866" s="370"/>
      <c r="CX866" s="370"/>
      <c r="CY866" s="370"/>
      <c r="CZ866" s="370"/>
      <c r="DA866" s="370"/>
      <c r="DB866" s="370"/>
      <c r="DC866" s="370"/>
      <c r="DD866" s="370"/>
      <c r="DE866" s="370"/>
    </row>
    <row r="867" spans="56:109">
      <c r="BD867" s="370"/>
      <c r="BE867" s="370"/>
      <c r="BF867" s="370"/>
      <c r="BG867" s="370"/>
      <c r="BH867" s="370"/>
      <c r="BI867" s="370"/>
      <c r="BJ867" s="370"/>
      <c r="BK867" s="370"/>
      <c r="BL867" s="370"/>
      <c r="BM867" s="370"/>
      <c r="BN867" s="370"/>
      <c r="BO867" s="370"/>
      <c r="BP867" s="370"/>
      <c r="BQ867" s="370"/>
      <c r="BR867" s="370"/>
      <c r="BS867" s="370"/>
      <c r="BT867" s="370"/>
      <c r="BU867" s="370"/>
      <c r="BV867" s="370"/>
      <c r="BW867" s="370"/>
      <c r="BX867" s="370"/>
      <c r="BY867" s="370"/>
      <c r="BZ867" s="370"/>
      <c r="CA867" s="370"/>
      <c r="CB867" s="370"/>
      <c r="CC867" s="370"/>
      <c r="CD867" s="370"/>
      <c r="CE867" s="370"/>
      <c r="CF867" s="370"/>
      <c r="CG867" s="370"/>
      <c r="CH867" s="370"/>
      <c r="CI867" s="370"/>
      <c r="CJ867" s="370"/>
      <c r="CK867" s="370"/>
      <c r="CL867" s="370"/>
      <c r="CM867" s="370"/>
      <c r="CN867" s="370"/>
      <c r="CO867" s="370"/>
      <c r="CP867" s="370"/>
      <c r="CQ867" s="370"/>
      <c r="CR867" s="370"/>
      <c r="CS867" s="370"/>
      <c r="CT867" s="370"/>
      <c r="CU867" s="370"/>
      <c r="CV867" s="370"/>
      <c r="CW867" s="370"/>
      <c r="CX867" s="370"/>
      <c r="CY867" s="370"/>
      <c r="CZ867" s="370"/>
      <c r="DA867" s="370"/>
      <c r="DB867" s="370"/>
      <c r="DC867" s="370"/>
      <c r="DD867" s="370"/>
      <c r="DE867" s="370"/>
    </row>
    <row r="868" spans="56:109">
      <c r="BD868" s="370"/>
      <c r="BE868" s="370"/>
      <c r="BF868" s="370"/>
      <c r="BG868" s="370"/>
      <c r="BH868" s="370"/>
      <c r="BI868" s="370"/>
      <c r="BJ868" s="370"/>
      <c r="BK868" s="370"/>
      <c r="BL868" s="370"/>
      <c r="BM868" s="370"/>
      <c r="BN868" s="370"/>
      <c r="BO868" s="370"/>
      <c r="BP868" s="370"/>
      <c r="BQ868" s="370"/>
      <c r="BR868" s="370"/>
      <c r="BS868" s="370"/>
      <c r="BT868" s="370"/>
      <c r="BU868" s="370"/>
      <c r="BV868" s="370"/>
      <c r="BW868" s="370"/>
      <c r="BX868" s="370"/>
      <c r="BY868" s="370"/>
      <c r="BZ868" s="370"/>
      <c r="CA868" s="370"/>
      <c r="CB868" s="370"/>
      <c r="CC868" s="370"/>
      <c r="CD868" s="370"/>
      <c r="CE868" s="370"/>
      <c r="CF868" s="370"/>
      <c r="CG868" s="370"/>
      <c r="CH868" s="370"/>
      <c r="CI868" s="370"/>
      <c r="CJ868" s="370"/>
      <c r="CK868" s="370"/>
      <c r="CL868" s="370"/>
      <c r="CM868" s="370"/>
      <c r="CN868" s="370"/>
      <c r="CO868" s="370"/>
      <c r="CP868" s="370"/>
      <c r="CQ868" s="370"/>
      <c r="CR868" s="370"/>
      <c r="CS868" s="370"/>
      <c r="CT868" s="370"/>
      <c r="CU868" s="370"/>
      <c r="CV868" s="370"/>
      <c r="CW868" s="370"/>
      <c r="CX868" s="370"/>
      <c r="CY868" s="370"/>
      <c r="CZ868" s="370"/>
      <c r="DA868" s="370"/>
      <c r="DB868" s="370"/>
      <c r="DC868" s="370"/>
      <c r="DD868" s="370"/>
      <c r="DE868" s="370"/>
    </row>
    <row r="869" spans="56:109">
      <c r="BD869" s="370"/>
      <c r="BE869" s="370"/>
      <c r="BF869" s="370"/>
      <c r="BG869" s="370"/>
      <c r="BH869" s="370"/>
      <c r="BI869" s="370"/>
      <c r="BJ869" s="370"/>
      <c r="BK869" s="370"/>
      <c r="BL869" s="370"/>
      <c r="BM869" s="370"/>
      <c r="BN869" s="370"/>
      <c r="BO869" s="370"/>
      <c r="BP869" s="370"/>
      <c r="BQ869" s="370"/>
      <c r="BR869" s="370"/>
      <c r="BS869" s="370"/>
      <c r="BT869" s="370"/>
      <c r="BU869" s="370"/>
      <c r="BV869" s="370"/>
      <c r="BW869" s="370"/>
      <c r="BX869" s="370"/>
      <c r="BY869" s="370"/>
      <c r="BZ869" s="370"/>
      <c r="CA869" s="370"/>
      <c r="CB869" s="370"/>
      <c r="CC869" s="370"/>
      <c r="CD869" s="370"/>
      <c r="CE869" s="370"/>
      <c r="CF869" s="370"/>
      <c r="CG869" s="370"/>
      <c r="CH869" s="370"/>
      <c r="CI869" s="370"/>
      <c r="CJ869" s="370"/>
      <c r="CK869" s="370"/>
      <c r="CL869" s="370"/>
      <c r="CM869" s="370"/>
      <c r="CN869" s="370"/>
      <c r="CO869" s="370"/>
      <c r="CP869" s="370"/>
      <c r="CQ869" s="370"/>
      <c r="CR869" s="370"/>
      <c r="CS869" s="370"/>
      <c r="CT869" s="370"/>
      <c r="CU869" s="370"/>
      <c r="CV869" s="370"/>
      <c r="CW869" s="370"/>
      <c r="CX869" s="370"/>
      <c r="CY869" s="370"/>
      <c r="CZ869" s="370"/>
      <c r="DA869" s="370"/>
      <c r="DB869" s="370"/>
      <c r="DC869" s="370"/>
      <c r="DD869" s="370"/>
      <c r="DE869" s="370"/>
    </row>
    <row r="870" spans="56:109">
      <c r="BD870" s="370"/>
      <c r="BE870" s="370"/>
      <c r="BF870" s="370"/>
      <c r="BG870" s="370"/>
      <c r="BH870" s="370"/>
      <c r="BI870" s="370"/>
      <c r="BJ870" s="370"/>
      <c r="BK870" s="370"/>
      <c r="BL870" s="370"/>
      <c r="BM870" s="370"/>
      <c r="BN870" s="370"/>
      <c r="BO870" s="370"/>
      <c r="BP870" s="370"/>
      <c r="BQ870" s="370"/>
      <c r="BR870" s="370"/>
      <c r="BS870" s="370"/>
      <c r="BT870" s="370"/>
      <c r="BU870" s="370"/>
      <c r="BV870" s="370"/>
      <c r="BW870" s="370"/>
      <c r="BX870" s="370"/>
      <c r="BY870" s="370"/>
      <c r="BZ870" s="370"/>
      <c r="CA870" s="370"/>
      <c r="CB870" s="370"/>
      <c r="CC870" s="370"/>
      <c r="CD870" s="370"/>
      <c r="CE870" s="370"/>
      <c r="CF870" s="370"/>
      <c r="CG870" s="370"/>
      <c r="CH870" s="370"/>
      <c r="CI870" s="370"/>
      <c r="CJ870" s="370"/>
      <c r="CK870" s="370"/>
      <c r="CL870" s="370"/>
      <c r="CM870" s="370"/>
      <c r="CN870" s="370"/>
      <c r="CO870" s="370"/>
      <c r="CP870" s="370"/>
      <c r="CQ870" s="370"/>
      <c r="CR870" s="370"/>
      <c r="CS870" s="370"/>
      <c r="CT870" s="370"/>
      <c r="CU870" s="370"/>
      <c r="CV870" s="370"/>
      <c r="CW870" s="370"/>
      <c r="CX870" s="370"/>
      <c r="CY870" s="370"/>
      <c r="CZ870" s="370"/>
      <c r="DA870" s="370"/>
      <c r="DB870" s="370"/>
      <c r="DC870" s="370"/>
      <c r="DD870" s="370"/>
      <c r="DE870" s="370"/>
    </row>
    <row r="871" spans="56:109">
      <c r="BD871" s="370"/>
      <c r="BE871" s="370"/>
      <c r="BF871" s="370"/>
      <c r="BG871" s="370"/>
      <c r="BH871" s="370"/>
      <c r="BI871" s="370"/>
      <c r="BJ871" s="370"/>
      <c r="BK871" s="370"/>
      <c r="BL871" s="370"/>
      <c r="BM871" s="370"/>
      <c r="BN871" s="370"/>
      <c r="BO871" s="370"/>
      <c r="BP871" s="370"/>
      <c r="BQ871" s="370"/>
      <c r="BR871" s="370"/>
      <c r="BS871" s="370"/>
      <c r="BT871" s="370"/>
      <c r="BU871" s="370"/>
      <c r="BV871" s="370"/>
      <c r="BW871" s="370"/>
      <c r="BX871" s="370"/>
      <c r="BY871" s="370"/>
      <c r="BZ871" s="370"/>
      <c r="CA871" s="370"/>
      <c r="CB871" s="370"/>
      <c r="CC871" s="370"/>
      <c r="CD871" s="370"/>
      <c r="CE871" s="370"/>
      <c r="CF871" s="370"/>
      <c r="CG871" s="370"/>
      <c r="CH871" s="370"/>
      <c r="CI871" s="370"/>
      <c r="CJ871" s="370"/>
      <c r="CK871" s="370"/>
      <c r="CL871" s="370"/>
      <c r="CM871" s="370"/>
      <c r="CN871" s="370"/>
      <c r="CO871" s="370"/>
      <c r="CP871" s="370"/>
      <c r="CQ871" s="370"/>
      <c r="CR871" s="370"/>
      <c r="CS871" s="370"/>
      <c r="CT871" s="370"/>
      <c r="CU871" s="370"/>
      <c r="CV871" s="370"/>
      <c r="CW871" s="370"/>
      <c r="CX871" s="370"/>
      <c r="CY871" s="370"/>
      <c r="CZ871" s="370"/>
      <c r="DA871" s="370"/>
      <c r="DB871" s="370"/>
      <c r="DC871" s="370"/>
      <c r="DD871" s="370"/>
      <c r="DE871" s="370"/>
    </row>
    <row r="872" spans="56:109">
      <c r="BD872" s="370"/>
      <c r="BE872" s="370"/>
      <c r="BF872" s="370"/>
      <c r="BG872" s="370"/>
      <c r="BH872" s="370"/>
      <c r="BI872" s="370"/>
      <c r="BJ872" s="370"/>
      <c r="BK872" s="370"/>
      <c r="BL872" s="370"/>
      <c r="BM872" s="370"/>
      <c r="BN872" s="370"/>
      <c r="BO872" s="370"/>
      <c r="BP872" s="370"/>
      <c r="BQ872" s="370"/>
      <c r="BR872" s="370"/>
      <c r="BS872" s="370"/>
      <c r="BT872" s="370"/>
      <c r="BU872" s="370"/>
      <c r="BV872" s="370"/>
      <c r="BW872" s="370"/>
      <c r="BX872" s="370"/>
      <c r="BY872" s="370"/>
      <c r="BZ872" s="370"/>
      <c r="CA872" s="370"/>
      <c r="CB872" s="370"/>
      <c r="CC872" s="370"/>
      <c r="CD872" s="370"/>
      <c r="CE872" s="370"/>
      <c r="CF872" s="370"/>
      <c r="CG872" s="370"/>
      <c r="CH872" s="370"/>
      <c r="CI872" s="370"/>
      <c r="CJ872" s="370"/>
      <c r="CK872" s="370"/>
      <c r="CL872" s="370"/>
      <c r="CM872" s="370"/>
      <c r="CN872" s="370"/>
      <c r="CO872" s="370"/>
      <c r="CP872" s="370"/>
      <c r="CQ872" s="370"/>
      <c r="CR872" s="370"/>
      <c r="CS872" s="370"/>
      <c r="CT872" s="370"/>
      <c r="CU872" s="370"/>
      <c r="CV872" s="370"/>
      <c r="CW872" s="370"/>
      <c r="CX872" s="370"/>
      <c r="CY872" s="370"/>
      <c r="CZ872" s="370"/>
      <c r="DA872" s="370"/>
      <c r="DB872" s="370"/>
      <c r="DC872" s="370"/>
      <c r="DD872" s="370"/>
      <c r="DE872" s="370"/>
    </row>
    <row r="873" spans="56:109">
      <c r="BD873" s="370"/>
      <c r="BE873" s="370"/>
      <c r="BF873" s="370"/>
      <c r="BG873" s="370"/>
      <c r="BH873" s="370"/>
      <c r="BI873" s="370"/>
      <c r="BJ873" s="370"/>
      <c r="BK873" s="370"/>
      <c r="BL873" s="370"/>
      <c r="BM873" s="370"/>
      <c r="BN873" s="370"/>
      <c r="BO873" s="370"/>
      <c r="BP873" s="370"/>
      <c r="BQ873" s="370"/>
      <c r="BR873" s="370"/>
      <c r="BS873" s="370"/>
      <c r="BT873" s="370"/>
      <c r="BU873" s="370"/>
      <c r="BV873" s="370"/>
      <c r="BW873" s="370"/>
      <c r="BX873" s="370"/>
      <c r="BY873" s="370"/>
      <c r="BZ873" s="370"/>
      <c r="CA873" s="370"/>
      <c r="CB873" s="370"/>
      <c r="CC873" s="370"/>
      <c r="CD873" s="370"/>
      <c r="CE873" s="370"/>
      <c r="CF873" s="370"/>
      <c r="CG873" s="370"/>
      <c r="CH873" s="370"/>
      <c r="CI873" s="370"/>
      <c r="CJ873" s="370"/>
      <c r="CK873" s="370"/>
      <c r="CL873" s="370"/>
      <c r="CM873" s="370"/>
      <c r="CN873" s="370"/>
      <c r="CO873" s="370"/>
      <c r="CP873" s="370"/>
      <c r="CQ873" s="370"/>
      <c r="CR873" s="370"/>
      <c r="CS873" s="370"/>
      <c r="CT873" s="370"/>
      <c r="CU873" s="370"/>
      <c r="CV873" s="370"/>
      <c r="CW873" s="370"/>
      <c r="CX873" s="370"/>
      <c r="CY873" s="370"/>
      <c r="CZ873" s="370"/>
      <c r="DA873" s="370"/>
      <c r="DB873" s="370"/>
      <c r="DC873" s="370"/>
      <c r="DD873" s="370"/>
      <c r="DE873" s="370"/>
    </row>
    <row r="874" spans="56:109">
      <c r="BD874" s="370"/>
      <c r="BE874" s="370"/>
      <c r="BF874" s="370"/>
      <c r="BG874" s="370"/>
      <c r="BH874" s="370"/>
      <c r="BI874" s="370"/>
      <c r="BJ874" s="370"/>
      <c r="BK874" s="370"/>
      <c r="BL874" s="370"/>
      <c r="BM874" s="370"/>
      <c r="BN874" s="370"/>
      <c r="BO874" s="370"/>
      <c r="BP874" s="370"/>
      <c r="BQ874" s="370"/>
      <c r="BR874" s="370"/>
      <c r="BS874" s="370"/>
      <c r="BT874" s="370"/>
      <c r="BU874" s="370"/>
      <c r="BV874" s="370"/>
      <c r="BW874" s="370"/>
      <c r="BX874" s="370"/>
      <c r="BY874" s="370"/>
      <c r="BZ874" s="370"/>
      <c r="CA874" s="370"/>
      <c r="CB874" s="370"/>
      <c r="CC874" s="370"/>
      <c r="CD874" s="370"/>
      <c r="CE874" s="370"/>
      <c r="CF874" s="370"/>
      <c r="CG874" s="370"/>
      <c r="CH874" s="370"/>
      <c r="CI874" s="370"/>
      <c r="CJ874" s="370"/>
      <c r="CK874" s="370"/>
      <c r="CL874" s="370"/>
      <c r="CM874" s="370"/>
      <c r="CN874" s="370"/>
      <c r="CO874" s="370"/>
      <c r="CP874" s="370"/>
      <c r="CQ874" s="370"/>
      <c r="CR874" s="370"/>
      <c r="CS874" s="370"/>
      <c r="CT874" s="370"/>
      <c r="CU874" s="370"/>
      <c r="CV874" s="370"/>
      <c r="CW874" s="370"/>
      <c r="CX874" s="370"/>
      <c r="CY874" s="370"/>
      <c r="CZ874" s="370"/>
      <c r="DA874" s="370"/>
      <c r="DB874" s="370"/>
      <c r="DC874" s="370"/>
      <c r="DD874" s="370"/>
      <c r="DE874" s="370"/>
    </row>
    <row r="875" spans="56:109">
      <c r="BD875" s="370"/>
      <c r="BE875" s="370"/>
      <c r="BF875" s="370"/>
      <c r="BG875" s="370"/>
      <c r="BH875" s="370"/>
      <c r="BI875" s="370"/>
      <c r="BJ875" s="370"/>
      <c r="BK875" s="370"/>
      <c r="BL875" s="370"/>
      <c r="BM875" s="370"/>
      <c r="BN875" s="370"/>
      <c r="BO875" s="370"/>
      <c r="BP875" s="370"/>
      <c r="BQ875" s="370"/>
      <c r="BR875" s="370"/>
      <c r="BS875" s="370"/>
      <c r="BT875" s="370"/>
      <c r="BU875" s="370"/>
      <c r="BV875" s="370"/>
      <c r="BW875" s="370"/>
      <c r="BX875" s="370"/>
      <c r="BY875" s="370"/>
      <c r="BZ875" s="370"/>
      <c r="CA875" s="370"/>
      <c r="CB875" s="370"/>
      <c r="CC875" s="370"/>
      <c r="CD875" s="370"/>
      <c r="CE875" s="370"/>
      <c r="CF875" s="370"/>
      <c r="CG875" s="370"/>
      <c r="CH875" s="370"/>
      <c r="CI875" s="370"/>
      <c r="CJ875" s="370"/>
      <c r="CK875" s="370"/>
      <c r="CL875" s="370"/>
      <c r="CM875" s="370"/>
      <c r="CN875" s="370"/>
      <c r="CO875" s="370"/>
      <c r="CP875" s="370"/>
      <c r="CQ875" s="370"/>
      <c r="CR875" s="370"/>
      <c r="CS875" s="370"/>
      <c r="CT875" s="370"/>
      <c r="CU875" s="370"/>
      <c r="CV875" s="370"/>
      <c r="CW875" s="370"/>
      <c r="CX875" s="370"/>
      <c r="CY875" s="370"/>
      <c r="CZ875" s="370"/>
      <c r="DA875" s="370"/>
      <c r="DB875" s="370"/>
      <c r="DC875" s="370"/>
      <c r="DD875" s="370"/>
      <c r="DE875" s="370"/>
    </row>
    <row r="876" spans="56:109">
      <c r="BD876" s="370"/>
      <c r="BE876" s="370"/>
      <c r="BF876" s="370"/>
      <c r="BG876" s="370"/>
      <c r="BH876" s="370"/>
      <c r="BI876" s="370"/>
      <c r="BJ876" s="370"/>
      <c r="BK876" s="370"/>
      <c r="BL876" s="370"/>
      <c r="BM876" s="370"/>
      <c r="BN876" s="370"/>
      <c r="BO876" s="370"/>
      <c r="BP876" s="370"/>
      <c r="BQ876" s="370"/>
      <c r="BR876" s="370"/>
      <c r="BS876" s="370"/>
      <c r="BT876" s="370"/>
      <c r="BU876" s="370"/>
      <c r="BV876" s="370"/>
      <c r="BW876" s="370"/>
      <c r="BX876" s="370"/>
      <c r="BY876" s="370"/>
      <c r="BZ876" s="370"/>
      <c r="CA876" s="370"/>
      <c r="CB876" s="370"/>
      <c r="CC876" s="370"/>
      <c r="CD876" s="370"/>
      <c r="CE876" s="370"/>
      <c r="CF876" s="370"/>
      <c r="CG876" s="370"/>
      <c r="CH876" s="370"/>
      <c r="CI876" s="370"/>
      <c r="CJ876" s="370"/>
      <c r="CK876" s="370"/>
      <c r="CL876" s="370"/>
      <c r="CM876" s="370"/>
      <c r="CN876" s="370"/>
      <c r="CO876" s="370"/>
      <c r="CP876" s="370"/>
      <c r="CQ876" s="370"/>
      <c r="CR876" s="370"/>
      <c r="CS876" s="370"/>
      <c r="CT876" s="370"/>
      <c r="CU876" s="370"/>
      <c r="CV876" s="370"/>
      <c r="CW876" s="370"/>
      <c r="CX876" s="370"/>
      <c r="CY876" s="370"/>
      <c r="CZ876" s="370"/>
      <c r="DA876" s="370"/>
      <c r="DB876" s="370"/>
      <c r="DC876" s="370"/>
      <c r="DD876" s="370"/>
      <c r="DE876" s="370"/>
    </row>
    <row r="877" spans="56:109">
      <c r="BD877" s="370"/>
      <c r="BE877" s="370"/>
      <c r="BF877" s="370"/>
      <c r="BG877" s="370"/>
      <c r="BH877" s="370"/>
      <c r="BI877" s="370"/>
      <c r="BJ877" s="370"/>
      <c r="BK877" s="370"/>
      <c r="BL877" s="370"/>
      <c r="BM877" s="370"/>
      <c r="BN877" s="370"/>
      <c r="BO877" s="370"/>
      <c r="BP877" s="370"/>
      <c r="BQ877" s="370"/>
      <c r="BR877" s="370"/>
      <c r="BS877" s="370"/>
      <c r="BT877" s="370"/>
      <c r="BU877" s="370"/>
      <c r="BV877" s="370"/>
      <c r="BW877" s="370"/>
      <c r="BX877" s="370"/>
      <c r="BY877" s="370"/>
      <c r="BZ877" s="370"/>
      <c r="CA877" s="370"/>
      <c r="CB877" s="370"/>
      <c r="CC877" s="370"/>
      <c r="CD877" s="370"/>
      <c r="CE877" s="370"/>
      <c r="CF877" s="370"/>
      <c r="CG877" s="370"/>
      <c r="CH877" s="370"/>
      <c r="CI877" s="370"/>
      <c r="CJ877" s="370"/>
      <c r="CK877" s="370"/>
      <c r="CL877" s="370"/>
      <c r="CM877" s="370"/>
      <c r="CN877" s="370"/>
      <c r="CO877" s="370"/>
      <c r="CP877" s="370"/>
      <c r="CQ877" s="370"/>
      <c r="CR877" s="370"/>
      <c r="CS877" s="370"/>
      <c r="CT877" s="370"/>
      <c r="CU877" s="370"/>
      <c r="CV877" s="370"/>
      <c r="CW877" s="370"/>
      <c r="CX877" s="370"/>
      <c r="CY877" s="370"/>
      <c r="CZ877" s="370"/>
      <c r="DA877" s="370"/>
      <c r="DB877" s="370"/>
      <c r="DC877" s="370"/>
      <c r="DD877" s="370"/>
      <c r="DE877" s="370"/>
    </row>
    <row r="878" spans="56:109">
      <c r="BD878" s="370"/>
      <c r="BE878" s="370"/>
      <c r="BF878" s="370"/>
      <c r="BG878" s="370"/>
      <c r="BH878" s="370"/>
      <c r="BI878" s="370"/>
      <c r="BJ878" s="370"/>
      <c r="BK878" s="370"/>
      <c r="BL878" s="370"/>
      <c r="BM878" s="370"/>
      <c r="BN878" s="370"/>
      <c r="BO878" s="370"/>
      <c r="BP878" s="370"/>
      <c r="BQ878" s="370"/>
      <c r="BR878" s="370"/>
      <c r="BS878" s="370"/>
      <c r="BT878" s="370"/>
      <c r="BU878" s="370"/>
      <c r="BV878" s="370"/>
      <c r="BW878" s="370"/>
      <c r="BX878" s="370"/>
      <c r="BY878" s="370"/>
      <c r="BZ878" s="370"/>
      <c r="CA878" s="370"/>
      <c r="CB878" s="370"/>
      <c r="CC878" s="370"/>
      <c r="CD878" s="370"/>
      <c r="CE878" s="370"/>
      <c r="CF878" s="370"/>
      <c r="CG878" s="370"/>
      <c r="CH878" s="370"/>
      <c r="CI878" s="370"/>
      <c r="CJ878" s="370"/>
      <c r="CK878" s="370"/>
      <c r="CL878" s="370"/>
      <c r="CM878" s="370"/>
      <c r="CN878" s="370"/>
      <c r="CO878" s="370"/>
      <c r="CP878" s="370"/>
      <c r="CQ878" s="370"/>
      <c r="CR878" s="370"/>
      <c r="CS878" s="370"/>
      <c r="CT878" s="370"/>
      <c r="CU878" s="370"/>
      <c r="CV878" s="370"/>
      <c r="CW878" s="370"/>
      <c r="CX878" s="370"/>
      <c r="CY878" s="370"/>
      <c r="CZ878" s="370"/>
      <c r="DA878" s="370"/>
      <c r="DB878" s="370"/>
      <c r="DC878" s="370"/>
      <c r="DD878" s="370"/>
      <c r="DE878" s="370"/>
    </row>
    <row r="879" spans="56:109">
      <c r="BD879" s="370"/>
      <c r="BE879" s="370"/>
      <c r="BF879" s="370"/>
      <c r="BG879" s="370"/>
      <c r="BH879" s="370"/>
      <c r="BI879" s="370"/>
      <c r="BJ879" s="370"/>
      <c r="BK879" s="370"/>
      <c r="BL879" s="370"/>
      <c r="BM879" s="370"/>
      <c r="BN879" s="370"/>
      <c r="BO879" s="370"/>
      <c r="BP879" s="370"/>
      <c r="BQ879" s="370"/>
      <c r="BR879" s="370"/>
      <c r="BS879" s="370"/>
      <c r="BT879" s="370"/>
      <c r="BU879" s="370"/>
      <c r="BV879" s="370"/>
      <c r="BW879" s="370"/>
      <c r="BX879" s="370"/>
      <c r="BY879" s="370"/>
      <c r="BZ879" s="370"/>
      <c r="CA879" s="370"/>
      <c r="CB879" s="370"/>
      <c r="CC879" s="370"/>
      <c r="CD879" s="370"/>
      <c r="CE879" s="370"/>
      <c r="CF879" s="370"/>
      <c r="CG879" s="370"/>
      <c r="CH879" s="370"/>
      <c r="CI879" s="370"/>
      <c r="CJ879" s="370"/>
      <c r="CK879" s="370"/>
      <c r="CL879" s="370"/>
      <c r="CM879" s="370"/>
      <c r="CN879" s="370"/>
      <c r="CO879" s="370"/>
      <c r="CP879" s="370"/>
      <c r="CQ879" s="370"/>
      <c r="CR879" s="370"/>
      <c r="CS879" s="370"/>
      <c r="CT879" s="370"/>
      <c r="CU879" s="370"/>
      <c r="CV879" s="370"/>
      <c r="CW879" s="370"/>
      <c r="CX879" s="370"/>
      <c r="CY879" s="370"/>
      <c r="CZ879" s="370"/>
      <c r="DA879" s="370"/>
      <c r="DB879" s="370"/>
      <c r="DC879" s="370"/>
      <c r="DD879" s="370"/>
      <c r="DE879" s="370"/>
    </row>
    <row r="880" spans="56:109">
      <c r="BD880" s="370"/>
      <c r="BE880" s="370"/>
      <c r="BF880" s="370"/>
      <c r="BG880" s="370"/>
      <c r="BH880" s="370"/>
      <c r="BI880" s="370"/>
      <c r="BJ880" s="370"/>
      <c r="BK880" s="370"/>
      <c r="BL880" s="370"/>
      <c r="BM880" s="370"/>
      <c r="BN880" s="370"/>
      <c r="BO880" s="370"/>
      <c r="BP880" s="370"/>
      <c r="BQ880" s="370"/>
      <c r="BR880" s="370"/>
      <c r="BS880" s="370"/>
      <c r="BT880" s="370"/>
      <c r="BU880" s="370"/>
      <c r="BV880" s="370"/>
      <c r="BW880" s="370"/>
      <c r="BX880" s="370"/>
      <c r="BY880" s="370"/>
      <c r="BZ880" s="370"/>
      <c r="CA880" s="370"/>
      <c r="CB880" s="370"/>
      <c r="CC880" s="370"/>
      <c r="CD880" s="370"/>
      <c r="CE880" s="370"/>
      <c r="CF880" s="370"/>
      <c r="CG880" s="370"/>
      <c r="CH880" s="370"/>
      <c r="CI880" s="370"/>
      <c r="CJ880" s="370"/>
      <c r="CK880" s="370"/>
      <c r="CL880" s="370"/>
      <c r="CM880" s="370"/>
      <c r="CN880" s="370"/>
      <c r="CO880" s="370"/>
      <c r="CP880" s="370"/>
      <c r="CQ880" s="370"/>
      <c r="CR880" s="370"/>
      <c r="CS880" s="370"/>
      <c r="CT880" s="370"/>
      <c r="CU880" s="370"/>
      <c r="CV880" s="370"/>
      <c r="CW880" s="370"/>
      <c r="CX880" s="370"/>
      <c r="CY880" s="370"/>
      <c r="CZ880" s="370"/>
      <c r="DA880" s="370"/>
      <c r="DB880" s="370"/>
      <c r="DC880" s="370"/>
      <c r="DD880" s="370"/>
      <c r="DE880" s="370"/>
    </row>
    <row r="881" spans="56:109">
      <c r="BD881" s="370"/>
      <c r="BE881" s="370"/>
      <c r="BF881" s="370"/>
      <c r="BG881" s="370"/>
      <c r="BH881" s="370"/>
      <c r="BI881" s="370"/>
      <c r="BJ881" s="370"/>
      <c r="BK881" s="370"/>
      <c r="BL881" s="370"/>
      <c r="BM881" s="370"/>
      <c r="BN881" s="370"/>
      <c r="BO881" s="370"/>
      <c r="BP881" s="370"/>
      <c r="BQ881" s="370"/>
      <c r="BR881" s="370"/>
      <c r="BS881" s="370"/>
      <c r="BT881" s="370"/>
      <c r="BU881" s="370"/>
      <c r="BV881" s="370"/>
      <c r="BW881" s="370"/>
      <c r="BX881" s="370"/>
      <c r="BY881" s="370"/>
      <c r="BZ881" s="370"/>
      <c r="CA881" s="370"/>
      <c r="CB881" s="370"/>
      <c r="CC881" s="370"/>
      <c r="CD881" s="370"/>
      <c r="CE881" s="370"/>
      <c r="CF881" s="370"/>
      <c r="CG881" s="370"/>
      <c r="CH881" s="370"/>
      <c r="CI881" s="370"/>
      <c r="CJ881" s="370"/>
      <c r="CK881" s="370"/>
      <c r="CL881" s="370"/>
      <c r="CM881" s="370"/>
      <c r="CN881" s="370"/>
      <c r="CO881" s="370"/>
      <c r="CP881" s="370"/>
      <c r="CQ881" s="370"/>
      <c r="CR881" s="370"/>
      <c r="CS881" s="370"/>
      <c r="CT881" s="370"/>
      <c r="CU881" s="370"/>
      <c r="CV881" s="370"/>
      <c r="CW881" s="370"/>
      <c r="CX881" s="370"/>
      <c r="CY881" s="370"/>
      <c r="CZ881" s="370"/>
      <c r="DA881" s="370"/>
      <c r="DB881" s="370"/>
      <c r="DC881" s="370"/>
      <c r="DD881" s="370"/>
      <c r="DE881" s="370"/>
    </row>
    <row r="882" spans="56:109">
      <c r="BD882" s="370"/>
      <c r="BE882" s="370"/>
      <c r="BF882" s="370"/>
      <c r="BG882" s="370"/>
      <c r="BH882" s="370"/>
      <c r="BI882" s="370"/>
      <c r="BJ882" s="370"/>
      <c r="BK882" s="370"/>
      <c r="BL882" s="370"/>
      <c r="BM882" s="370"/>
      <c r="BN882" s="370"/>
      <c r="BO882" s="370"/>
      <c r="BP882" s="370"/>
      <c r="BQ882" s="370"/>
      <c r="BR882" s="370"/>
      <c r="BS882" s="370"/>
      <c r="BT882" s="370"/>
      <c r="BU882" s="370"/>
      <c r="BV882" s="370"/>
      <c r="BW882" s="370"/>
      <c r="BX882" s="370"/>
      <c r="BY882" s="370"/>
      <c r="BZ882" s="370"/>
      <c r="CA882" s="370"/>
      <c r="CB882" s="370"/>
      <c r="CC882" s="370"/>
      <c r="CD882" s="370"/>
      <c r="CE882" s="370"/>
      <c r="CF882" s="370"/>
      <c r="CG882" s="370"/>
      <c r="CH882" s="370"/>
      <c r="CI882" s="370"/>
      <c r="CJ882" s="370"/>
      <c r="CK882" s="370"/>
      <c r="CL882" s="370"/>
      <c r="CM882" s="370"/>
      <c r="CN882" s="370"/>
      <c r="CO882" s="370"/>
      <c r="CP882" s="370"/>
      <c r="CQ882" s="370"/>
      <c r="CR882" s="370"/>
      <c r="CS882" s="370"/>
      <c r="CT882" s="370"/>
      <c r="CU882" s="370"/>
      <c r="CV882" s="370"/>
      <c r="CW882" s="370"/>
      <c r="CX882" s="370"/>
      <c r="CY882" s="370"/>
      <c r="CZ882" s="370"/>
      <c r="DA882" s="370"/>
      <c r="DB882" s="370"/>
      <c r="DC882" s="370"/>
      <c r="DD882" s="370"/>
      <c r="DE882" s="370"/>
    </row>
    <row r="883" spans="56:109">
      <c r="BD883" s="370"/>
      <c r="BE883" s="370"/>
      <c r="BF883" s="370"/>
      <c r="BG883" s="370"/>
      <c r="BH883" s="370"/>
      <c r="BI883" s="370"/>
      <c r="BJ883" s="370"/>
      <c r="BK883" s="370"/>
      <c r="BL883" s="370"/>
      <c r="BM883" s="370"/>
      <c r="BN883" s="370"/>
      <c r="BO883" s="370"/>
      <c r="BP883" s="370"/>
      <c r="BQ883" s="370"/>
      <c r="BR883" s="370"/>
      <c r="BS883" s="370"/>
      <c r="BT883" s="370"/>
      <c r="BU883" s="370"/>
      <c r="BV883" s="370"/>
      <c r="BW883" s="370"/>
      <c r="BX883" s="370"/>
      <c r="BY883" s="370"/>
      <c r="BZ883" s="370"/>
      <c r="CA883" s="370"/>
      <c r="CB883" s="370"/>
      <c r="CC883" s="370"/>
      <c r="CD883" s="370"/>
      <c r="CE883" s="370"/>
      <c r="CF883" s="370"/>
      <c r="CG883" s="370"/>
      <c r="CH883" s="370"/>
      <c r="CI883" s="370"/>
      <c r="CJ883" s="370"/>
      <c r="CK883" s="370"/>
      <c r="CL883" s="370"/>
      <c r="CM883" s="370"/>
      <c r="CN883" s="370"/>
      <c r="CO883" s="370"/>
      <c r="CP883" s="370"/>
      <c r="CQ883" s="370"/>
      <c r="CR883" s="370"/>
      <c r="CS883" s="370"/>
      <c r="CT883" s="370"/>
      <c r="CU883" s="370"/>
      <c r="CV883" s="370"/>
      <c r="CW883" s="370"/>
      <c r="CX883" s="370"/>
      <c r="CY883" s="370"/>
      <c r="CZ883" s="370"/>
      <c r="DA883" s="370"/>
      <c r="DB883" s="370"/>
      <c r="DC883" s="370"/>
      <c r="DD883" s="370"/>
      <c r="DE883" s="370"/>
    </row>
    <row r="884" spans="56:109">
      <c r="BD884" s="370"/>
      <c r="BE884" s="370"/>
      <c r="BF884" s="370"/>
      <c r="BG884" s="370"/>
      <c r="BH884" s="370"/>
      <c r="BI884" s="370"/>
      <c r="BJ884" s="370"/>
      <c r="BK884" s="370"/>
      <c r="BL884" s="370"/>
      <c r="BM884" s="370"/>
      <c r="BN884" s="370"/>
      <c r="BO884" s="370"/>
      <c r="BP884" s="370"/>
      <c r="BQ884" s="370"/>
      <c r="BR884" s="370"/>
      <c r="BS884" s="370"/>
      <c r="BT884" s="370"/>
      <c r="BU884" s="370"/>
      <c r="BV884" s="370"/>
      <c r="BW884" s="370"/>
      <c r="BX884" s="370"/>
      <c r="BY884" s="370"/>
      <c r="BZ884" s="370"/>
      <c r="CA884" s="370"/>
      <c r="CB884" s="370"/>
      <c r="CC884" s="370"/>
      <c r="CD884" s="370"/>
      <c r="CE884" s="370"/>
      <c r="CF884" s="370"/>
      <c r="CG884" s="370"/>
      <c r="CH884" s="370"/>
      <c r="CI884" s="370"/>
      <c r="CJ884" s="370"/>
      <c r="CK884" s="370"/>
      <c r="CL884" s="370"/>
      <c r="CM884" s="370"/>
      <c r="CN884" s="370"/>
      <c r="CO884" s="370"/>
      <c r="CP884" s="370"/>
      <c r="CQ884" s="370"/>
      <c r="CR884" s="370"/>
      <c r="CS884" s="370"/>
      <c r="CT884" s="370"/>
      <c r="CU884" s="370"/>
      <c r="CV884" s="370"/>
      <c r="CW884" s="370"/>
      <c r="CX884" s="370"/>
      <c r="CY884" s="370"/>
      <c r="CZ884" s="370"/>
      <c r="DA884" s="370"/>
      <c r="DB884" s="370"/>
      <c r="DC884" s="370"/>
      <c r="DD884" s="370"/>
      <c r="DE884" s="370"/>
    </row>
    <row r="885" spans="56:109">
      <c r="BD885" s="370"/>
      <c r="BE885" s="370"/>
      <c r="BF885" s="370"/>
      <c r="BG885" s="370"/>
      <c r="BH885" s="370"/>
      <c r="BI885" s="370"/>
      <c r="BJ885" s="370"/>
      <c r="BK885" s="370"/>
      <c r="BL885" s="370"/>
      <c r="BM885" s="370"/>
      <c r="BN885" s="370"/>
      <c r="BO885" s="370"/>
      <c r="BP885" s="370"/>
      <c r="BQ885" s="370"/>
      <c r="BR885" s="370"/>
      <c r="BS885" s="370"/>
      <c r="BT885" s="370"/>
      <c r="BU885" s="370"/>
      <c r="BV885" s="370"/>
      <c r="BW885" s="370"/>
      <c r="BX885" s="370"/>
      <c r="BY885" s="370"/>
      <c r="BZ885" s="370"/>
      <c r="CA885" s="370"/>
      <c r="CB885" s="370"/>
      <c r="CC885" s="370"/>
      <c r="CD885" s="370"/>
      <c r="CE885" s="370"/>
      <c r="CF885" s="370"/>
      <c r="CG885" s="370"/>
      <c r="CH885" s="370"/>
      <c r="CI885" s="370"/>
      <c r="CJ885" s="370"/>
      <c r="CK885" s="370"/>
      <c r="CL885" s="370"/>
      <c r="CM885" s="370"/>
      <c r="CN885" s="370"/>
      <c r="CO885" s="370"/>
      <c r="CP885" s="370"/>
      <c r="CQ885" s="370"/>
      <c r="CR885" s="370"/>
      <c r="CS885" s="370"/>
      <c r="CT885" s="370"/>
      <c r="CU885" s="370"/>
      <c r="CV885" s="370"/>
      <c r="CW885" s="370"/>
      <c r="CX885" s="370"/>
      <c r="CY885" s="370"/>
      <c r="CZ885" s="370"/>
      <c r="DA885" s="370"/>
      <c r="DB885" s="370"/>
      <c r="DC885" s="370"/>
      <c r="DD885" s="370"/>
      <c r="DE885" s="370"/>
    </row>
    <row r="886" spans="56:109">
      <c r="BD886" s="370"/>
      <c r="BE886" s="370"/>
      <c r="BF886" s="370"/>
      <c r="BG886" s="370"/>
      <c r="BH886" s="370"/>
      <c r="BI886" s="370"/>
      <c r="BJ886" s="370"/>
      <c r="BK886" s="370"/>
      <c r="BL886" s="370"/>
      <c r="BM886" s="370"/>
      <c r="BN886" s="370"/>
      <c r="BO886" s="370"/>
      <c r="BP886" s="370"/>
      <c r="BQ886" s="370"/>
      <c r="BR886" s="370"/>
      <c r="BS886" s="370"/>
      <c r="BT886" s="370"/>
      <c r="BU886" s="370"/>
      <c r="BV886" s="370"/>
      <c r="BW886" s="370"/>
      <c r="BX886" s="370"/>
      <c r="BY886" s="370"/>
      <c r="BZ886" s="370"/>
      <c r="CA886" s="370"/>
      <c r="CB886" s="370"/>
      <c r="CC886" s="370"/>
      <c r="CD886" s="370"/>
      <c r="CE886" s="370"/>
      <c r="CF886" s="370"/>
      <c r="CG886" s="370"/>
      <c r="CH886" s="370"/>
      <c r="CI886" s="370"/>
      <c r="CJ886" s="370"/>
      <c r="CK886" s="370"/>
      <c r="CL886" s="370"/>
      <c r="CM886" s="370"/>
      <c r="CN886" s="370"/>
      <c r="CO886" s="370"/>
      <c r="CP886" s="370"/>
      <c r="CQ886" s="370"/>
      <c r="CR886" s="370"/>
      <c r="CS886" s="370"/>
      <c r="CT886" s="370"/>
      <c r="CU886" s="370"/>
      <c r="CV886" s="370"/>
      <c r="CW886" s="370"/>
      <c r="CX886" s="370"/>
      <c r="CY886" s="370"/>
      <c r="CZ886" s="370"/>
      <c r="DA886" s="370"/>
      <c r="DB886" s="370"/>
      <c r="DC886" s="370"/>
      <c r="DD886" s="370"/>
      <c r="DE886" s="370"/>
    </row>
    <row r="887" spans="56:109">
      <c r="BD887" s="370"/>
      <c r="BE887" s="370"/>
      <c r="BF887" s="370"/>
      <c r="BG887" s="370"/>
      <c r="BH887" s="370"/>
      <c r="BI887" s="370"/>
      <c r="BJ887" s="370"/>
      <c r="BK887" s="370"/>
      <c r="BL887" s="370"/>
      <c r="BM887" s="370"/>
      <c r="BN887" s="370"/>
      <c r="BO887" s="370"/>
      <c r="BP887" s="370"/>
      <c r="BQ887" s="370"/>
      <c r="BR887" s="370"/>
      <c r="BS887" s="370"/>
      <c r="BT887" s="370"/>
      <c r="BU887" s="370"/>
      <c r="BV887" s="370"/>
      <c r="BW887" s="370"/>
      <c r="BX887" s="370"/>
      <c r="BY887" s="370"/>
      <c r="BZ887" s="370"/>
      <c r="CA887" s="370"/>
      <c r="CB887" s="370"/>
      <c r="CC887" s="370"/>
      <c r="CD887" s="370"/>
      <c r="CE887" s="370"/>
      <c r="CF887" s="370"/>
      <c r="CG887" s="370"/>
      <c r="CH887" s="370"/>
      <c r="CI887" s="370"/>
      <c r="CJ887" s="370"/>
      <c r="CK887" s="370"/>
      <c r="CL887" s="370"/>
      <c r="CM887" s="370"/>
      <c r="CN887" s="370"/>
      <c r="CO887" s="370"/>
      <c r="CP887" s="370"/>
      <c r="CQ887" s="370"/>
      <c r="CR887" s="370"/>
      <c r="CS887" s="370"/>
      <c r="CT887" s="370"/>
      <c r="CU887" s="370"/>
      <c r="CV887" s="370"/>
      <c r="CW887" s="370"/>
      <c r="CX887" s="370"/>
      <c r="CY887" s="370"/>
      <c r="CZ887" s="370"/>
      <c r="DA887" s="370"/>
      <c r="DB887" s="370"/>
      <c r="DC887" s="370"/>
      <c r="DD887" s="370"/>
      <c r="DE887" s="370"/>
    </row>
    <row r="888" spans="56:109">
      <c r="BD888" s="370"/>
      <c r="BE888" s="370"/>
      <c r="BF888" s="370"/>
      <c r="BG888" s="370"/>
      <c r="BH888" s="370"/>
      <c r="BI888" s="370"/>
      <c r="BJ888" s="370"/>
      <c r="BK888" s="370"/>
      <c r="BL888" s="370"/>
      <c r="BM888" s="370"/>
      <c r="BN888" s="370"/>
      <c r="BO888" s="370"/>
      <c r="BP888" s="370"/>
      <c r="BQ888" s="370"/>
      <c r="BR888" s="370"/>
      <c r="BS888" s="370"/>
      <c r="BT888" s="370"/>
      <c r="BU888" s="370"/>
      <c r="BV888" s="370"/>
      <c r="BW888" s="370"/>
      <c r="BX888" s="370"/>
      <c r="BY888" s="370"/>
      <c r="BZ888" s="370"/>
      <c r="CA888" s="370"/>
      <c r="CB888" s="370"/>
      <c r="CC888" s="370"/>
      <c r="CD888" s="370"/>
      <c r="CE888" s="370"/>
      <c r="CF888" s="370"/>
      <c r="CG888" s="370"/>
      <c r="CH888" s="370"/>
      <c r="CI888" s="370"/>
      <c r="CJ888" s="370"/>
      <c r="CK888" s="370"/>
      <c r="CL888" s="370"/>
      <c r="CM888" s="370"/>
      <c r="CN888" s="370"/>
      <c r="CO888" s="370"/>
      <c r="CP888" s="370"/>
      <c r="CQ888" s="370"/>
      <c r="CR888" s="370"/>
      <c r="CS888" s="370"/>
      <c r="CT888" s="370"/>
      <c r="CU888" s="370"/>
      <c r="CV888" s="370"/>
      <c r="CW888" s="370"/>
      <c r="CX888" s="370"/>
      <c r="CY888" s="370"/>
      <c r="CZ888" s="370"/>
      <c r="DA888" s="370"/>
      <c r="DB888" s="370"/>
      <c r="DC888" s="370"/>
      <c r="DD888" s="370"/>
      <c r="DE888" s="370"/>
    </row>
    <row r="889" spans="56:109">
      <c r="BD889" s="370"/>
      <c r="BE889" s="370"/>
      <c r="BF889" s="370"/>
      <c r="BG889" s="370"/>
      <c r="BH889" s="370"/>
      <c r="BI889" s="370"/>
      <c r="BJ889" s="370"/>
      <c r="BK889" s="370"/>
      <c r="BL889" s="370"/>
      <c r="BM889" s="370"/>
      <c r="BN889" s="370"/>
      <c r="BO889" s="370"/>
      <c r="BP889" s="370"/>
      <c r="BQ889" s="370"/>
      <c r="BR889" s="370"/>
      <c r="BS889" s="370"/>
      <c r="BT889" s="370"/>
      <c r="BU889" s="370"/>
      <c r="BV889" s="370"/>
      <c r="BW889" s="370"/>
      <c r="BX889" s="370"/>
      <c r="BY889" s="370"/>
      <c r="BZ889" s="370"/>
      <c r="CA889" s="370"/>
      <c r="CB889" s="370"/>
      <c r="CC889" s="370"/>
      <c r="CD889" s="370"/>
      <c r="CE889" s="370"/>
      <c r="CF889" s="370"/>
      <c r="CG889" s="370"/>
      <c r="CH889" s="370"/>
      <c r="CI889" s="370"/>
      <c r="CJ889" s="370"/>
      <c r="CK889" s="370"/>
      <c r="CL889" s="370"/>
      <c r="CM889" s="370"/>
      <c r="CN889" s="370"/>
      <c r="CO889" s="370"/>
      <c r="CP889" s="370"/>
      <c r="CQ889" s="370"/>
      <c r="CR889" s="370"/>
      <c r="CS889" s="370"/>
      <c r="CT889" s="370"/>
      <c r="CU889" s="370"/>
      <c r="CV889" s="370"/>
      <c r="CW889" s="370"/>
      <c r="CX889" s="370"/>
      <c r="CY889" s="370"/>
      <c r="CZ889" s="370"/>
      <c r="DA889" s="370"/>
      <c r="DB889" s="370"/>
      <c r="DC889" s="370"/>
      <c r="DD889" s="370"/>
      <c r="DE889" s="370"/>
    </row>
    <row r="890" spans="56:109">
      <c r="BD890" s="370"/>
      <c r="BE890" s="370"/>
      <c r="BF890" s="370"/>
      <c r="BG890" s="370"/>
      <c r="BH890" s="370"/>
      <c r="BI890" s="370"/>
      <c r="BJ890" s="370"/>
      <c r="BK890" s="370"/>
      <c r="BL890" s="370"/>
      <c r="BM890" s="370"/>
      <c r="BN890" s="370"/>
      <c r="BO890" s="370"/>
      <c r="BP890" s="370"/>
      <c r="BQ890" s="370"/>
      <c r="BR890" s="370"/>
      <c r="BS890" s="370"/>
      <c r="BT890" s="370"/>
      <c r="BU890" s="370"/>
      <c r="BV890" s="370"/>
      <c r="BW890" s="370"/>
      <c r="BX890" s="370"/>
      <c r="BY890" s="370"/>
      <c r="BZ890" s="370"/>
      <c r="CA890" s="370"/>
      <c r="CB890" s="370"/>
      <c r="CC890" s="370"/>
      <c r="CD890" s="370"/>
      <c r="CE890" s="370"/>
      <c r="CF890" s="370"/>
      <c r="CG890" s="370"/>
      <c r="CH890" s="370"/>
      <c r="CI890" s="370"/>
      <c r="CJ890" s="370"/>
      <c r="CK890" s="370"/>
      <c r="CL890" s="370"/>
      <c r="CM890" s="370"/>
      <c r="CN890" s="370"/>
      <c r="CO890" s="370"/>
      <c r="CP890" s="370"/>
      <c r="CQ890" s="370"/>
      <c r="CR890" s="370"/>
      <c r="CS890" s="370"/>
      <c r="CT890" s="370"/>
      <c r="CU890" s="370"/>
      <c r="CV890" s="370"/>
      <c r="CW890" s="370"/>
      <c r="CX890" s="370"/>
      <c r="CY890" s="370"/>
      <c r="CZ890" s="370"/>
      <c r="DA890" s="370"/>
      <c r="DB890" s="370"/>
      <c r="DC890" s="370"/>
      <c r="DD890" s="370"/>
      <c r="DE890" s="370"/>
    </row>
    <row r="891" spans="56:109">
      <c r="BD891" s="370"/>
      <c r="BE891" s="370"/>
      <c r="BF891" s="370"/>
      <c r="BG891" s="370"/>
      <c r="BH891" s="370"/>
      <c r="BI891" s="370"/>
      <c r="BJ891" s="370"/>
      <c r="BK891" s="370"/>
      <c r="BL891" s="370"/>
      <c r="BM891" s="370"/>
      <c r="BN891" s="370"/>
      <c r="BO891" s="370"/>
      <c r="BP891" s="370"/>
      <c r="BQ891" s="370"/>
      <c r="BR891" s="370"/>
      <c r="BS891" s="370"/>
      <c r="BT891" s="370"/>
      <c r="BU891" s="370"/>
      <c r="BV891" s="370"/>
      <c r="BW891" s="370"/>
      <c r="BX891" s="370"/>
      <c r="BY891" s="370"/>
      <c r="BZ891" s="370"/>
      <c r="CA891" s="370"/>
      <c r="CB891" s="370"/>
      <c r="CC891" s="370"/>
      <c r="CD891" s="370"/>
      <c r="CE891" s="370"/>
      <c r="CF891" s="370"/>
      <c r="CG891" s="370"/>
      <c r="CH891" s="370"/>
      <c r="CI891" s="370"/>
      <c r="CJ891" s="370"/>
      <c r="CK891" s="370"/>
      <c r="CL891" s="370"/>
      <c r="CM891" s="370"/>
      <c r="CN891" s="370"/>
      <c r="CO891" s="370"/>
      <c r="CP891" s="370"/>
      <c r="CQ891" s="370"/>
      <c r="CR891" s="370"/>
      <c r="CS891" s="370"/>
      <c r="CT891" s="370"/>
      <c r="CU891" s="370"/>
      <c r="CV891" s="370"/>
      <c r="CW891" s="370"/>
      <c r="CX891" s="370"/>
      <c r="CY891" s="370"/>
      <c r="CZ891" s="370"/>
      <c r="DA891" s="370"/>
      <c r="DB891" s="370"/>
      <c r="DC891" s="370"/>
      <c r="DD891" s="370"/>
      <c r="DE891" s="370"/>
    </row>
    <row r="892" spans="56:109">
      <c r="BD892" s="370"/>
      <c r="BE892" s="370"/>
      <c r="BF892" s="370"/>
      <c r="BG892" s="370"/>
      <c r="BH892" s="370"/>
      <c r="BI892" s="370"/>
      <c r="BJ892" s="370"/>
      <c r="BK892" s="370"/>
      <c r="BL892" s="370"/>
      <c r="BM892" s="370"/>
      <c r="BN892" s="370"/>
      <c r="BO892" s="370"/>
      <c r="BP892" s="370"/>
      <c r="BQ892" s="370"/>
      <c r="BR892" s="370"/>
      <c r="BS892" s="370"/>
      <c r="BT892" s="370"/>
      <c r="BU892" s="370"/>
      <c r="BV892" s="370"/>
      <c r="BW892" s="370"/>
      <c r="BX892" s="370"/>
      <c r="BY892" s="370"/>
      <c r="BZ892" s="370"/>
      <c r="CA892" s="370"/>
      <c r="CB892" s="370"/>
      <c r="CC892" s="370"/>
      <c r="CD892" s="370"/>
      <c r="CE892" s="370"/>
      <c r="CF892" s="370"/>
      <c r="CG892" s="370"/>
      <c r="CH892" s="370"/>
      <c r="CI892" s="370"/>
      <c r="CJ892" s="370"/>
      <c r="CK892" s="370"/>
      <c r="CL892" s="370"/>
      <c r="CM892" s="370"/>
      <c r="CN892" s="370"/>
      <c r="CO892" s="370"/>
      <c r="CP892" s="370"/>
      <c r="CQ892" s="370"/>
      <c r="CR892" s="370"/>
      <c r="CS892" s="370"/>
      <c r="CT892" s="370"/>
      <c r="CU892" s="370"/>
      <c r="CV892" s="370"/>
      <c r="CW892" s="370"/>
      <c r="CX892" s="370"/>
      <c r="CY892" s="370"/>
      <c r="CZ892" s="370"/>
      <c r="DA892" s="370"/>
      <c r="DB892" s="370"/>
      <c r="DC892" s="370"/>
      <c r="DD892" s="370"/>
      <c r="DE892" s="370"/>
    </row>
    <row r="893" spans="56:109">
      <c r="BD893" s="370"/>
      <c r="BE893" s="370"/>
      <c r="BF893" s="370"/>
      <c r="BG893" s="370"/>
      <c r="BH893" s="370"/>
      <c r="BI893" s="370"/>
      <c r="BJ893" s="370"/>
      <c r="BK893" s="370"/>
      <c r="BL893" s="370"/>
      <c r="BM893" s="370"/>
      <c r="BN893" s="370"/>
      <c r="BO893" s="370"/>
      <c r="BP893" s="370"/>
      <c r="BQ893" s="370"/>
      <c r="BR893" s="370"/>
      <c r="BS893" s="370"/>
      <c r="BT893" s="370"/>
      <c r="BU893" s="370"/>
      <c r="BV893" s="370"/>
      <c r="BW893" s="370"/>
      <c r="BX893" s="370"/>
      <c r="BY893" s="370"/>
      <c r="BZ893" s="370"/>
      <c r="CA893" s="370"/>
      <c r="CB893" s="370"/>
      <c r="CC893" s="370"/>
      <c r="CD893" s="370"/>
      <c r="CE893" s="370"/>
      <c r="CF893" s="370"/>
      <c r="CG893" s="370"/>
      <c r="CH893" s="370"/>
      <c r="CI893" s="370"/>
      <c r="CJ893" s="370"/>
      <c r="CK893" s="370"/>
      <c r="CL893" s="370"/>
      <c r="CM893" s="370"/>
      <c r="CN893" s="370"/>
      <c r="CO893" s="370"/>
      <c r="CP893" s="370"/>
      <c r="CQ893" s="370"/>
      <c r="CR893" s="370"/>
      <c r="CS893" s="370"/>
      <c r="CT893" s="370"/>
      <c r="CU893" s="370"/>
      <c r="CV893" s="370"/>
      <c r="CW893" s="370"/>
      <c r="CX893" s="370"/>
      <c r="CY893" s="370"/>
      <c r="CZ893" s="370"/>
      <c r="DA893" s="370"/>
      <c r="DB893" s="370"/>
      <c r="DC893" s="370"/>
      <c r="DD893" s="370"/>
      <c r="DE893" s="370"/>
    </row>
    <row r="894" spans="56:109">
      <c r="BD894" s="370"/>
      <c r="BE894" s="370"/>
      <c r="BF894" s="370"/>
      <c r="BG894" s="370"/>
      <c r="BH894" s="370"/>
      <c r="BI894" s="370"/>
      <c r="BJ894" s="370"/>
      <c r="BK894" s="370"/>
      <c r="BL894" s="370"/>
      <c r="BM894" s="370"/>
      <c r="BN894" s="370"/>
      <c r="BO894" s="370"/>
      <c r="BP894" s="370"/>
      <c r="BQ894" s="370"/>
      <c r="BR894" s="370"/>
      <c r="BS894" s="370"/>
      <c r="BT894" s="370"/>
      <c r="BU894" s="370"/>
      <c r="BV894" s="370"/>
      <c r="BW894" s="370"/>
      <c r="BX894" s="370"/>
      <c r="BY894" s="370"/>
      <c r="BZ894" s="370"/>
      <c r="CA894" s="370"/>
      <c r="CB894" s="370"/>
      <c r="CC894" s="370"/>
      <c r="CD894" s="370"/>
      <c r="CE894" s="370"/>
      <c r="CF894" s="370"/>
      <c r="CG894" s="370"/>
      <c r="CH894" s="370"/>
      <c r="CI894" s="370"/>
      <c r="CJ894" s="370"/>
      <c r="CK894" s="370"/>
      <c r="CL894" s="370"/>
      <c r="CM894" s="370"/>
      <c r="CN894" s="370"/>
      <c r="CO894" s="370"/>
      <c r="CP894" s="370"/>
      <c r="CQ894" s="370"/>
      <c r="CR894" s="370"/>
      <c r="CS894" s="370"/>
      <c r="CT894" s="370"/>
      <c r="CU894" s="370"/>
      <c r="CV894" s="370"/>
      <c r="CW894" s="370"/>
      <c r="CX894" s="370"/>
      <c r="CY894" s="370"/>
      <c r="CZ894" s="370"/>
      <c r="DA894" s="370"/>
      <c r="DB894" s="370"/>
      <c r="DC894" s="370"/>
      <c r="DD894" s="370"/>
      <c r="DE894" s="370"/>
    </row>
    <row r="895" spans="56:109">
      <c r="BD895" s="370"/>
      <c r="BE895" s="370"/>
      <c r="BF895" s="370"/>
      <c r="BG895" s="370"/>
      <c r="BH895" s="370"/>
      <c r="BI895" s="370"/>
      <c r="BJ895" s="370"/>
      <c r="BK895" s="370"/>
      <c r="BL895" s="370"/>
      <c r="BM895" s="370"/>
      <c r="BN895" s="370"/>
      <c r="BO895" s="370"/>
      <c r="BP895" s="370"/>
      <c r="BQ895" s="370"/>
      <c r="BR895" s="370"/>
      <c r="BS895" s="370"/>
      <c r="BT895" s="370"/>
      <c r="BU895" s="370"/>
      <c r="BV895" s="370"/>
      <c r="BW895" s="370"/>
      <c r="BX895" s="370"/>
      <c r="BY895" s="370"/>
      <c r="BZ895" s="370"/>
      <c r="CA895" s="370"/>
      <c r="CB895" s="370"/>
      <c r="CC895" s="370"/>
      <c r="CD895" s="370"/>
      <c r="CE895" s="370"/>
      <c r="CF895" s="370"/>
      <c r="CG895" s="370"/>
      <c r="CH895" s="370"/>
      <c r="CI895" s="370"/>
      <c r="CJ895" s="370"/>
      <c r="CK895" s="370"/>
      <c r="CL895" s="370"/>
      <c r="CM895" s="370"/>
      <c r="CN895" s="370"/>
      <c r="CO895" s="370"/>
      <c r="CP895" s="370"/>
      <c r="CQ895" s="370"/>
      <c r="CR895" s="370"/>
      <c r="CS895" s="370"/>
      <c r="CT895" s="370"/>
      <c r="CU895" s="370"/>
      <c r="CV895" s="370"/>
      <c r="CW895" s="370"/>
      <c r="CX895" s="370"/>
      <c r="CY895" s="370"/>
      <c r="CZ895" s="370"/>
      <c r="DA895" s="370"/>
      <c r="DB895" s="370"/>
      <c r="DC895" s="370"/>
      <c r="DD895" s="370"/>
      <c r="DE895" s="370"/>
    </row>
    <row r="896" spans="56:109">
      <c r="BD896" s="370"/>
      <c r="BE896" s="370"/>
      <c r="BF896" s="370"/>
      <c r="BG896" s="370"/>
      <c r="BH896" s="370"/>
      <c r="BI896" s="370"/>
      <c r="BJ896" s="370"/>
      <c r="BK896" s="370"/>
      <c r="BL896" s="370"/>
      <c r="BM896" s="370"/>
      <c r="BN896" s="370"/>
      <c r="BO896" s="370"/>
      <c r="BP896" s="370"/>
      <c r="BQ896" s="370"/>
      <c r="BR896" s="370"/>
      <c r="BS896" s="370"/>
      <c r="BT896" s="370"/>
      <c r="BU896" s="370"/>
      <c r="BV896" s="370"/>
      <c r="BW896" s="370"/>
      <c r="BX896" s="370"/>
      <c r="BY896" s="370"/>
      <c r="BZ896" s="370"/>
      <c r="CA896" s="370"/>
      <c r="CB896" s="370"/>
      <c r="CC896" s="370"/>
      <c r="CD896" s="370"/>
      <c r="CE896" s="370"/>
      <c r="CF896" s="370"/>
      <c r="CG896" s="370"/>
      <c r="CH896" s="370"/>
      <c r="CI896" s="370"/>
      <c r="CJ896" s="370"/>
      <c r="CK896" s="370"/>
      <c r="CL896" s="370"/>
      <c r="CM896" s="370"/>
      <c r="CN896" s="370"/>
      <c r="CO896" s="370"/>
      <c r="CP896" s="370"/>
      <c r="CQ896" s="370"/>
      <c r="CR896" s="370"/>
      <c r="CS896" s="370"/>
      <c r="CT896" s="370"/>
      <c r="CU896" s="370"/>
      <c r="CV896" s="370"/>
      <c r="CW896" s="370"/>
      <c r="CX896" s="370"/>
      <c r="CY896" s="370"/>
      <c r="CZ896" s="370"/>
      <c r="DA896" s="370"/>
      <c r="DB896" s="370"/>
      <c r="DC896" s="370"/>
      <c r="DD896" s="370"/>
      <c r="DE896" s="370"/>
    </row>
    <row r="897" spans="56:109">
      <c r="BD897" s="370"/>
      <c r="BE897" s="370"/>
      <c r="BF897" s="370"/>
      <c r="BG897" s="370"/>
      <c r="BH897" s="370"/>
      <c r="BI897" s="370"/>
      <c r="BJ897" s="370"/>
      <c r="BK897" s="370"/>
      <c r="BL897" s="370"/>
      <c r="BM897" s="370"/>
      <c r="BN897" s="370"/>
      <c r="BO897" s="370"/>
      <c r="BP897" s="370"/>
      <c r="BQ897" s="370"/>
      <c r="BR897" s="370"/>
      <c r="BS897" s="370"/>
      <c r="BT897" s="370"/>
      <c r="BU897" s="370"/>
      <c r="BV897" s="370"/>
      <c r="BW897" s="370"/>
      <c r="BX897" s="370"/>
      <c r="BY897" s="370"/>
      <c r="BZ897" s="370"/>
      <c r="CA897" s="370"/>
      <c r="CB897" s="370"/>
      <c r="CC897" s="370"/>
      <c r="CD897" s="370"/>
      <c r="CE897" s="370"/>
      <c r="CF897" s="370"/>
      <c r="CG897" s="370"/>
      <c r="CH897" s="370"/>
      <c r="CI897" s="370"/>
      <c r="CJ897" s="370"/>
      <c r="CK897" s="370"/>
      <c r="CL897" s="370"/>
      <c r="CM897" s="370"/>
      <c r="CN897" s="370"/>
      <c r="CO897" s="370"/>
      <c r="CP897" s="370"/>
      <c r="CQ897" s="370"/>
      <c r="CR897" s="370"/>
      <c r="CS897" s="370"/>
      <c r="CT897" s="370"/>
      <c r="CU897" s="370"/>
      <c r="CV897" s="370"/>
      <c r="CW897" s="370"/>
      <c r="CX897" s="370"/>
      <c r="CY897" s="370"/>
      <c r="CZ897" s="370"/>
      <c r="DA897" s="370"/>
      <c r="DB897" s="370"/>
      <c r="DC897" s="370"/>
      <c r="DD897" s="370"/>
      <c r="DE897" s="370"/>
    </row>
    <row r="898" spans="56:109">
      <c r="BD898" s="370"/>
      <c r="BE898" s="370"/>
      <c r="BF898" s="370"/>
      <c r="BG898" s="370"/>
      <c r="BH898" s="370"/>
      <c r="BI898" s="370"/>
      <c r="BJ898" s="370"/>
      <c r="BK898" s="370"/>
      <c r="BL898" s="370"/>
      <c r="BM898" s="370"/>
      <c r="BN898" s="370"/>
      <c r="BO898" s="370"/>
      <c r="BP898" s="370"/>
      <c r="BQ898" s="370"/>
      <c r="BR898" s="370"/>
      <c r="BS898" s="370"/>
      <c r="BT898" s="370"/>
      <c r="BU898" s="370"/>
      <c r="BV898" s="370"/>
      <c r="BW898" s="370"/>
      <c r="BX898" s="370"/>
      <c r="BY898" s="370"/>
      <c r="BZ898" s="370"/>
      <c r="CA898" s="370"/>
      <c r="CB898" s="370"/>
      <c r="CC898" s="370"/>
      <c r="CD898" s="370"/>
      <c r="CE898" s="370"/>
      <c r="CF898" s="370"/>
      <c r="CG898" s="370"/>
      <c r="CH898" s="370"/>
      <c r="CI898" s="370"/>
      <c r="CJ898" s="370"/>
      <c r="CK898" s="370"/>
      <c r="CL898" s="370"/>
      <c r="CM898" s="370"/>
      <c r="CN898" s="370"/>
      <c r="CO898" s="370"/>
      <c r="CP898" s="370"/>
      <c r="CQ898" s="370"/>
      <c r="CR898" s="370"/>
      <c r="CS898" s="370"/>
      <c r="CT898" s="370"/>
      <c r="CU898" s="370"/>
      <c r="CV898" s="370"/>
      <c r="CW898" s="370"/>
      <c r="CX898" s="370"/>
      <c r="CY898" s="370"/>
      <c r="CZ898" s="370"/>
      <c r="DA898" s="370"/>
      <c r="DB898" s="370"/>
      <c r="DC898" s="370"/>
      <c r="DD898" s="370"/>
      <c r="DE898" s="370"/>
    </row>
    <row r="899" spans="56:109">
      <c r="BD899" s="370"/>
      <c r="BE899" s="370"/>
      <c r="BF899" s="370"/>
      <c r="BG899" s="370"/>
      <c r="BH899" s="370"/>
      <c r="BI899" s="370"/>
      <c r="BJ899" s="370"/>
      <c r="BK899" s="370"/>
      <c r="BL899" s="370"/>
      <c r="BM899" s="370"/>
      <c r="BN899" s="370"/>
      <c r="BO899" s="370"/>
      <c r="BP899" s="370"/>
      <c r="BQ899" s="370"/>
      <c r="BR899" s="370"/>
      <c r="BS899" s="370"/>
      <c r="BT899" s="370"/>
      <c r="BU899" s="370"/>
      <c r="BV899" s="370"/>
      <c r="BW899" s="370"/>
      <c r="BX899" s="370"/>
      <c r="BY899" s="370"/>
      <c r="BZ899" s="370"/>
      <c r="CA899" s="370"/>
      <c r="CB899" s="370"/>
      <c r="CC899" s="370"/>
      <c r="CD899" s="370"/>
      <c r="CE899" s="370"/>
      <c r="CF899" s="370"/>
      <c r="CG899" s="370"/>
      <c r="CH899" s="370"/>
      <c r="CI899" s="370"/>
      <c r="CJ899" s="370"/>
      <c r="CK899" s="370"/>
      <c r="CL899" s="370"/>
      <c r="CM899" s="370"/>
      <c r="CN899" s="370"/>
      <c r="CO899" s="370"/>
      <c r="CP899" s="370"/>
      <c r="CQ899" s="370"/>
      <c r="CR899" s="370"/>
      <c r="CS899" s="370"/>
      <c r="CT899" s="370"/>
      <c r="CU899" s="370"/>
      <c r="CV899" s="370"/>
      <c r="CW899" s="370"/>
      <c r="CX899" s="370"/>
      <c r="CY899" s="370"/>
      <c r="CZ899" s="370"/>
      <c r="DA899" s="370"/>
      <c r="DB899" s="370"/>
      <c r="DC899" s="370"/>
      <c r="DD899" s="370"/>
      <c r="DE899" s="370"/>
    </row>
    <row r="900" spans="56:109">
      <c r="BD900" s="370"/>
      <c r="BE900" s="370"/>
      <c r="BF900" s="370"/>
      <c r="BG900" s="370"/>
      <c r="BH900" s="370"/>
      <c r="BI900" s="370"/>
      <c r="BJ900" s="370"/>
      <c r="BK900" s="370"/>
      <c r="BL900" s="370"/>
      <c r="BM900" s="370"/>
      <c r="BN900" s="370"/>
      <c r="BO900" s="370"/>
      <c r="BP900" s="370"/>
      <c r="BQ900" s="370"/>
      <c r="BR900" s="370"/>
      <c r="BS900" s="370"/>
      <c r="BT900" s="370"/>
      <c r="BU900" s="370"/>
      <c r="BV900" s="370"/>
      <c r="BW900" s="370"/>
      <c r="BX900" s="370"/>
      <c r="BY900" s="370"/>
      <c r="BZ900" s="370"/>
      <c r="CA900" s="370"/>
      <c r="CB900" s="370"/>
      <c r="CC900" s="370"/>
      <c r="CD900" s="370"/>
      <c r="CE900" s="370"/>
      <c r="CF900" s="370"/>
      <c r="CG900" s="370"/>
      <c r="CH900" s="370"/>
      <c r="CI900" s="370"/>
      <c r="CJ900" s="370"/>
      <c r="CK900" s="370"/>
      <c r="CL900" s="370"/>
      <c r="CM900" s="370"/>
      <c r="CN900" s="370"/>
      <c r="CO900" s="370"/>
      <c r="CP900" s="370"/>
      <c r="CQ900" s="370"/>
      <c r="CR900" s="370"/>
      <c r="CS900" s="370"/>
      <c r="CT900" s="370"/>
      <c r="CU900" s="370"/>
      <c r="CV900" s="370"/>
      <c r="CW900" s="370"/>
      <c r="CX900" s="370"/>
      <c r="CY900" s="370"/>
      <c r="CZ900" s="370"/>
      <c r="DA900" s="370"/>
      <c r="DB900" s="370"/>
      <c r="DC900" s="370"/>
      <c r="DD900" s="370"/>
      <c r="DE900" s="370"/>
    </row>
    <row r="901" spans="56:109">
      <c r="BD901" s="370"/>
      <c r="BE901" s="370"/>
      <c r="BF901" s="370"/>
      <c r="BG901" s="370"/>
      <c r="BH901" s="370"/>
      <c r="BI901" s="370"/>
      <c r="BJ901" s="370"/>
      <c r="BK901" s="370"/>
      <c r="BL901" s="370"/>
      <c r="BM901" s="370"/>
      <c r="BN901" s="370"/>
      <c r="BO901" s="370"/>
      <c r="BP901" s="370"/>
      <c r="BQ901" s="370"/>
      <c r="BR901" s="370"/>
      <c r="BS901" s="370"/>
      <c r="BT901" s="370"/>
      <c r="BU901" s="370"/>
      <c r="BV901" s="370"/>
      <c r="BW901" s="370"/>
      <c r="BX901" s="370"/>
      <c r="BY901" s="370"/>
      <c r="BZ901" s="370"/>
      <c r="CA901" s="370"/>
      <c r="CB901" s="370"/>
      <c r="CC901" s="370"/>
      <c r="CD901" s="370"/>
      <c r="CE901" s="370"/>
      <c r="CF901" s="370"/>
      <c r="CG901" s="370"/>
      <c r="CH901" s="370"/>
      <c r="CI901" s="370"/>
      <c r="CJ901" s="370"/>
      <c r="CK901" s="370"/>
      <c r="CL901" s="370"/>
      <c r="CM901" s="370"/>
      <c r="CN901" s="370"/>
      <c r="CO901" s="370"/>
      <c r="CP901" s="370"/>
      <c r="CQ901" s="370"/>
      <c r="CR901" s="370"/>
      <c r="CS901" s="370"/>
      <c r="CT901" s="370"/>
      <c r="CU901" s="370"/>
      <c r="CV901" s="370"/>
      <c r="CW901" s="370"/>
      <c r="CX901" s="370"/>
      <c r="CY901" s="370"/>
      <c r="CZ901" s="370"/>
      <c r="DA901" s="370"/>
      <c r="DB901" s="370"/>
      <c r="DC901" s="370"/>
      <c r="DD901" s="370"/>
      <c r="DE901" s="370"/>
    </row>
    <row r="902" spans="56:109">
      <c r="BD902" s="370"/>
      <c r="BE902" s="370"/>
      <c r="BF902" s="370"/>
      <c r="BG902" s="370"/>
      <c r="BH902" s="370"/>
      <c r="BI902" s="370"/>
      <c r="BJ902" s="370"/>
      <c r="BK902" s="370"/>
      <c r="BL902" s="370"/>
      <c r="BM902" s="370"/>
      <c r="BN902" s="370"/>
      <c r="BO902" s="370"/>
      <c r="BP902" s="370"/>
      <c r="BQ902" s="370"/>
      <c r="BR902" s="370"/>
      <c r="BS902" s="370"/>
      <c r="BT902" s="370"/>
      <c r="BU902" s="370"/>
      <c r="BV902" s="370"/>
      <c r="BW902" s="370"/>
      <c r="BX902" s="370"/>
      <c r="BY902" s="370"/>
      <c r="BZ902" s="370"/>
      <c r="CA902" s="370"/>
      <c r="CB902" s="370"/>
      <c r="CC902" s="370"/>
      <c r="CD902" s="370"/>
      <c r="CE902" s="370"/>
      <c r="CF902" s="370"/>
      <c r="CG902" s="370"/>
      <c r="CH902" s="370"/>
      <c r="CI902" s="370"/>
      <c r="CJ902" s="370"/>
      <c r="CK902" s="370"/>
      <c r="CL902" s="370"/>
      <c r="CM902" s="370"/>
      <c r="CN902" s="370"/>
      <c r="CO902" s="370"/>
      <c r="CP902" s="370"/>
      <c r="CQ902" s="370"/>
      <c r="CR902" s="370"/>
      <c r="CS902" s="370"/>
      <c r="CT902" s="370"/>
      <c r="CU902" s="370"/>
      <c r="CV902" s="370"/>
      <c r="CW902" s="370"/>
      <c r="CX902" s="370"/>
      <c r="CY902" s="370"/>
      <c r="CZ902" s="370"/>
      <c r="DA902" s="370"/>
      <c r="DB902" s="370"/>
      <c r="DC902" s="370"/>
      <c r="DD902" s="370"/>
      <c r="DE902" s="370"/>
    </row>
    <row r="903" spans="56:109">
      <c r="BD903" s="370"/>
      <c r="BE903" s="370"/>
      <c r="BF903" s="370"/>
      <c r="BG903" s="370"/>
      <c r="BH903" s="370"/>
      <c r="BI903" s="370"/>
      <c r="BJ903" s="370"/>
      <c r="BK903" s="370"/>
      <c r="BL903" s="370"/>
      <c r="BM903" s="370"/>
      <c r="BN903" s="370"/>
      <c r="BO903" s="370"/>
      <c r="BP903" s="370"/>
      <c r="BQ903" s="370"/>
      <c r="BR903" s="370"/>
      <c r="BS903" s="370"/>
      <c r="BT903" s="370"/>
      <c r="BU903" s="370"/>
      <c r="BV903" s="370"/>
      <c r="BW903" s="370"/>
      <c r="BX903" s="370"/>
      <c r="BY903" s="370"/>
      <c r="BZ903" s="370"/>
      <c r="CA903" s="370"/>
      <c r="CB903" s="370"/>
      <c r="CC903" s="370"/>
      <c r="CD903" s="370"/>
      <c r="CE903" s="370"/>
      <c r="CF903" s="370"/>
      <c r="CG903" s="370"/>
      <c r="CH903" s="370"/>
      <c r="CI903" s="370"/>
      <c r="CJ903" s="370"/>
      <c r="CK903" s="370"/>
      <c r="CL903" s="370"/>
      <c r="CM903" s="370"/>
      <c r="CN903" s="370"/>
      <c r="CO903" s="370"/>
      <c r="CP903" s="370"/>
      <c r="CQ903" s="370"/>
      <c r="CR903" s="370"/>
      <c r="CS903" s="370"/>
      <c r="CT903" s="370"/>
      <c r="CU903" s="370"/>
      <c r="CV903" s="370"/>
      <c r="CW903" s="370"/>
      <c r="CX903" s="370"/>
      <c r="CY903" s="370"/>
      <c r="CZ903" s="370"/>
      <c r="DA903" s="370"/>
      <c r="DB903" s="370"/>
      <c r="DC903" s="370"/>
      <c r="DD903" s="370"/>
      <c r="DE903" s="370"/>
    </row>
    <row r="904" spans="56:109">
      <c r="BD904" s="370"/>
      <c r="BE904" s="370"/>
      <c r="BF904" s="370"/>
      <c r="BG904" s="370"/>
      <c r="BH904" s="370"/>
      <c r="BI904" s="370"/>
      <c r="BJ904" s="370"/>
      <c r="BK904" s="370"/>
      <c r="BL904" s="370"/>
      <c r="BM904" s="370"/>
      <c r="BN904" s="370"/>
      <c r="BO904" s="370"/>
      <c r="BP904" s="370"/>
      <c r="BQ904" s="370"/>
      <c r="BR904" s="370"/>
      <c r="BS904" s="370"/>
      <c r="BT904" s="370"/>
      <c r="BU904" s="370"/>
      <c r="BV904" s="370"/>
      <c r="BW904" s="370"/>
      <c r="BX904" s="370"/>
      <c r="BY904" s="370"/>
      <c r="BZ904" s="370"/>
      <c r="CA904" s="370"/>
      <c r="CB904" s="370"/>
      <c r="CC904" s="370"/>
      <c r="CD904" s="370"/>
      <c r="CE904" s="370"/>
      <c r="CF904" s="370"/>
      <c r="CG904" s="370"/>
      <c r="CH904" s="370"/>
      <c r="CI904" s="370"/>
      <c r="CJ904" s="370"/>
      <c r="CK904" s="370"/>
      <c r="CL904" s="370"/>
      <c r="CM904" s="370"/>
      <c r="CN904" s="370"/>
      <c r="CO904" s="370"/>
      <c r="CP904" s="370"/>
      <c r="CQ904" s="370"/>
      <c r="CR904" s="370"/>
      <c r="CS904" s="370"/>
      <c r="CT904" s="370"/>
      <c r="CU904" s="370"/>
      <c r="CV904" s="370"/>
      <c r="CW904" s="370"/>
      <c r="CX904" s="370"/>
      <c r="CY904" s="370"/>
      <c r="CZ904" s="370"/>
      <c r="DA904" s="370"/>
      <c r="DB904" s="370"/>
      <c r="DC904" s="370"/>
      <c r="DD904" s="370"/>
      <c r="DE904" s="370"/>
    </row>
    <row r="905" spans="56:109">
      <c r="BD905" s="370"/>
      <c r="BE905" s="370"/>
      <c r="BF905" s="370"/>
      <c r="BG905" s="370"/>
      <c r="BH905" s="370"/>
      <c r="BI905" s="370"/>
      <c r="BJ905" s="370"/>
      <c r="BK905" s="370"/>
      <c r="BL905" s="370"/>
      <c r="BM905" s="370"/>
      <c r="BN905" s="370"/>
      <c r="BO905" s="370"/>
      <c r="BP905" s="370"/>
      <c r="BQ905" s="370"/>
      <c r="BR905" s="370"/>
      <c r="BS905" s="370"/>
      <c r="BT905" s="370"/>
      <c r="BU905" s="370"/>
      <c r="BV905" s="370"/>
      <c r="BW905" s="370"/>
      <c r="BX905" s="370"/>
      <c r="BY905" s="370"/>
      <c r="BZ905" s="370"/>
      <c r="CA905" s="370"/>
      <c r="CB905" s="370"/>
      <c r="CC905" s="370"/>
      <c r="CD905" s="370"/>
      <c r="CE905" s="370"/>
      <c r="CF905" s="370"/>
      <c r="CG905" s="370"/>
      <c r="CH905" s="370"/>
      <c r="CI905" s="370"/>
      <c r="CJ905" s="370"/>
      <c r="CK905" s="370"/>
      <c r="CL905" s="370"/>
      <c r="CM905" s="370"/>
      <c r="CN905" s="370"/>
      <c r="CO905" s="370"/>
      <c r="CP905" s="370"/>
      <c r="CQ905" s="370"/>
      <c r="CR905" s="370"/>
      <c r="CS905" s="370"/>
      <c r="CT905" s="370"/>
      <c r="CU905" s="370"/>
      <c r="CV905" s="370"/>
      <c r="CW905" s="370"/>
      <c r="CX905" s="370"/>
      <c r="CY905" s="370"/>
      <c r="CZ905" s="370"/>
      <c r="DA905" s="370"/>
      <c r="DB905" s="370"/>
      <c r="DC905" s="370"/>
      <c r="DD905" s="370"/>
      <c r="DE905" s="370"/>
    </row>
    <row r="906" spans="56:109">
      <c r="BD906" s="370"/>
      <c r="BE906" s="370"/>
      <c r="BF906" s="370"/>
      <c r="BG906" s="370"/>
      <c r="BH906" s="370"/>
      <c r="BI906" s="370"/>
      <c r="BJ906" s="370"/>
      <c r="BK906" s="370"/>
      <c r="BL906" s="370"/>
      <c r="BM906" s="370"/>
      <c r="BN906" s="370"/>
      <c r="BO906" s="370"/>
      <c r="BP906" s="370"/>
      <c r="BQ906" s="370"/>
      <c r="BR906" s="370"/>
      <c r="BS906" s="370"/>
      <c r="BT906" s="370"/>
      <c r="BU906" s="370"/>
      <c r="BV906" s="370"/>
      <c r="BW906" s="370"/>
      <c r="BX906" s="370"/>
      <c r="BY906" s="370"/>
      <c r="BZ906" s="370"/>
      <c r="CA906" s="370"/>
      <c r="CB906" s="370"/>
      <c r="CC906" s="370"/>
      <c r="CD906" s="370"/>
      <c r="CE906" s="370"/>
      <c r="CF906" s="370"/>
      <c r="CG906" s="370"/>
      <c r="CH906" s="370"/>
      <c r="CI906" s="370"/>
      <c r="CJ906" s="370"/>
      <c r="CK906" s="370"/>
      <c r="CL906" s="370"/>
      <c r="CM906" s="370"/>
      <c r="CN906" s="370"/>
      <c r="CO906" s="370"/>
      <c r="CP906" s="370"/>
      <c r="CQ906" s="370"/>
      <c r="CR906" s="370"/>
      <c r="CS906" s="370"/>
      <c r="CT906" s="370"/>
      <c r="CU906" s="370"/>
      <c r="CV906" s="370"/>
      <c r="CW906" s="370"/>
      <c r="CX906" s="370"/>
      <c r="CY906" s="370"/>
      <c r="CZ906" s="370"/>
      <c r="DA906" s="370"/>
      <c r="DB906" s="370"/>
      <c r="DC906" s="370"/>
      <c r="DD906" s="370"/>
      <c r="DE906" s="370"/>
    </row>
    <row r="907" spans="56:109">
      <c r="BD907" s="370"/>
      <c r="BE907" s="370"/>
      <c r="BF907" s="370"/>
      <c r="BG907" s="370"/>
      <c r="BH907" s="370"/>
      <c r="BI907" s="370"/>
      <c r="BJ907" s="370"/>
      <c r="BK907" s="370"/>
      <c r="BL907" s="370"/>
      <c r="BM907" s="370"/>
      <c r="BN907" s="370"/>
      <c r="BO907" s="370"/>
      <c r="BP907" s="370"/>
      <c r="BQ907" s="370"/>
      <c r="BR907" s="370"/>
      <c r="BS907" s="370"/>
      <c r="BT907" s="370"/>
      <c r="BU907" s="370"/>
      <c r="BV907" s="370"/>
      <c r="BW907" s="370"/>
      <c r="BX907" s="370"/>
      <c r="BY907" s="370"/>
      <c r="BZ907" s="370"/>
      <c r="CA907" s="370"/>
      <c r="CB907" s="370"/>
      <c r="CC907" s="370"/>
      <c r="CD907" s="370"/>
      <c r="CE907" s="370"/>
      <c r="CF907" s="370"/>
      <c r="CG907" s="370"/>
      <c r="CH907" s="370"/>
      <c r="CI907" s="370"/>
      <c r="CJ907" s="370"/>
      <c r="CK907" s="370"/>
      <c r="CL907" s="370"/>
      <c r="CM907" s="370"/>
      <c r="CN907" s="370"/>
      <c r="CO907" s="370"/>
      <c r="CP907" s="370"/>
      <c r="CQ907" s="370"/>
      <c r="CR907" s="370"/>
      <c r="CS907" s="370"/>
      <c r="CT907" s="370"/>
      <c r="CU907" s="370"/>
      <c r="CV907" s="370"/>
      <c r="CW907" s="370"/>
      <c r="CX907" s="370"/>
      <c r="CY907" s="370"/>
      <c r="CZ907" s="370"/>
      <c r="DA907" s="370"/>
      <c r="DB907" s="370"/>
      <c r="DC907" s="370"/>
      <c r="DD907" s="370"/>
      <c r="DE907" s="370"/>
    </row>
    <row r="908" spans="56:109">
      <c r="BD908" s="370"/>
      <c r="BE908" s="370"/>
      <c r="BF908" s="370"/>
      <c r="BG908" s="370"/>
      <c r="BH908" s="370"/>
      <c r="BI908" s="370"/>
      <c r="BJ908" s="370"/>
      <c r="BK908" s="370"/>
      <c r="BL908" s="370"/>
      <c r="BM908" s="370"/>
      <c r="BN908" s="370"/>
      <c r="BO908" s="370"/>
      <c r="BP908" s="370"/>
      <c r="BQ908" s="370"/>
      <c r="BR908" s="370"/>
      <c r="BS908" s="370"/>
      <c r="BT908" s="370"/>
      <c r="BU908" s="370"/>
      <c r="BV908" s="370"/>
      <c r="BW908" s="370"/>
      <c r="BX908" s="370"/>
      <c r="BY908" s="370"/>
      <c r="BZ908" s="370"/>
      <c r="CA908" s="370"/>
      <c r="CB908" s="370"/>
      <c r="CC908" s="370"/>
      <c r="CD908" s="370"/>
      <c r="CE908" s="370"/>
      <c r="CF908" s="370"/>
      <c r="CG908" s="370"/>
      <c r="CH908" s="370"/>
      <c r="CI908" s="370"/>
      <c r="CJ908" s="370"/>
      <c r="CK908" s="370"/>
      <c r="CL908" s="370"/>
      <c r="CM908" s="370"/>
      <c r="CN908" s="370"/>
      <c r="CO908" s="370"/>
      <c r="CP908" s="370"/>
      <c r="CQ908" s="370"/>
      <c r="CR908" s="370"/>
      <c r="CS908" s="370"/>
      <c r="CT908" s="370"/>
      <c r="CU908" s="370"/>
      <c r="CV908" s="370"/>
      <c r="CW908" s="370"/>
      <c r="CX908" s="370"/>
      <c r="CY908" s="370"/>
      <c r="CZ908" s="370"/>
      <c r="DA908" s="370"/>
      <c r="DB908" s="370"/>
      <c r="DC908" s="370"/>
      <c r="DD908" s="370"/>
      <c r="DE908" s="370"/>
    </row>
    <row r="909" spans="56:109">
      <c r="BD909" s="370"/>
      <c r="BE909" s="370"/>
      <c r="BF909" s="370"/>
      <c r="BG909" s="370"/>
      <c r="BH909" s="370"/>
      <c r="BI909" s="370"/>
      <c r="BJ909" s="370"/>
      <c r="BK909" s="370"/>
      <c r="BL909" s="370"/>
      <c r="BM909" s="370"/>
      <c r="BN909" s="370"/>
      <c r="BO909" s="370"/>
      <c r="BP909" s="370"/>
      <c r="BQ909" s="370"/>
      <c r="BR909" s="370"/>
      <c r="BS909" s="370"/>
      <c r="BT909" s="370"/>
      <c r="BU909" s="370"/>
      <c r="BV909" s="370"/>
      <c r="BW909" s="370"/>
      <c r="BX909" s="370"/>
      <c r="BY909" s="370"/>
      <c r="BZ909" s="370"/>
      <c r="CA909" s="370"/>
      <c r="CB909" s="370"/>
      <c r="CC909" s="370"/>
      <c r="CD909" s="370"/>
      <c r="CE909" s="370"/>
      <c r="CF909" s="370"/>
      <c r="CG909" s="370"/>
      <c r="CH909" s="370"/>
      <c r="CI909" s="370"/>
      <c r="CJ909" s="370"/>
      <c r="CK909" s="370"/>
      <c r="CL909" s="370"/>
      <c r="CM909" s="370"/>
      <c r="CN909" s="370"/>
      <c r="CO909" s="370"/>
      <c r="CP909" s="370"/>
      <c r="CQ909" s="370"/>
      <c r="CR909" s="370"/>
      <c r="CS909" s="370"/>
      <c r="CT909" s="370"/>
      <c r="CU909" s="370"/>
      <c r="CV909" s="370"/>
      <c r="CW909" s="370"/>
      <c r="CX909" s="370"/>
      <c r="CY909" s="370"/>
      <c r="CZ909" s="370"/>
      <c r="DA909" s="370"/>
      <c r="DB909" s="370"/>
      <c r="DC909" s="370"/>
      <c r="DD909" s="370"/>
      <c r="DE909" s="370"/>
    </row>
    <row r="910" spans="56:109">
      <c r="BD910" s="370"/>
      <c r="BE910" s="370"/>
      <c r="BF910" s="370"/>
      <c r="BG910" s="370"/>
      <c r="BH910" s="370"/>
      <c r="BI910" s="370"/>
      <c r="BJ910" s="370"/>
      <c r="BK910" s="370"/>
      <c r="BL910" s="370"/>
      <c r="BM910" s="370"/>
      <c r="BN910" s="370"/>
      <c r="BO910" s="370"/>
      <c r="BP910" s="370"/>
      <c r="BQ910" s="370"/>
      <c r="BR910" s="370"/>
      <c r="BS910" s="370"/>
      <c r="BT910" s="370"/>
      <c r="BU910" s="370"/>
      <c r="BV910" s="370"/>
      <c r="BW910" s="370"/>
      <c r="BX910" s="370"/>
      <c r="BY910" s="370"/>
      <c r="BZ910" s="370"/>
      <c r="CA910" s="370"/>
      <c r="CB910" s="370"/>
      <c r="CC910" s="370"/>
      <c r="CD910" s="370"/>
      <c r="CE910" s="370"/>
      <c r="CF910" s="370"/>
      <c r="CG910" s="370"/>
      <c r="CH910" s="370"/>
      <c r="CI910" s="370"/>
      <c r="CJ910" s="370"/>
      <c r="CK910" s="370"/>
      <c r="CL910" s="370"/>
      <c r="CM910" s="370"/>
      <c r="CN910" s="370"/>
      <c r="CO910" s="370"/>
      <c r="CP910" s="370"/>
      <c r="CQ910" s="370"/>
      <c r="CR910" s="370"/>
      <c r="CS910" s="370"/>
      <c r="CT910" s="370"/>
      <c r="CU910" s="370"/>
      <c r="CV910" s="370"/>
      <c r="CW910" s="370"/>
      <c r="CX910" s="370"/>
      <c r="CY910" s="370"/>
      <c r="CZ910" s="370"/>
      <c r="DA910" s="370"/>
      <c r="DB910" s="370"/>
      <c r="DC910" s="370"/>
      <c r="DD910" s="370"/>
      <c r="DE910" s="370"/>
    </row>
    <row r="911" spans="56:109">
      <c r="BD911" s="370"/>
      <c r="BE911" s="370"/>
      <c r="BF911" s="370"/>
      <c r="BG911" s="370"/>
      <c r="BH911" s="370"/>
      <c r="BI911" s="370"/>
      <c r="BJ911" s="370"/>
      <c r="BK911" s="370"/>
      <c r="BL911" s="370"/>
      <c r="BM911" s="370"/>
      <c r="BN911" s="370"/>
      <c r="BO911" s="370"/>
      <c r="BP911" s="370"/>
      <c r="BQ911" s="370"/>
      <c r="BR911" s="370"/>
      <c r="BS911" s="370"/>
      <c r="BT911" s="370"/>
      <c r="BU911" s="370"/>
      <c r="BV911" s="370"/>
      <c r="BW911" s="370"/>
      <c r="BX911" s="370"/>
      <c r="BY911" s="370"/>
      <c r="BZ911" s="370"/>
      <c r="CA911" s="370"/>
      <c r="CB911" s="370"/>
      <c r="CC911" s="370"/>
      <c r="CD911" s="370"/>
      <c r="CE911" s="370"/>
      <c r="CF911" s="370"/>
      <c r="CG911" s="370"/>
      <c r="CH911" s="370"/>
      <c r="CI911" s="370"/>
      <c r="CJ911" s="370"/>
      <c r="CK911" s="370"/>
      <c r="CL911" s="370"/>
      <c r="CM911" s="370"/>
      <c r="CN911" s="370"/>
      <c r="CO911" s="370"/>
      <c r="CP911" s="370"/>
      <c r="CQ911" s="370"/>
      <c r="CR911" s="370"/>
      <c r="CS911" s="370"/>
      <c r="CT911" s="370"/>
      <c r="CU911" s="370"/>
      <c r="CV911" s="370"/>
      <c r="CW911" s="370"/>
      <c r="CX911" s="370"/>
      <c r="CY911" s="370"/>
      <c r="CZ911" s="370"/>
      <c r="DA911" s="370"/>
      <c r="DB911" s="370"/>
      <c r="DC911" s="370"/>
      <c r="DD911" s="370"/>
      <c r="DE911" s="370"/>
    </row>
    <row r="912" spans="56:109">
      <c r="BD912" s="370"/>
      <c r="BE912" s="370"/>
      <c r="BF912" s="370"/>
      <c r="BG912" s="370"/>
      <c r="BH912" s="370"/>
      <c r="BI912" s="370"/>
      <c r="BJ912" s="370"/>
      <c r="BK912" s="370"/>
      <c r="BL912" s="370"/>
      <c r="BM912" s="370"/>
      <c r="BN912" s="370"/>
      <c r="BO912" s="370"/>
      <c r="BP912" s="370"/>
      <c r="BQ912" s="370"/>
      <c r="BR912" s="370"/>
      <c r="BS912" s="370"/>
      <c r="BT912" s="370"/>
      <c r="BU912" s="370"/>
      <c r="BV912" s="370"/>
      <c r="BW912" s="370"/>
      <c r="BX912" s="370"/>
      <c r="BY912" s="370"/>
      <c r="BZ912" s="370"/>
      <c r="CA912" s="370"/>
      <c r="CB912" s="370"/>
      <c r="CC912" s="370"/>
      <c r="CD912" s="370"/>
      <c r="CE912" s="370"/>
      <c r="CF912" s="370"/>
      <c r="CG912" s="370"/>
      <c r="CH912" s="370"/>
      <c r="CI912" s="370"/>
      <c r="CJ912" s="370"/>
      <c r="CK912" s="370"/>
      <c r="CL912" s="370"/>
      <c r="CM912" s="370"/>
      <c r="CN912" s="370"/>
      <c r="CO912" s="370"/>
      <c r="CP912" s="370"/>
      <c r="CQ912" s="370"/>
      <c r="CR912" s="370"/>
      <c r="CS912" s="370"/>
      <c r="CT912" s="370"/>
      <c r="CU912" s="370"/>
      <c r="CV912" s="370"/>
      <c r="CW912" s="370"/>
      <c r="CX912" s="370"/>
      <c r="CY912" s="370"/>
      <c r="CZ912" s="370"/>
      <c r="DA912" s="370"/>
      <c r="DB912" s="370"/>
      <c r="DC912" s="370"/>
      <c r="DD912" s="370"/>
      <c r="DE912" s="370"/>
    </row>
    <row r="913" spans="56:109">
      <c r="BD913" s="370"/>
      <c r="BE913" s="370"/>
      <c r="BF913" s="370"/>
      <c r="BG913" s="370"/>
      <c r="BH913" s="370"/>
      <c r="BI913" s="370"/>
      <c r="BJ913" s="370"/>
      <c r="BK913" s="370"/>
      <c r="BL913" s="370"/>
      <c r="BM913" s="370"/>
      <c r="BN913" s="370"/>
      <c r="BO913" s="370"/>
      <c r="BP913" s="370"/>
      <c r="BQ913" s="370"/>
      <c r="BR913" s="370"/>
      <c r="BS913" s="370"/>
      <c r="BT913" s="370"/>
      <c r="BU913" s="370"/>
      <c r="BV913" s="370"/>
      <c r="BW913" s="370"/>
      <c r="BX913" s="370"/>
      <c r="BY913" s="370"/>
      <c r="BZ913" s="370"/>
      <c r="CA913" s="370"/>
      <c r="CB913" s="370"/>
      <c r="CC913" s="370"/>
      <c r="CD913" s="370"/>
      <c r="CE913" s="370"/>
      <c r="CF913" s="370"/>
      <c r="CG913" s="370"/>
      <c r="CH913" s="370"/>
      <c r="CI913" s="370"/>
      <c r="CJ913" s="370"/>
      <c r="CK913" s="370"/>
      <c r="CL913" s="370"/>
      <c r="CM913" s="370"/>
      <c r="CN913" s="370"/>
      <c r="CO913" s="370"/>
      <c r="CP913" s="370"/>
      <c r="CQ913" s="370"/>
      <c r="CR913" s="370"/>
      <c r="CS913" s="370"/>
      <c r="CT913" s="370"/>
      <c r="CU913" s="370"/>
      <c r="CV913" s="370"/>
      <c r="CW913" s="370"/>
      <c r="CX913" s="370"/>
      <c r="CY913" s="370"/>
      <c r="CZ913" s="370"/>
      <c r="DA913" s="370"/>
      <c r="DB913" s="370"/>
      <c r="DC913" s="370"/>
      <c r="DD913" s="370"/>
      <c r="DE913" s="370"/>
    </row>
    <row r="914" spans="56:109">
      <c r="BD914" s="370"/>
      <c r="BE914" s="370"/>
      <c r="BF914" s="370"/>
      <c r="BG914" s="370"/>
      <c r="BH914" s="370"/>
      <c r="BI914" s="370"/>
      <c r="BJ914" s="370"/>
      <c r="BK914" s="370"/>
      <c r="BL914" s="370"/>
      <c r="BM914" s="370"/>
      <c r="BN914" s="370"/>
      <c r="BO914" s="370"/>
      <c r="BP914" s="370"/>
      <c r="BQ914" s="370"/>
      <c r="BR914" s="370"/>
      <c r="BS914" s="370"/>
      <c r="BT914" s="370"/>
      <c r="BU914" s="370"/>
      <c r="BV914" s="370"/>
      <c r="BW914" s="370"/>
      <c r="BX914" s="370"/>
      <c r="BY914" s="370"/>
      <c r="BZ914" s="370"/>
      <c r="CA914" s="370"/>
      <c r="CB914" s="370"/>
      <c r="CC914" s="370"/>
      <c r="CD914" s="370"/>
      <c r="CE914" s="370"/>
      <c r="CF914" s="370"/>
      <c r="CG914" s="370"/>
      <c r="CH914" s="370"/>
      <c r="CI914" s="370"/>
      <c r="CJ914" s="370"/>
      <c r="CK914" s="370"/>
      <c r="CL914" s="370"/>
      <c r="CM914" s="370"/>
      <c r="CN914" s="370"/>
      <c r="CO914" s="370"/>
      <c r="CP914" s="370"/>
      <c r="CQ914" s="370"/>
      <c r="CR914" s="370"/>
      <c r="CS914" s="370"/>
      <c r="CT914" s="370"/>
      <c r="CU914" s="370"/>
      <c r="CV914" s="370"/>
      <c r="CW914" s="370"/>
      <c r="CX914" s="370"/>
      <c r="CY914" s="370"/>
      <c r="CZ914" s="370"/>
      <c r="DA914" s="370"/>
      <c r="DB914" s="370"/>
      <c r="DC914" s="370"/>
      <c r="DD914" s="370"/>
      <c r="DE914" s="370"/>
    </row>
    <row r="915" spans="56:109">
      <c r="BD915" s="370"/>
      <c r="BE915" s="370"/>
      <c r="BF915" s="370"/>
      <c r="BG915" s="370"/>
      <c r="BH915" s="370"/>
      <c r="BI915" s="370"/>
      <c r="BJ915" s="370"/>
      <c r="BK915" s="370"/>
      <c r="BL915" s="370"/>
      <c r="BM915" s="370"/>
      <c r="BN915" s="370"/>
      <c r="BO915" s="370"/>
      <c r="BP915" s="370"/>
      <c r="BQ915" s="370"/>
      <c r="BR915" s="370"/>
      <c r="BS915" s="370"/>
      <c r="BT915" s="370"/>
      <c r="BU915" s="370"/>
      <c r="BV915" s="370"/>
      <c r="BW915" s="370"/>
      <c r="BX915" s="370"/>
      <c r="BY915" s="370"/>
      <c r="BZ915" s="370"/>
      <c r="CA915" s="370"/>
      <c r="CB915" s="370"/>
      <c r="CC915" s="370"/>
      <c r="CD915" s="370"/>
      <c r="CE915" s="370"/>
      <c r="CF915" s="370"/>
      <c r="CG915" s="370"/>
      <c r="CH915" s="370"/>
      <c r="CI915" s="370"/>
      <c r="CJ915" s="370"/>
      <c r="CK915" s="370"/>
      <c r="CL915" s="370"/>
      <c r="CM915" s="370"/>
      <c r="CN915" s="370"/>
      <c r="CO915" s="370"/>
      <c r="CP915" s="370"/>
      <c r="CQ915" s="370"/>
      <c r="CR915" s="370"/>
      <c r="CS915" s="370"/>
      <c r="CT915" s="370"/>
      <c r="CU915" s="370"/>
      <c r="CV915" s="370"/>
      <c r="CW915" s="370"/>
      <c r="CX915" s="370"/>
      <c r="CY915" s="370"/>
      <c r="CZ915" s="370"/>
      <c r="DA915" s="370"/>
      <c r="DB915" s="370"/>
      <c r="DC915" s="370"/>
      <c r="DD915" s="370"/>
      <c r="DE915" s="370"/>
    </row>
    <row r="916" spans="56:109">
      <c r="BD916" s="370"/>
      <c r="BE916" s="370"/>
      <c r="BF916" s="370"/>
      <c r="BG916" s="370"/>
      <c r="BH916" s="370"/>
      <c r="BI916" s="370"/>
      <c r="BJ916" s="370"/>
      <c r="BK916" s="370"/>
      <c r="BL916" s="370"/>
      <c r="BM916" s="370"/>
      <c r="BN916" s="370"/>
      <c r="BO916" s="370"/>
      <c r="BP916" s="370"/>
      <c r="BQ916" s="370"/>
      <c r="BR916" s="370"/>
      <c r="BS916" s="370"/>
      <c r="BT916" s="370"/>
      <c r="BU916" s="370"/>
      <c r="BV916" s="370"/>
      <c r="BW916" s="370"/>
      <c r="BX916" s="370"/>
      <c r="BY916" s="370"/>
      <c r="BZ916" s="370"/>
      <c r="CA916" s="370"/>
      <c r="CB916" s="370"/>
      <c r="CC916" s="370"/>
      <c r="CD916" s="370"/>
      <c r="CE916" s="370"/>
      <c r="CF916" s="370"/>
      <c r="CG916" s="370"/>
      <c r="CH916" s="370"/>
      <c r="CI916" s="370"/>
      <c r="CJ916" s="370"/>
      <c r="CK916" s="370"/>
      <c r="CL916" s="370"/>
      <c r="CM916" s="370"/>
      <c r="CN916" s="370"/>
      <c r="CO916" s="370"/>
      <c r="CP916" s="370"/>
      <c r="CQ916" s="370"/>
      <c r="CR916" s="370"/>
      <c r="CS916" s="370"/>
      <c r="CT916" s="370"/>
      <c r="CU916" s="370"/>
      <c r="CV916" s="370"/>
      <c r="CW916" s="370"/>
      <c r="CX916" s="370"/>
      <c r="CY916" s="370"/>
      <c r="CZ916" s="370"/>
      <c r="DA916" s="370"/>
      <c r="DB916" s="370"/>
      <c r="DC916" s="370"/>
      <c r="DD916" s="370"/>
      <c r="DE916" s="370"/>
    </row>
    <row r="917" spans="56:109">
      <c r="BD917" s="370"/>
      <c r="BE917" s="370"/>
      <c r="BF917" s="370"/>
      <c r="BG917" s="370"/>
      <c r="BH917" s="370"/>
      <c r="BI917" s="370"/>
      <c r="BJ917" s="370"/>
      <c r="BK917" s="370"/>
      <c r="BL917" s="370"/>
      <c r="BM917" s="370"/>
      <c r="BN917" s="370"/>
      <c r="BO917" s="370"/>
      <c r="BP917" s="370"/>
      <c r="BQ917" s="370"/>
      <c r="BR917" s="370"/>
      <c r="BS917" s="370"/>
      <c r="BT917" s="370"/>
      <c r="BU917" s="370"/>
      <c r="BV917" s="370"/>
      <c r="BW917" s="370"/>
      <c r="BX917" s="370"/>
      <c r="BY917" s="370"/>
      <c r="BZ917" s="370"/>
      <c r="CA917" s="370"/>
      <c r="CB917" s="370"/>
      <c r="CC917" s="370"/>
      <c r="CD917" s="370"/>
      <c r="CE917" s="370"/>
      <c r="CF917" s="370"/>
      <c r="CG917" s="370"/>
      <c r="CH917" s="370"/>
      <c r="CI917" s="370"/>
      <c r="CJ917" s="370"/>
      <c r="CK917" s="370"/>
      <c r="CL917" s="370"/>
      <c r="CM917" s="370"/>
      <c r="CN917" s="370"/>
      <c r="CO917" s="370"/>
      <c r="CP917" s="370"/>
      <c r="CQ917" s="370"/>
      <c r="CR917" s="370"/>
      <c r="CS917" s="370"/>
      <c r="CT917" s="370"/>
      <c r="CU917" s="370"/>
      <c r="CV917" s="370"/>
      <c r="CW917" s="370"/>
      <c r="CX917" s="370"/>
      <c r="CY917" s="370"/>
      <c r="CZ917" s="370"/>
      <c r="DA917" s="370"/>
      <c r="DB917" s="370"/>
      <c r="DC917" s="370"/>
      <c r="DD917" s="370"/>
      <c r="DE917" s="370"/>
    </row>
    <row r="918" spans="56:109">
      <c r="BD918" s="370"/>
      <c r="BE918" s="370"/>
      <c r="BF918" s="370"/>
      <c r="BG918" s="370"/>
      <c r="BH918" s="370"/>
      <c r="BI918" s="370"/>
      <c r="BJ918" s="370"/>
      <c r="BK918" s="370"/>
      <c r="BL918" s="370"/>
      <c r="BM918" s="370"/>
      <c r="BN918" s="370"/>
      <c r="BO918" s="370"/>
      <c r="BP918" s="370"/>
      <c r="BQ918" s="370"/>
      <c r="BR918" s="370"/>
      <c r="BS918" s="370"/>
      <c r="BT918" s="370"/>
      <c r="BU918" s="370"/>
      <c r="BV918" s="370"/>
      <c r="BW918" s="370"/>
      <c r="BX918" s="370"/>
      <c r="BY918" s="370"/>
      <c r="BZ918" s="370"/>
      <c r="CA918" s="370"/>
      <c r="CB918" s="370"/>
      <c r="CC918" s="370"/>
      <c r="CD918" s="370"/>
      <c r="CE918" s="370"/>
      <c r="CF918" s="370"/>
      <c r="CG918" s="370"/>
      <c r="CH918" s="370"/>
      <c r="CI918" s="370"/>
      <c r="CJ918" s="370"/>
      <c r="CK918" s="370"/>
      <c r="CL918" s="370"/>
      <c r="CM918" s="370"/>
      <c r="CN918" s="370"/>
      <c r="CO918" s="370"/>
      <c r="CP918" s="370"/>
      <c r="CQ918" s="370"/>
      <c r="CR918" s="370"/>
      <c r="CS918" s="370"/>
      <c r="CT918" s="370"/>
      <c r="CU918" s="370"/>
      <c r="CV918" s="370"/>
      <c r="CW918" s="370"/>
      <c r="CX918" s="370"/>
      <c r="CY918" s="370"/>
      <c r="CZ918" s="370"/>
      <c r="DA918" s="370"/>
      <c r="DB918" s="370"/>
      <c r="DC918" s="370"/>
      <c r="DD918" s="370"/>
      <c r="DE918" s="370"/>
    </row>
    <row r="919" spans="56:109">
      <c r="BD919" s="370"/>
      <c r="BE919" s="370"/>
      <c r="BF919" s="370"/>
      <c r="BG919" s="370"/>
      <c r="BH919" s="370"/>
      <c r="BI919" s="370"/>
      <c r="BJ919" s="370"/>
      <c r="BK919" s="370"/>
      <c r="BL919" s="370"/>
      <c r="BM919" s="370"/>
      <c r="BN919" s="370"/>
      <c r="BO919" s="370"/>
      <c r="BP919" s="370"/>
      <c r="BQ919" s="370"/>
      <c r="BR919" s="370"/>
      <c r="BS919" s="370"/>
      <c r="BT919" s="370"/>
      <c r="BU919" s="370"/>
      <c r="BV919" s="370"/>
      <c r="BW919" s="370"/>
      <c r="BX919" s="370"/>
      <c r="BY919" s="370"/>
      <c r="BZ919" s="370"/>
      <c r="CA919" s="370"/>
      <c r="CB919" s="370"/>
      <c r="CC919" s="370"/>
      <c r="CD919" s="370"/>
      <c r="CE919" s="370"/>
      <c r="CF919" s="370"/>
      <c r="CG919" s="370"/>
      <c r="CH919" s="370"/>
      <c r="CI919" s="370"/>
      <c r="CJ919" s="370"/>
      <c r="CK919" s="370"/>
      <c r="CL919" s="370"/>
      <c r="CM919" s="370"/>
      <c r="CN919" s="370"/>
      <c r="CO919" s="370"/>
      <c r="CP919" s="370"/>
      <c r="CQ919" s="370"/>
      <c r="CR919" s="370"/>
      <c r="CS919" s="370"/>
      <c r="CT919" s="370"/>
      <c r="CU919" s="370"/>
      <c r="CV919" s="370"/>
      <c r="CW919" s="370"/>
      <c r="CX919" s="370"/>
      <c r="CY919" s="370"/>
      <c r="CZ919" s="370"/>
      <c r="DA919" s="370"/>
      <c r="DB919" s="370"/>
      <c r="DC919" s="370"/>
      <c r="DD919" s="370"/>
      <c r="DE919" s="370"/>
    </row>
    <row r="920" spans="56:109">
      <c r="BD920" s="370"/>
      <c r="BE920" s="370"/>
      <c r="BF920" s="370"/>
      <c r="BG920" s="370"/>
      <c r="BH920" s="370"/>
      <c r="BI920" s="370"/>
      <c r="BJ920" s="370"/>
      <c r="BK920" s="370"/>
      <c r="BL920" s="370"/>
      <c r="BM920" s="370"/>
      <c r="BN920" s="370"/>
      <c r="BO920" s="370"/>
      <c r="BP920" s="370"/>
      <c r="BQ920" s="370"/>
      <c r="BR920" s="370"/>
      <c r="BS920" s="370"/>
      <c r="BT920" s="370"/>
      <c r="BU920" s="370"/>
      <c r="BV920" s="370"/>
      <c r="BW920" s="370"/>
      <c r="BX920" s="370"/>
      <c r="BY920" s="370"/>
      <c r="BZ920" s="370"/>
      <c r="CA920" s="370"/>
      <c r="CB920" s="370"/>
      <c r="CC920" s="370"/>
      <c r="CD920" s="370"/>
      <c r="CE920" s="370"/>
      <c r="CF920" s="370"/>
      <c r="CG920" s="370"/>
      <c r="CH920" s="370"/>
      <c r="CI920" s="370"/>
      <c r="CJ920" s="370"/>
      <c r="CK920" s="370"/>
      <c r="CL920" s="370"/>
      <c r="CM920" s="370"/>
      <c r="CN920" s="370"/>
      <c r="CO920" s="370"/>
      <c r="CP920" s="370"/>
      <c r="CQ920" s="370"/>
      <c r="CR920" s="370"/>
      <c r="CS920" s="370"/>
      <c r="CT920" s="370"/>
      <c r="CU920" s="370"/>
      <c r="CV920" s="370"/>
      <c r="CW920" s="370"/>
      <c r="CX920" s="370"/>
      <c r="CY920" s="370"/>
      <c r="CZ920" s="370"/>
      <c r="DA920" s="370"/>
      <c r="DB920" s="370"/>
      <c r="DC920" s="370"/>
      <c r="DD920" s="370"/>
      <c r="DE920" s="370"/>
    </row>
    <row r="921" spans="56:109">
      <c r="BD921" s="370"/>
      <c r="BE921" s="370"/>
      <c r="BF921" s="370"/>
      <c r="BG921" s="370"/>
      <c r="BH921" s="370"/>
      <c r="BI921" s="370"/>
      <c r="BJ921" s="370"/>
      <c r="BK921" s="370"/>
      <c r="BL921" s="370"/>
      <c r="BM921" s="370"/>
      <c r="BN921" s="370"/>
      <c r="BO921" s="370"/>
      <c r="BP921" s="370"/>
      <c r="BQ921" s="370"/>
      <c r="BR921" s="370"/>
      <c r="BS921" s="370"/>
      <c r="BT921" s="370"/>
      <c r="BU921" s="370"/>
      <c r="BV921" s="370"/>
      <c r="BW921" s="370"/>
      <c r="BX921" s="370"/>
      <c r="BY921" s="370"/>
      <c r="BZ921" s="370"/>
      <c r="CA921" s="370"/>
      <c r="CB921" s="370"/>
      <c r="CC921" s="370"/>
      <c r="CD921" s="370"/>
      <c r="CE921" s="370"/>
      <c r="CF921" s="370"/>
      <c r="CG921" s="370"/>
      <c r="CH921" s="370"/>
      <c r="CI921" s="370"/>
      <c r="CJ921" s="370"/>
      <c r="CK921" s="370"/>
      <c r="CL921" s="370"/>
      <c r="CM921" s="370"/>
      <c r="CN921" s="370"/>
      <c r="CO921" s="370"/>
      <c r="CP921" s="370"/>
      <c r="CQ921" s="370"/>
      <c r="CR921" s="370"/>
      <c r="CS921" s="370"/>
      <c r="CT921" s="370"/>
      <c r="CU921" s="370"/>
      <c r="CV921" s="370"/>
      <c r="CW921" s="370"/>
      <c r="CX921" s="370"/>
      <c r="CY921" s="370"/>
      <c r="CZ921" s="370"/>
      <c r="DA921" s="370"/>
      <c r="DB921" s="370"/>
      <c r="DC921" s="370"/>
      <c r="DD921" s="370"/>
      <c r="DE921" s="370"/>
    </row>
    <row r="922" spans="56:109">
      <c r="BD922" s="370"/>
      <c r="BE922" s="370"/>
      <c r="BF922" s="370"/>
      <c r="BG922" s="370"/>
      <c r="BH922" s="370"/>
      <c r="BI922" s="370"/>
      <c r="BJ922" s="370"/>
      <c r="BK922" s="370"/>
      <c r="BL922" s="370"/>
      <c r="BM922" s="370"/>
      <c r="BN922" s="370"/>
      <c r="BO922" s="370"/>
      <c r="BP922" s="370"/>
      <c r="BQ922" s="370"/>
      <c r="BR922" s="370"/>
      <c r="BS922" s="370"/>
      <c r="BT922" s="370"/>
      <c r="BU922" s="370"/>
      <c r="BV922" s="370"/>
      <c r="BW922" s="370"/>
      <c r="BX922" s="370"/>
      <c r="BY922" s="370"/>
      <c r="BZ922" s="370"/>
      <c r="CA922" s="370"/>
      <c r="CB922" s="370"/>
      <c r="CC922" s="370"/>
      <c r="CD922" s="370"/>
      <c r="CE922" s="370"/>
      <c r="CF922" s="370"/>
      <c r="CG922" s="370"/>
      <c r="CH922" s="370"/>
      <c r="CI922" s="370"/>
      <c r="CJ922" s="370"/>
      <c r="CK922" s="370"/>
      <c r="CL922" s="370"/>
      <c r="CM922" s="370"/>
      <c r="CN922" s="370"/>
      <c r="CO922" s="370"/>
      <c r="CP922" s="370"/>
      <c r="CQ922" s="370"/>
      <c r="CR922" s="370"/>
      <c r="CS922" s="370"/>
      <c r="CT922" s="370"/>
      <c r="CU922" s="370"/>
      <c r="CV922" s="370"/>
      <c r="CW922" s="370"/>
      <c r="CX922" s="370"/>
      <c r="CY922" s="370"/>
      <c r="CZ922" s="370"/>
      <c r="DA922" s="370"/>
      <c r="DB922" s="370"/>
      <c r="DC922" s="370"/>
      <c r="DD922" s="370"/>
      <c r="DE922" s="370"/>
    </row>
    <row r="923" spans="56:109">
      <c r="BD923" s="370"/>
      <c r="BE923" s="370"/>
      <c r="BF923" s="370"/>
      <c r="BG923" s="370"/>
      <c r="BH923" s="370"/>
      <c r="BI923" s="370"/>
      <c r="BJ923" s="370"/>
      <c r="BK923" s="370"/>
      <c r="BL923" s="370"/>
      <c r="BM923" s="370"/>
      <c r="BN923" s="370"/>
      <c r="BO923" s="370"/>
      <c r="BP923" s="370"/>
      <c r="BQ923" s="370"/>
      <c r="BR923" s="370"/>
      <c r="BS923" s="370"/>
      <c r="BT923" s="370"/>
      <c r="BU923" s="370"/>
      <c r="BV923" s="370"/>
      <c r="BW923" s="370"/>
      <c r="BX923" s="370"/>
      <c r="BY923" s="370"/>
      <c r="BZ923" s="370"/>
      <c r="CA923" s="370"/>
      <c r="CB923" s="370"/>
      <c r="CC923" s="370"/>
      <c r="CD923" s="370"/>
      <c r="CE923" s="370"/>
      <c r="CF923" s="370"/>
      <c r="CG923" s="370"/>
      <c r="CH923" s="370"/>
      <c r="CI923" s="370"/>
      <c r="CJ923" s="370"/>
      <c r="CK923" s="370"/>
      <c r="CL923" s="370"/>
      <c r="CM923" s="370"/>
      <c r="CN923" s="370"/>
      <c r="CO923" s="370"/>
      <c r="CP923" s="370"/>
      <c r="CQ923" s="370"/>
      <c r="CR923" s="370"/>
      <c r="CS923" s="370"/>
      <c r="CT923" s="370"/>
      <c r="CU923" s="370"/>
      <c r="CV923" s="370"/>
      <c r="CW923" s="370"/>
      <c r="CX923" s="370"/>
      <c r="CY923" s="370"/>
      <c r="CZ923" s="370"/>
      <c r="DA923" s="370"/>
      <c r="DB923" s="370"/>
      <c r="DC923" s="370"/>
      <c r="DD923" s="370"/>
      <c r="DE923" s="370"/>
    </row>
    <row r="924" spans="56:109">
      <c r="BD924" s="370"/>
      <c r="BE924" s="370"/>
      <c r="BF924" s="370"/>
      <c r="BG924" s="370"/>
      <c r="BH924" s="370"/>
      <c r="BI924" s="370"/>
      <c r="BJ924" s="370"/>
      <c r="BK924" s="370"/>
      <c r="BL924" s="370"/>
      <c r="BM924" s="370"/>
      <c r="BN924" s="370"/>
      <c r="BO924" s="370"/>
      <c r="BP924" s="370"/>
      <c r="BQ924" s="370"/>
      <c r="BR924" s="370"/>
      <c r="BS924" s="370"/>
      <c r="BT924" s="370"/>
      <c r="BU924" s="370"/>
      <c r="BV924" s="370"/>
      <c r="BW924" s="370"/>
      <c r="BX924" s="370"/>
      <c r="BY924" s="370"/>
      <c r="BZ924" s="370"/>
      <c r="CA924" s="370"/>
      <c r="CB924" s="370"/>
      <c r="CC924" s="370"/>
      <c r="CD924" s="370"/>
      <c r="CE924" s="370"/>
      <c r="CF924" s="370"/>
      <c r="CG924" s="370"/>
      <c r="CH924" s="370"/>
      <c r="CI924" s="370"/>
      <c r="CJ924" s="370"/>
      <c r="CK924" s="370"/>
      <c r="CL924" s="370"/>
      <c r="CM924" s="370"/>
      <c r="CN924" s="370"/>
      <c r="CO924" s="370"/>
      <c r="CP924" s="370"/>
      <c r="CQ924" s="370"/>
      <c r="CR924" s="370"/>
      <c r="CS924" s="370"/>
      <c r="CT924" s="370"/>
      <c r="CU924" s="370"/>
      <c r="CV924" s="370"/>
      <c r="CW924" s="370"/>
      <c r="CX924" s="370"/>
      <c r="CY924" s="370"/>
      <c r="CZ924" s="370"/>
      <c r="DA924" s="370"/>
      <c r="DB924" s="370"/>
      <c r="DC924" s="370"/>
      <c r="DD924" s="370"/>
      <c r="DE924" s="370"/>
    </row>
    <row r="925" spans="56:109">
      <c r="BD925" s="370"/>
      <c r="BE925" s="370"/>
      <c r="BF925" s="370"/>
      <c r="BG925" s="370"/>
      <c r="BH925" s="370"/>
      <c r="BI925" s="370"/>
      <c r="BJ925" s="370"/>
      <c r="BK925" s="370"/>
      <c r="BL925" s="370"/>
      <c r="BM925" s="370"/>
      <c r="BN925" s="370"/>
      <c r="BO925" s="370"/>
      <c r="BP925" s="370"/>
      <c r="BQ925" s="370"/>
      <c r="BR925" s="370"/>
      <c r="BS925" s="370"/>
      <c r="BT925" s="370"/>
      <c r="BU925" s="370"/>
      <c r="BV925" s="370"/>
      <c r="BW925" s="370"/>
      <c r="BX925" s="370"/>
      <c r="BY925" s="370"/>
      <c r="BZ925" s="370"/>
      <c r="CA925" s="370"/>
      <c r="CB925" s="370"/>
      <c r="CC925" s="370"/>
      <c r="CD925" s="370"/>
      <c r="CE925" s="370"/>
      <c r="CF925" s="370"/>
      <c r="CG925" s="370"/>
      <c r="CH925" s="370"/>
      <c r="CI925" s="370"/>
      <c r="CJ925" s="370"/>
      <c r="CK925" s="370"/>
      <c r="CL925" s="370"/>
      <c r="CM925" s="370"/>
      <c r="CN925" s="370"/>
      <c r="CO925" s="370"/>
      <c r="CP925" s="370"/>
      <c r="CQ925" s="370"/>
      <c r="CR925" s="370"/>
      <c r="CS925" s="370"/>
      <c r="CT925" s="370"/>
      <c r="CU925" s="370"/>
      <c r="CV925" s="370"/>
      <c r="CW925" s="370"/>
      <c r="CX925" s="370"/>
      <c r="CY925" s="370"/>
      <c r="CZ925" s="370"/>
      <c r="DA925" s="370"/>
      <c r="DB925" s="370"/>
      <c r="DC925" s="370"/>
      <c r="DD925" s="370"/>
      <c r="DE925" s="370"/>
    </row>
    <row r="926" spans="56:109">
      <c r="BD926" s="370"/>
      <c r="BE926" s="370"/>
      <c r="BF926" s="370"/>
      <c r="BG926" s="370"/>
      <c r="BH926" s="370"/>
      <c r="BI926" s="370"/>
      <c r="BJ926" s="370"/>
      <c r="BK926" s="370"/>
      <c r="BL926" s="370"/>
      <c r="BM926" s="370"/>
      <c r="BN926" s="370"/>
      <c r="BO926" s="370"/>
      <c r="BP926" s="370"/>
      <c r="BQ926" s="370"/>
      <c r="BR926" s="370"/>
      <c r="BS926" s="370"/>
      <c r="BT926" s="370"/>
      <c r="BU926" s="370"/>
      <c r="BV926" s="370"/>
      <c r="BW926" s="370"/>
      <c r="BX926" s="370"/>
      <c r="BY926" s="370"/>
      <c r="BZ926" s="370"/>
      <c r="CA926" s="370"/>
      <c r="CB926" s="370"/>
      <c r="CC926" s="370"/>
      <c r="CD926" s="370"/>
      <c r="CE926" s="370"/>
      <c r="CF926" s="370"/>
      <c r="CG926" s="370"/>
      <c r="CH926" s="370"/>
      <c r="CI926" s="370"/>
      <c r="CJ926" s="370"/>
      <c r="CK926" s="370"/>
      <c r="CL926" s="370"/>
      <c r="CM926" s="370"/>
      <c r="CN926" s="370"/>
      <c r="CO926" s="370"/>
      <c r="CP926" s="370"/>
      <c r="CQ926" s="370"/>
      <c r="CR926" s="370"/>
      <c r="CS926" s="370"/>
      <c r="CT926" s="370"/>
      <c r="CU926" s="370"/>
      <c r="CV926" s="370"/>
      <c r="CW926" s="370"/>
      <c r="CX926" s="370"/>
      <c r="CY926" s="370"/>
      <c r="CZ926" s="370"/>
      <c r="DA926" s="370"/>
      <c r="DB926" s="370"/>
      <c r="DC926" s="370"/>
      <c r="DD926" s="370"/>
      <c r="DE926" s="370"/>
    </row>
    <row r="927" spans="56:109">
      <c r="BD927" s="370"/>
      <c r="BE927" s="370"/>
      <c r="BF927" s="370"/>
      <c r="BG927" s="370"/>
      <c r="BH927" s="370"/>
      <c r="BI927" s="370"/>
      <c r="BJ927" s="370"/>
      <c r="BK927" s="370"/>
      <c r="BL927" s="370"/>
      <c r="BM927" s="370"/>
      <c r="BN927" s="370"/>
      <c r="BO927" s="370"/>
      <c r="BP927" s="370"/>
      <c r="BQ927" s="370"/>
      <c r="BR927" s="370"/>
      <c r="BS927" s="370"/>
      <c r="BT927" s="370"/>
      <c r="BU927" s="370"/>
      <c r="BV927" s="370"/>
      <c r="BW927" s="370"/>
      <c r="BX927" s="370"/>
      <c r="BY927" s="370"/>
      <c r="BZ927" s="370"/>
      <c r="CA927" s="370"/>
      <c r="CB927" s="370"/>
      <c r="CC927" s="370"/>
      <c r="CD927" s="370"/>
      <c r="CE927" s="370"/>
      <c r="CF927" s="370"/>
      <c r="CG927" s="370"/>
      <c r="CH927" s="370"/>
      <c r="CI927" s="370"/>
      <c r="CJ927" s="370"/>
      <c r="CK927" s="370"/>
      <c r="CL927" s="370"/>
      <c r="CM927" s="370"/>
      <c r="CN927" s="370"/>
      <c r="CO927" s="370"/>
      <c r="CP927" s="370"/>
      <c r="CQ927" s="370"/>
      <c r="CR927" s="370"/>
      <c r="CS927" s="370"/>
      <c r="CT927" s="370"/>
      <c r="CU927" s="370"/>
      <c r="CV927" s="370"/>
      <c r="CW927" s="370"/>
      <c r="CX927" s="370"/>
      <c r="CY927" s="370"/>
      <c r="CZ927" s="370"/>
      <c r="DA927" s="370"/>
      <c r="DB927" s="370"/>
      <c r="DC927" s="370"/>
      <c r="DD927" s="370"/>
      <c r="DE927" s="370"/>
    </row>
    <row r="928" spans="56:109">
      <c r="BD928" s="370"/>
      <c r="BE928" s="370"/>
      <c r="BF928" s="370"/>
      <c r="BG928" s="370"/>
      <c r="BH928" s="370"/>
      <c r="BI928" s="370"/>
      <c r="BJ928" s="370"/>
      <c r="BK928" s="370"/>
      <c r="BL928" s="370"/>
      <c r="BM928" s="370"/>
      <c r="BN928" s="370"/>
      <c r="BO928" s="370"/>
      <c r="BP928" s="370"/>
      <c r="BQ928" s="370"/>
      <c r="BR928" s="370"/>
      <c r="BS928" s="370"/>
      <c r="BT928" s="370"/>
      <c r="BU928" s="370"/>
      <c r="BV928" s="370"/>
      <c r="BW928" s="370"/>
      <c r="BX928" s="370"/>
      <c r="BY928" s="370"/>
      <c r="BZ928" s="370"/>
      <c r="CA928" s="370"/>
      <c r="CB928" s="370"/>
      <c r="CC928" s="370"/>
      <c r="CD928" s="370"/>
      <c r="CE928" s="370"/>
      <c r="CF928" s="370"/>
      <c r="CG928" s="370"/>
      <c r="CH928" s="370"/>
      <c r="CI928" s="370"/>
      <c r="CJ928" s="370"/>
      <c r="CK928" s="370"/>
      <c r="CL928" s="370"/>
      <c r="CM928" s="370"/>
      <c r="CN928" s="370"/>
      <c r="CO928" s="370"/>
      <c r="CP928" s="370"/>
      <c r="CQ928" s="370"/>
      <c r="CR928" s="370"/>
      <c r="CS928" s="370"/>
      <c r="CT928" s="370"/>
      <c r="CU928" s="370"/>
      <c r="CV928" s="370"/>
      <c r="CW928" s="370"/>
      <c r="CX928" s="370"/>
      <c r="CY928" s="370"/>
      <c r="CZ928" s="370"/>
      <c r="DA928" s="370"/>
      <c r="DB928" s="370"/>
      <c r="DC928" s="370"/>
      <c r="DD928" s="370"/>
      <c r="DE928" s="370"/>
    </row>
    <row r="929" spans="56:109">
      <c r="BD929" s="370"/>
      <c r="BE929" s="370"/>
      <c r="BF929" s="370"/>
      <c r="BG929" s="370"/>
      <c r="BH929" s="370"/>
      <c r="BI929" s="370"/>
      <c r="BJ929" s="370"/>
      <c r="BK929" s="370"/>
      <c r="BL929" s="370"/>
      <c r="BM929" s="370"/>
      <c r="BN929" s="370"/>
      <c r="BO929" s="370"/>
      <c r="BP929" s="370"/>
      <c r="BQ929" s="370"/>
      <c r="BR929" s="370"/>
      <c r="BS929" s="370"/>
      <c r="BT929" s="370"/>
      <c r="BU929" s="370"/>
      <c r="BV929" s="370"/>
      <c r="BW929" s="370"/>
      <c r="BX929" s="370"/>
      <c r="BY929" s="370"/>
      <c r="BZ929" s="370"/>
      <c r="CA929" s="370"/>
      <c r="CB929" s="370"/>
      <c r="CC929" s="370"/>
      <c r="CD929" s="370"/>
      <c r="CE929" s="370"/>
      <c r="CF929" s="370"/>
      <c r="CG929" s="370"/>
      <c r="CH929" s="370"/>
      <c r="CI929" s="370"/>
      <c r="CJ929" s="370"/>
      <c r="CK929" s="370"/>
      <c r="CL929" s="370"/>
      <c r="CM929" s="370"/>
      <c r="CN929" s="370"/>
      <c r="CO929" s="370"/>
      <c r="CP929" s="370"/>
      <c r="CQ929" s="370"/>
      <c r="CR929" s="370"/>
      <c r="CS929" s="370"/>
      <c r="CT929" s="370"/>
      <c r="CU929" s="370"/>
      <c r="CV929" s="370"/>
      <c r="CW929" s="370"/>
      <c r="CX929" s="370"/>
      <c r="CY929" s="370"/>
      <c r="CZ929" s="370"/>
      <c r="DA929" s="370"/>
      <c r="DB929" s="370"/>
      <c r="DC929" s="370"/>
      <c r="DD929" s="370"/>
      <c r="DE929" s="370"/>
    </row>
    <row r="930" spans="56:109">
      <c r="BD930" s="370"/>
      <c r="BE930" s="370"/>
      <c r="BF930" s="370"/>
      <c r="BG930" s="370"/>
      <c r="BH930" s="370"/>
      <c r="BI930" s="370"/>
      <c r="BJ930" s="370"/>
      <c r="BK930" s="370"/>
      <c r="BL930" s="370"/>
      <c r="BM930" s="370"/>
      <c r="BN930" s="370"/>
      <c r="BO930" s="370"/>
      <c r="BP930" s="370"/>
      <c r="BQ930" s="370"/>
      <c r="BR930" s="370"/>
      <c r="BS930" s="370"/>
      <c r="BT930" s="370"/>
      <c r="BU930" s="370"/>
      <c r="BV930" s="370"/>
      <c r="BW930" s="370"/>
      <c r="BX930" s="370"/>
      <c r="BY930" s="370"/>
      <c r="BZ930" s="370"/>
      <c r="CA930" s="370"/>
      <c r="CB930" s="370"/>
      <c r="CC930" s="370"/>
      <c r="CD930" s="370"/>
      <c r="CE930" s="370"/>
      <c r="CF930" s="370"/>
      <c r="CG930" s="370"/>
      <c r="CH930" s="370"/>
      <c r="CI930" s="370"/>
      <c r="CJ930" s="370"/>
      <c r="CK930" s="370"/>
      <c r="CL930" s="370"/>
      <c r="CM930" s="370"/>
      <c r="CN930" s="370"/>
      <c r="CO930" s="370"/>
      <c r="CP930" s="370"/>
      <c r="CQ930" s="370"/>
      <c r="CR930" s="370"/>
      <c r="CS930" s="370"/>
      <c r="CT930" s="370"/>
      <c r="CU930" s="370"/>
      <c r="CV930" s="370"/>
      <c r="CW930" s="370"/>
      <c r="CX930" s="370"/>
      <c r="CY930" s="370"/>
      <c r="CZ930" s="370"/>
      <c r="DA930" s="370"/>
      <c r="DB930" s="370"/>
      <c r="DC930" s="370"/>
      <c r="DD930" s="370"/>
      <c r="DE930" s="370"/>
    </row>
    <row r="931" spans="56:109">
      <c r="BD931" s="370"/>
      <c r="BE931" s="370"/>
      <c r="BF931" s="370"/>
      <c r="BG931" s="370"/>
      <c r="BH931" s="370"/>
      <c r="BI931" s="370"/>
      <c r="BJ931" s="370"/>
      <c r="BK931" s="370"/>
      <c r="BL931" s="370"/>
      <c r="BM931" s="370"/>
      <c r="BN931" s="370"/>
      <c r="BO931" s="370"/>
      <c r="BP931" s="370"/>
      <c r="BQ931" s="370"/>
      <c r="BR931" s="370"/>
      <c r="BS931" s="370"/>
      <c r="BT931" s="370"/>
      <c r="BU931" s="370"/>
      <c r="BV931" s="370"/>
      <c r="BW931" s="370"/>
      <c r="BX931" s="370"/>
      <c r="BY931" s="370"/>
      <c r="BZ931" s="370"/>
      <c r="CA931" s="370"/>
      <c r="CB931" s="370"/>
      <c r="CC931" s="370"/>
      <c r="CD931" s="370"/>
      <c r="CE931" s="370"/>
      <c r="CF931" s="370"/>
      <c r="CG931" s="370"/>
      <c r="CH931" s="370"/>
      <c r="CI931" s="370"/>
      <c r="CJ931" s="370"/>
      <c r="CK931" s="370"/>
      <c r="CL931" s="370"/>
      <c r="CM931" s="370"/>
      <c r="CN931" s="370"/>
      <c r="CO931" s="370"/>
      <c r="CP931" s="370"/>
      <c r="CQ931" s="370"/>
      <c r="CR931" s="370"/>
      <c r="CS931" s="370"/>
      <c r="CT931" s="370"/>
      <c r="CU931" s="370"/>
      <c r="CV931" s="370"/>
      <c r="CW931" s="370"/>
      <c r="CX931" s="370"/>
      <c r="CY931" s="370"/>
      <c r="CZ931" s="370"/>
      <c r="DA931" s="370"/>
      <c r="DB931" s="370"/>
      <c r="DC931" s="370"/>
      <c r="DD931" s="370"/>
      <c r="DE931" s="370"/>
    </row>
    <row r="932" spans="56:109">
      <c r="BD932" s="370"/>
      <c r="BE932" s="370"/>
      <c r="BF932" s="370"/>
      <c r="BG932" s="370"/>
      <c r="BH932" s="370"/>
      <c r="BI932" s="370"/>
      <c r="BJ932" s="370"/>
      <c r="BK932" s="370"/>
      <c r="BL932" s="370"/>
      <c r="BM932" s="370"/>
      <c r="BN932" s="370"/>
      <c r="BO932" s="370"/>
      <c r="BP932" s="370"/>
      <c r="BQ932" s="370"/>
      <c r="BR932" s="370"/>
      <c r="BS932" s="370"/>
      <c r="BT932" s="370"/>
      <c r="BU932" s="370"/>
      <c r="BV932" s="370"/>
      <c r="BW932" s="370"/>
      <c r="BX932" s="370"/>
      <c r="BY932" s="370"/>
      <c r="BZ932" s="370"/>
      <c r="CA932" s="370"/>
      <c r="CB932" s="370"/>
      <c r="CC932" s="370"/>
      <c r="CD932" s="370"/>
      <c r="CE932" s="370"/>
      <c r="CF932" s="370"/>
      <c r="CG932" s="370"/>
      <c r="CH932" s="370"/>
      <c r="CI932" s="370"/>
      <c r="CJ932" s="370"/>
      <c r="CK932" s="370"/>
      <c r="CL932" s="370"/>
      <c r="CM932" s="370"/>
      <c r="CN932" s="370"/>
      <c r="CO932" s="370"/>
      <c r="CP932" s="370"/>
      <c r="CQ932" s="370"/>
      <c r="CR932" s="370"/>
      <c r="CS932" s="370"/>
      <c r="CT932" s="370"/>
      <c r="CU932" s="370"/>
      <c r="CV932" s="370"/>
      <c r="CW932" s="370"/>
      <c r="CX932" s="370"/>
      <c r="CY932" s="370"/>
      <c r="CZ932" s="370"/>
      <c r="DA932" s="370"/>
      <c r="DB932" s="370"/>
      <c r="DC932" s="370"/>
      <c r="DD932" s="370"/>
      <c r="DE932" s="370"/>
    </row>
    <row r="933" spans="56:109">
      <c r="BD933" s="370"/>
      <c r="BE933" s="370"/>
      <c r="BF933" s="370"/>
      <c r="BG933" s="370"/>
      <c r="BH933" s="370"/>
      <c r="BI933" s="370"/>
      <c r="BJ933" s="370"/>
      <c r="BK933" s="370"/>
      <c r="BL933" s="370"/>
      <c r="BM933" s="370"/>
      <c r="BN933" s="370"/>
      <c r="BO933" s="370"/>
      <c r="BP933" s="370"/>
      <c r="BQ933" s="370"/>
      <c r="BR933" s="370"/>
      <c r="BS933" s="370"/>
      <c r="BT933" s="370"/>
      <c r="BU933" s="370"/>
      <c r="BV933" s="370"/>
      <c r="BW933" s="370"/>
      <c r="BX933" s="370"/>
      <c r="BY933" s="370"/>
      <c r="BZ933" s="370"/>
      <c r="CA933" s="370"/>
      <c r="CB933" s="370"/>
      <c r="CC933" s="370"/>
      <c r="CD933" s="370"/>
      <c r="CE933" s="370"/>
      <c r="CF933" s="370"/>
      <c r="CG933" s="370"/>
      <c r="CH933" s="370"/>
      <c r="CI933" s="370"/>
      <c r="CJ933" s="370"/>
      <c r="CK933" s="370"/>
      <c r="CL933" s="370"/>
      <c r="CM933" s="370"/>
      <c r="CN933" s="370"/>
      <c r="CO933" s="370"/>
      <c r="CP933" s="370"/>
      <c r="CQ933" s="370"/>
      <c r="CR933" s="370"/>
      <c r="CS933" s="370"/>
      <c r="CT933" s="370"/>
      <c r="CU933" s="370"/>
      <c r="CV933" s="370"/>
      <c r="CW933" s="370"/>
      <c r="CX933" s="370"/>
      <c r="CY933" s="370"/>
      <c r="CZ933" s="370"/>
      <c r="DA933" s="370"/>
      <c r="DB933" s="370"/>
      <c r="DC933" s="370"/>
      <c r="DD933" s="370"/>
      <c r="DE933" s="370"/>
    </row>
    <row r="934" spans="56:109">
      <c r="BD934" s="370"/>
      <c r="BE934" s="370"/>
      <c r="BF934" s="370"/>
      <c r="BG934" s="370"/>
      <c r="BH934" s="370"/>
      <c r="BI934" s="370"/>
      <c r="BJ934" s="370"/>
      <c r="BK934" s="370"/>
      <c r="BL934" s="370"/>
      <c r="BM934" s="370"/>
      <c r="BN934" s="370"/>
      <c r="BO934" s="370"/>
      <c r="BP934" s="370"/>
      <c r="BQ934" s="370"/>
      <c r="BR934" s="370"/>
      <c r="BS934" s="370"/>
      <c r="BT934" s="370"/>
      <c r="BU934" s="370"/>
      <c r="BV934" s="370"/>
      <c r="BW934" s="370"/>
      <c r="BX934" s="370"/>
      <c r="BY934" s="370"/>
      <c r="BZ934" s="370"/>
      <c r="CA934" s="370"/>
      <c r="CB934" s="370"/>
      <c r="CC934" s="370"/>
      <c r="CD934" s="370"/>
      <c r="CE934" s="370"/>
      <c r="CF934" s="370"/>
      <c r="CG934" s="370"/>
      <c r="CH934" s="370"/>
      <c r="CI934" s="370"/>
      <c r="CJ934" s="370"/>
      <c r="CK934" s="370"/>
      <c r="CL934" s="370"/>
      <c r="CM934" s="370"/>
      <c r="CN934" s="370"/>
      <c r="CO934" s="370"/>
      <c r="CP934" s="370"/>
      <c r="CQ934" s="370"/>
      <c r="CR934" s="370"/>
      <c r="CS934" s="370"/>
      <c r="CT934" s="370"/>
      <c r="CU934" s="370"/>
      <c r="CV934" s="370"/>
      <c r="CW934" s="370"/>
      <c r="CX934" s="370"/>
      <c r="CY934" s="370"/>
      <c r="CZ934" s="370"/>
      <c r="DA934" s="370"/>
      <c r="DB934" s="370"/>
      <c r="DC934" s="370"/>
      <c r="DD934" s="370"/>
      <c r="DE934" s="370"/>
    </row>
    <row r="935" spans="56:109">
      <c r="BD935" s="370"/>
      <c r="BE935" s="370"/>
      <c r="BF935" s="370"/>
      <c r="BG935" s="370"/>
      <c r="BH935" s="370"/>
      <c r="BI935" s="370"/>
      <c r="BJ935" s="370"/>
      <c r="BK935" s="370"/>
      <c r="BL935" s="370"/>
      <c r="BM935" s="370"/>
      <c r="BN935" s="370"/>
      <c r="BO935" s="370"/>
      <c r="BP935" s="370"/>
      <c r="BQ935" s="370"/>
      <c r="BR935" s="370"/>
      <c r="BS935" s="370"/>
      <c r="BT935" s="370"/>
      <c r="BU935" s="370"/>
      <c r="BV935" s="370"/>
      <c r="BW935" s="370"/>
      <c r="BX935" s="370"/>
      <c r="BY935" s="370"/>
      <c r="BZ935" s="370"/>
      <c r="CA935" s="370"/>
      <c r="CB935" s="370"/>
      <c r="CC935" s="370"/>
      <c r="CD935" s="370"/>
      <c r="CE935" s="370"/>
      <c r="CF935" s="370"/>
      <c r="CG935" s="370"/>
      <c r="CH935" s="370"/>
      <c r="CI935" s="370"/>
      <c r="CJ935" s="370"/>
      <c r="CK935" s="370"/>
      <c r="CL935" s="370"/>
      <c r="CM935" s="370"/>
      <c r="CN935" s="370"/>
      <c r="CO935" s="370"/>
      <c r="CP935" s="370"/>
      <c r="CQ935" s="370"/>
      <c r="CR935" s="370"/>
      <c r="CS935" s="370"/>
      <c r="CT935" s="370"/>
      <c r="CU935" s="370"/>
      <c r="CV935" s="370"/>
      <c r="CW935" s="370"/>
      <c r="CX935" s="370"/>
      <c r="CY935" s="370"/>
      <c r="CZ935" s="370"/>
      <c r="DA935" s="370"/>
      <c r="DB935" s="370"/>
      <c r="DC935" s="370"/>
      <c r="DD935" s="370"/>
      <c r="DE935" s="370"/>
    </row>
    <row r="936" spans="56:109">
      <c r="BD936" s="370"/>
      <c r="BE936" s="370"/>
      <c r="BF936" s="370"/>
      <c r="BG936" s="370"/>
      <c r="BH936" s="370"/>
      <c r="BI936" s="370"/>
      <c r="BJ936" s="370"/>
      <c r="BK936" s="370"/>
      <c r="BL936" s="370"/>
      <c r="BM936" s="370"/>
      <c r="BN936" s="370"/>
      <c r="BO936" s="370"/>
      <c r="BP936" s="370"/>
      <c r="BQ936" s="370"/>
      <c r="BR936" s="370"/>
      <c r="BS936" s="370"/>
      <c r="BT936" s="370"/>
      <c r="BU936" s="370"/>
      <c r="BV936" s="370"/>
      <c r="BW936" s="370"/>
      <c r="BX936" s="370"/>
      <c r="BY936" s="370"/>
      <c r="BZ936" s="370"/>
      <c r="CA936" s="370"/>
      <c r="CB936" s="370"/>
      <c r="CC936" s="370"/>
      <c r="CD936" s="370"/>
      <c r="CE936" s="370"/>
      <c r="CF936" s="370"/>
      <c r="CG936" s="370"/>
      <c r="CH936" s="370"/>
      <c r="CI936" s="370"/>
      <c r="CJ936" s="370"/>
      <c r="CK936" s="370"/>
      <c r="CL936" s="370"/>
      <c r="CM936" s="370"/>
      <c r="CN936" s="370"/>
      <c r="CO936" s="370"/>
      <c r="CP936" s="370"/>
      <c r="CQ936" s="370"/>
      <c r="CR936" s="370"/>
      <c r="CS936" s="370"/>
      <c r="CT936" s="370"/>
      <c r="CU936" s="370"/>
      <c r="CV936" s="370"/>
      <c r="CW936" s="370"/>
      <c r="CX936" s="370"/>
      <c r="CY936" s="370"/>
      <c r="CZ936" s="370"/>
      <c r="DA936" s="370"/>
      <c r="DB936" s="370"/>
      <c r="DC936" s="370"/>
      <c r="DD936" s="370"/>
      <c r="DE936" s="370"/>
    </row>
    <row r="937" spans="56:109">
      <c r="BD937" s="370"/>
      <c r="BE937" s="370"/>
      <c r="BF937" s="370"/>
      <c r="BG937" s="370"/>
      <c r="BH937" s="370"/>
      <c r="BI937" s="370"/>
      <c r="BJ937" s="370"/>
      <c r="BK937" s="370"/>
      <c r="BL937" s="370"/>
      <c r="BM937" s="370"/>
      <c r="BN937" s="370"/>
      <c r="BO937" s="370"/>
      <c r="BP937" s="370"/>
      <c r="BQ937" s="370"/>
      <c r="BR937" s="370"/>
      <c r="BS937" s="370"/>
      <c r="BT937" s="370"/>
      <c r="BU937" s="370"/>
      <c r="BV937" s="370"/>
      <c r="BW937" s="370"/>
      <c r="BX937" s="370"/>
      <c r="BY937" s="370"/>
      <c r="BZ937" s="370"/>
      <c r="CA937" s="370"/>
      <c r="CB937" s="370"/>
      <c r="CC937" s="370"/>
      <c r="CD937" s="370"/>
      <c r="CE937" s="370"/>
      <c r="CF937" s="370"/>
      <c r="CG937" s="370"/>
      <c r="CH937" s="370"/>
      <c r="CI937" s="370"/>
      <c r="CJ937" s="370"/>
      <c r="CK937" s="370"/>
      <c r="CL937" s="370"/>
      <c r="CM937" s="370"/>
      <c r="CN937" s="370"/>
      <c r="CO937" s="370"/>
      <c r="CP937" s="370"/>
      <c r="CQ937" s="370"/>
      <c r="CR937" s="370"/>
      <c r="CS937" s="370"/>
      <c r="CT937" s="370"/>
      <c r="CU937" s="370"/>
      <c r="CV937" s="370"/>
      <c r="CW937" s="370"/>
      <c r="CX937" s="370"/>
      <c r="CY937" s="370"/>
      <c r="CZ937" s="370"/>
      <c r="DA937" s="370"/>
      <c r="DB937" s="370"/>
      <c r="DC937" s="370"/>
      <c r="DD937" s="370"/>
      <c r="DE937" s="370"/>
    </row>
    <row r="938" spans="56:109">
      <c r="BD938" s="370"/>
      <c r="BE938" s="370"/>
      <c r="BF938" s="370"/>
      <c r="BG938" s="370"/>
      <c r="BH938" s="370"/>
      <c r="BI938" s="370"/>
      <c r="BJ938" s="370"/>
      <c r="BK938" s="370"/>
      <c r="BL938" s="370"/>
      <c r="BM938" s="370"/>
      <c r="BN938" s="370"/>
      <c r="BO938" s="370"/>
      <c r="BP938" s="370"/>
      <c r="BQ938" s="370"/>
      <c r="BR938" s="370"/>
      <c r="BS938" s="370"/>
      <c r="BT938" s="370"/>
      <c r="BU938" s="370"/>
      <c r="BV938" s="370"/>
      <c r="BW938" s="370"/>
      <c r="BX938" s="370"/>
      <c r="BY938" s="370"/>
      <c r="BZ938" s="370"/>
      <c r="CA938" s="370"/>
      <c r="CB938" s="370"/>
      <c r="CC938" s="370"/>
      <c r="CD938" s="370"/>
      <c r="CE938" s="370"/>
      <c r="CF938" s="370"/>
      <c r="CG938" s="370"/>
      <c r="CH938" s="370"/>
      <c r="CI938" s="370"/>
      <c r="CJ938" s="370"/>
      <c r="CK938" s="370"/>
      <c r="CL938" s="370"/>
      <c r="CM938" s="370"/>
      <c r="CN938" s="370"/>
      <c r="CO938" s="370"/>
      <c r="CP938" s="370"/>
      <c r="CQ938" s="370"/>
      <c r="CR938" s="370"/>
      <c r="CS938" s="370"/>
      <c r="CT938" s="370"/>
      <c r="CU938" s="370"/>
      <c r="CV938" s="370"/>
      <c r="CW938" s="370"/>
      <c r="CX938" s="370"/>
      <c r="CY938" s="370"/>
      <c r="CZ938" s="370"/>
      <c r="DA938" s="370"/>
      <c r="DB938" s="370"/>
      <c r="DC938" s="370"/>
      <c r="DD938" s="370"/>
      <c r="DE938" s="370"/>
    </row>
    <row r="939" spans="56:109">
      <c r="BD939" s="370"/>
      <c r="BE939" s="370"/>
      <c r="BF939" s="370"/>
      <c r="BG939" s="370"/>
      <c r="BH939" s="370"/>
      <c r="BI939" s="370"/>
      <c r="BJ939" s="370"/>
      <c r="BK939" s="370"/>
      <c r="BL939" s="370"/>
      <c r="BM939" s="370"/>
      <c r="BN939" s="370"/>
      <c r="BO939" s="370"/>
      <c r="BP939" s="370"/>
      <c r="BQ939" s="370"/>
      <c r="BR939" s="370"/>
      <c r="BS939" s="370"/>
      <c r="BT939" s="370"/>
      <c r="BU939" s="370"/>
      <c r="BV939" s="370"/>
      <c r="BW939" s="370"/>
      <c r="BX939" s="370"/>
      <c r="BY939" s="370"/>
      <c r="BZ939" s="370"/>
      <c r="CA939" s="370"/>
      <c r="CB939" s="370"/>
      <c r="CC939" s="370"/>
      <c r="CD939" s="370"/>
      <c r="CE939" s="370"/>
      <c r="CF939" s="370"/>
      <c r="CG939" s="370"/>
      <c r="CH939" s="370"/>
      <c r="CI939" s="370"/>
      <c r="CJ939" s="370"/>
      <c r="CK939" s="370"/>
      <c r="CL939" s="370"/>
      <c r="CM939" s="370"/>
      <c r="CN939" s="370"/>
      <c r="CO939" s="370"/>
      <c r="CP939" s="370"/>
      <c r="CQ939" s="370"/>
      <c r="CR939" s="370"/>
      <c r="CS939" s="370"/>
      <c r="CT939" s="370"/>
      <c r="CU939" s="370"/>
      <c r="CV939" s="370"/>
      <c r="CW939" s="370"/>
      <c r="CX939" s="370"/>
      <c r="CY939" s="370"/>
      <c r="CZ939" s="370"/>
      <c r="DA939" s="370"/>
      <c r="DB939" s="370"/>
      <c r="DC939" s="370"/>
      <c r="DD939" s="370"/>
      <c r="DE939" s="370"/>
    </row>
    <row r="940" spans="56:109">
      <c r="BD940" s="370"/>
      <c r="BE940" s="370"/>
      <c r="BF940" s="370"/>
      <c r="BG940" s="370"/>
      <c r="BH940" s="370"/>
      <c r="BI940" s="370"/>
      <c r="BJ940" s="370"/>
      <c r="BK940" s="370"/>
      <c r="BL940" s="370"/>
      <c r="BM940" s="370"/>
      <c r="BN940" s="370"/>
      <c r="BO940" s="370"/>
      <c r="BP940" s="370"/>
      <c r="BQ940" s="370"/>
      <c r="BR940" s="370"/>
      <c r="BS940" s="370"/>
      <c r="BT940" s="370"/>
      <c r="BU940" s="370"/>
      <c r="BV940" s="370"/>
      <c r="BW940" s="370"/>
      <c r="BX940" s="370"/>
      <c r="BY940" s="370"/>
      <c r="BZ940" s="370"/>
      <c r="CA940" s="370"/>
      <c r="CB940" s="370"/>
      <c r="CC940" s="370"/>
      <c r="CD940" s="370"/>
      <c r="CE940" s="370"/>
      <c r="CF940" s="370"/>
      <c r="CG940" s="370"/>
      <c r="CH940" s="370"/>
      <c r="CI940" s="370"/>
      <c r="CJ940" s="370"/>
      <c r="CK940" s="370"/>
      <c r="CL940" s="370"/>
      <c r="CM940" s="370"/>
      <c r="CN940" s="370"/>
      <c r="CO940" s="370"/>
      <c r="CP940" s="370"/>
      <c r="CQ940" s="370"/>
      <c r="CR940" s="370"/>
      <c r="CS940" s="370"/>
      <c r="CT940" s="370"/>
      <c r="CU940" s="370"/>
      <c r="CV940" s="370"/>
      <c r="CW940" s="370"/>
      <c r="CX940" s="370"/>
      <c r="CY940" s="370"/>
      <c r="CZ940" s="370"/>
      <c r="DA940" s="370"/>
      <c r="DB940" s="370"/>
      <c r="DC940" s="370"/>
      <c r="DD940" s="370"/>
      <c r="DE940" s="370"/>
    </row>
    <row r="941" spans="56:109">
      <c r="BD941" s="370"/>
      <c r="BE941" s="370"/>
      <c r="BF941" s="370"/>
      <c r="BG941" s="370"/>
      <c r="BH941" s="370"/>
      <c r="BI941" s="370"/>
      <c r="BJ941" s="370"/>
      <c r="BK941" s="370"/>
      <c r="BL941" s="370"/>
      <c r="BM941" s="370"/>
      <c r="BN941" s="370"/>
      <c r="BO941" s="370"/>
      <c r="BP941" s="370"/>
      <c r="BQ941" s="370"/>
      <c r="BR941" s="370"/>
      <c r="BS941" s="370"/>
      <c r="BT941" s="370"/>
      <c r="BU941" s="370"/>
      <c r="BV941" s="370"/>
      <c r="BW941" s="370"/>
      <c r="BX941" s="370"/>
      <c r="BY941" s="370"/>
      <c r="BZ941" s="370"/>
      <c r="CA941" s="370"/>
      <c r="CB941" s="370"/>
      <c r="CC941" s="370"/>
      <c r="CD941" s="370"/>
      <c r="CE941" s="370"/>
      <c r="CF941" s="370"/>
      <c r="CG941" s="370"/>
      <c r="CH941" s="370"/>
      <c r="CI941" s="370"/>
      <c r="CJ941" s="370"/>
      <c r="CK941" s="370"/>
      <c r="CL941" s="370"/>
      <c r="CM941" s="370"/>
      <c r="CN941" s="370"/>
      <c r="CO941" s="370"/>
      <c r="CP941" s="370"/>
      <c r="CQ941" s="370"/>
      <c r="CR941" s="370"/>
      <c r="CS941" s="370"/>
      <c r="CT941" s="370"/>
      <c r="CU941" s="370"/>
      <c r="CV941" s="370"/>
      <c r="CW941" s="370"/>
      <c r="CX941" s="370"/>
      <c r="CY941" s="370"/>
      <c r="CZ941" s="370"/>
      <c r="DA941" s="370"/>
      <c r="DB941" s="370"/>
      <c r="DC941" s="370"/>
      <c r="DD941" s="370"/>
      <c r="DE941" s="370"/>
    </row>
    <row r="942" spans="56:109">
      <c r="BD942" s="370"/>
      <c r="BE942" s="370"/>
      <c r="BF942" s="370"/>
      <c r="BG942" s="370"/>
      <c r="BH942" s="370"/>
      <c r="BI942" s="370"/>
      <c r="BJ942" s="370"/>
      <c r="BK942" s="370"/>
      <c r="BL942" s="370"/>
      <c r="BM942" s="370"/>
      <c r="BN942" s="370"/>
      <c r="BO942" s="370"/>
      <c r="BP942" s="370"/>
      <c r="BQ942" s="370"/>
      <c r="BR942" s="370"/>
      <c r="BS942" s="370"/>
      <c r="BT942" s="370"/>
      <c r="BU942" s="370"/>
      <c r="BV942" s="370"/>
      <c r="BW942" s="370"/>
      <c r="BX942" s="370"/>
      <c r="BY942" s="370"/>
      <c r="BZ942" s="370"/>
      <c r="CA942" s="370"/>
      <c r="CB942" s="370"/>
      <c r="CC942" s="370"/>
      <c r="CD942" s="370"/>
      <c r="CE942" s="370"/>
      <c r="CF942" s="370"/>
      <c r="CG942" s="370"/>
      <c r="CH942" s="370"/>
      <c r="CI942" s="370"/>
      <c r="CJ942" s="370"/>
      <c r="CK942" s="370"/>
      <c r="CL942" s="370"/>
      <c r="CM942" s="370"/>
      <c r="CN942" s="370"/>
      <c r="CO942" s="370"/>
      <c r="CP942" s="370"/>
      <c r="CQ942" s="370"/>
      <c r="CR942" s="370"/>
      <c r="CS942" s="370"/>
      <c r="CT942" s="370"/>
      <c r="CU942" s="370"/>
      <c r="CV942" s="370"/>
      <c r="CW942" s="370"/>
      <c r="CX942" s="370"/>
      <c r="CY942" s="370"/>
      <c r="CZ942" s="370"/>
      <c r="DA942" s="370"/>
      <c r="DB942" s="370"/>
      <c r="DC942" s="370"/>
      <c r="DD942" s="370"/>
      <c r="DE942" s="370"/>
    </row>
    <row r="943" spans="56:109">
      <c r="BD943" s="370"/>
      <c r="BE943" s="370"/>
      <c r="BF943" s="370"/>
      <c r="BG943" s="370"/>
      <c r="BH943" s="370"/>
      <c r="BI943" s="370"/>
      <c r="BJ943" s="370"/>
      <c r="BK943" s="370"/>
      <c r="BL943" s="370"/>
      <c r="BM943" s="370"/>
      <c r="BN943" s="370"/>
      <c r="BO943" s="370"/>
      <c r="BP943" s="370"/>
      <c r="BQ943" s="370"/>
      <c r="BR943" s="370"/>
      <c r="BS943" s="370"/>
      <c r="BT943" s="370"/>
      <c r="BU943" s="370"/>
      <c r="BV943" s="370"/>
      <c r="BW943" s="370"/>
      <c r="BX943" s="370"/>
      <c r="BY943" s="370"/>
      <c r="BZ943" s="370"/>
      <c r="CA943" s="370"/>
      <c r="CB943" s="370"/>
      <c r="CC943" s="370"/>
      <c r="CD943" s="370"/>
      <c r="CE943" s="370"/>
      <c r="CF943" s="370"/>
      <c r="CG943" s="370"/>
      <c r="CH943" s="370"/>
      <c r="CI943" s="370"/>
      <c r="CJ943" s="370"/>
      <c r="CK943" s="370"/>
      <c r="CL943" s="370"/>
      <c r="CM943" s="370"/>
      <c r="CN943" s="370"/>
      <c r="CO943" s="370"/>
      <c r="CP943" s="370"/>
      <c r="CQ943" s="370"/>
      <c r="CR943" s="370"/>
      <c r="CS943" s="370"/>
      <c r="CT943" s="370"/>
      <c r="CU943" s="370"/>
      <c r="CV943" s="370"/>
      <c r="CW943" s="370"/>
      <c r="CX943" s="370"/>
      <c r="CY943" s="370"/>
      <c r="CZ943" s="370"/>
      <c r="DA943" s="370"/>
      <c r="DB943" s="370"/>
      <c r="DC943" s="370"/>
      <c r="DD943" s="370"/>
      <c r="DE943" s="370"/>
    </row>
    <row r="944" spans="56:109">
      <c r="BD944" s="370"/>
      <c r="BE944" s="370"/>
      <c r="BF944" s="370"/>
      <c r="BG944" s="370"/>
      <c r="BH944" s="370"/>
      <c r="BI944" s="370"/>
      <c r="BJ944" s="370"/>
      <c r="BK944" s="370"/>
      <c r="BL944" s="370"/>
      <c r="BM944" s="370"/>
      <c r="BN944" s="370"/>
      <c r="BO944" s="370"/>
      <c r="BP944" s="370"/>
      <c r="BQ944" s="370"/>
      <c r="BR944" s="370"/>
      <c r="BS944" s="370"/>
      <c r="BT944" s="370"/>
      <c r="BU944" s="370"/>
      <c r="BV944" s="370"/>
      <c r="BW944" s="370"/>
      <c r="BX944" s="370"/>
      <c r="BY944" s="370"/>
      <c r="BZ944" s="370"/>
      <c r="CA944" s="370"/>
      <c r="CB944" s="370"/>
      <c r="CC944" s="370"/>
      <c r="CD944" s="370"/>
      <c r="CE944" s="370"/>
      <c r="CF944" s="370"/>
      <c r="CG944" s="370"/>
      <c r="CH944" s="370"/>
      <c r="CI944" s="370"/>
      <c r="CJ944" s="370"/>
      <c r="CK944" s="370"/>
      <c r="CL944" s="370"/>
      <c r="CM944" s="370"/>
      <c r="CN944" s="370"/>
      <c r="CO944" s="370"/>
      <c r="CP944" s="370"/>
      <c r="CQ944" s="370"/>
      <c r="CR944" s="370"/>
      <c r="CS944" s="370"/>
      <c r="CT944" s="370"/>
      <c r="CU944" s="370"/>
      <c r="CV944" s="370"/>
      <c r="CW944" s="370"/>
      <c r="CX944" s="370"/>
      <c r="CY944" s="370"/>
      <c r="CZ944" s="370"/>
      <c r="DA944" s="370"/>
      <c r="DB944" s="370"/>
      <c r="DC944" s="370"/>
      <c r="DD944" s="370"/>
      <c r="DE944" s="370"/>
    </row>
    <row r="945" spans="56:109">
      <c r="BD945" s="370"/>
      <c r="BE945" s="370"/>
      <c r="BF945" s="370"/>
      <c r="BG945" s="370"/>
      <c r="BH945" s="370"/>
      <c r="BI945" s="370"/>
      <c r="BJ945" s="370"/>
      <c r="BK945" s="370"/>
      <c r="BL945" s="370"/>
      <c r="BM945" s="370"/>
      <c r="BN945" s="370"/>
      <c r="BO945" s="370"/>
      <c r="BP945" s="370"/>
      <c r="BQ945" s="370"/>
      <c r="BR945" s="370"/>
      <c r="BS945" s="370"/>
      <c r="BT945" s="370"/>
      <c r="BU945" s="370"/>
      <c r="BV945" s="370"/>
      <c r="BW945" s="370"/>
      <c r="BX945" s="370"/>
      <c r="BY945" s="370"/>
      <c r="BZ945" s="370"/>
      <c r="CA945" s="370"/>
      <c r="CB945" s="370"/>
      <c r="CC945" s="370"/>
      <c r="CD945" s="370"/>
      <c r="CE945" s="370"/>
      <c r="CF945" s="370"/>
      <c r="CG945" s="370"/>
      <c r="CH945" s="370"/>
      <c r="CI945" s="370"/>
      <c r="CJ945" s="370"/>
      <c r="CK945" s="370"/>
      <c r="CL945" s="370"/>
      <c r="CM945" s="370"/>
      <c r="CN945" s="370"/>
      <c r="CO945" s="370"/>
      <c r="CP945" s="370"/>
      <c r="CQ945" s="370"/>
      <c r="CR945" s="370"/>
      <c r="CS945" s="370"/>
      <c r="CT945" s="370"/>
      <c r="CU945" s="370"/>
      <c r="CV945" s="370"/>
      <c r="CW945" s="370"/>
      <c r="CX945" s="370"/>
      <c r="CY945" s="370"/>
      <c r="CZ945" s="370"/>
      <c r="DA945" s="370"/>
      <c r="DB945" s="370"/>
      <c r="DC945" s="370"/>
      <c r="DD945" s="370"/>
      <c r="DE945" s="370"/>
    </row>
    <row r="946" spans="56:109">
      <c r="BD946" s="370"/>
      <c r="BE946" s="370"/>
      <c r="BF946" s="370"/>
      <c r="BG946" s="370"/>
      <c r="BH946" s="370"/>
      <c r="BI946" s="370"/>
      <c r="BJ946" s="370"/>
      <c r="BK946" s="370"/>
      <c r="BL946" s="370"/>
      <c r="BM946" s="370"/>
      <c r="BN946" s="370"/>
      <c r="BO946" s="370"/>
      <c r="BP946" s="370"/>
      <c r="BQ946" s="370"/>
      <c r="BR946" s="370"/>
      <c r="BS946" s="370"/>
      <c r="BT946" s="370"/>
      <c r="BU946" s="370"/>
      <c r="BV946" s="370"/>
      <c r="BW946" s="370"/>
      <c r="BX946" s="370"/>
      <c r="BY946" s="370"/>
      <c r="BZ946" s="370"/>
      <c r="CA946" s="370"/>
      <c r="CB946" s="370"/>
      <c r="CC946" s="370"/>
      <c r="CD946" s="370"/>
      <c r="CE946" s="370"/>
      <c r="CF946" s="370"/>
      <c r="CG946" s="370"/>
      <c r="CH946" s="370"/>
      <c r="CI946" s="370"/>
      <c r="CJ946" s="370"/>
      <c r="CK946" s="370"/>
      <c r="CL946" s="370"/>
      <c r="CM946" s="370"/>
      <c r="CN946" s="370"/>
      <c r="CO946" s="370"/>
      <c r="CP946" s="370"/>
      <c r="CQ946" s="370"/>
      <c r="CR946" s="370"/>
      <c r="CS946" s="370"/>
      <c r="CT946" s="370"/>
      <c r="CU946" s="370"/>
      <c r="CV946" s="370"/>
      <c r="CW946" s="370"/>
      <c r="CX946" s="370"/>
      <c r="CY946" s="370"/>
      <c r="CZ946" s="370"/>
      <c r="DA946" s="370"/>
      <c r="DB946" s="370"/>
      <c r="DC946" s="370"/>
      <c r="DD946" s="370"/>
      <c r="DE946" s="370"/>
    </row>
    <row r="947" spans="56:109">
      <c r="BD947" s="370"/>
      <c r="BE947" s="370"/>
      <c r="BF947" s="370"/>
      <c r="BG947" s="370"/>
      <c r="BH947" s="370"/>
      <c r="BI947" s="370"/>
      <c r="BJ947" s="370"/>
      <c r="BK947" s="370"/>
      <c r="BL947" s="370"/>
      <c r="BM947" s="370"/>
      <c r="BN947" s="370"/>
      <c r="BO947" s="370"/>
      <c r="BP947" s="370"/>
      <c r="BQ947" s="370"/>
      <c r="BR947" s="370"/>
      <c r="BS947" s="370"/>
      <c r="BT947" s="370"/>
      <c r="BU947" s="370"/>
      <c r="BV947" s="370"/>
      <c r="BW947" s="370"/>
      <c r="BX947" s="370"/>
      <c r="BY947" s="370"/>
      <c r="BZ947" s="370"/>
      <c r="CA947" s="370"/>
      <c r="CB947" s="370"/>
      <c r="CC947" s="370"/>
      <c r="CD947" s="370"/>
      <c r="CE947" s="370"/>
      <c r="CF947" s="370"/>
      <c r="CG947" s="370"/>
      <c r="CH947" s="370"/>
      <c r="CI947" s="370"/>
      <c r="CJ947" s="370"/>
      <c r="CK947" s="370"/>
      <c r="CL947" s="370"/>
      <c r="CM947" s="370"/>
      <c r="CN947" s="370"/>
      <c r="CO947" s="370"/>
      <c r="CP947" s="370"/>
      <c r="CQ947" s="370"/>
      <c r="CR947" s="370"/>
      <c r="CS947" s="370"/>
      <c r="CT947" s="370"/>
      <c r="CU947" s="370"/>
      <c r="CV947" s="370"/>
      <c r="CW947" s="370"/>
      <c r="CX947" s="370"/>
      <c r="CY947" s="370"/>
      <c r="CZ947" s="370"/>
      <c r="DA947" s="370"/>
      <c r="DB947" s="370"/>
      <c r="DC947" s="370"/>
      <c r="DD947" s="370"/>
      <c r="DE947" s="370"/>
    </row>
    <row r="948" spans="56:109">
      <c r="BD948" s="370"/>
      <c r="BE948" s="370"/>
      <c r="BF948" s="370"/>
      <c r="BG948" s="370"/>
      <c r="BH948" s="370"/>
      <c r="BI948" s="370"/>
      <c r="BJ948" s="370"/>
      <c r="BK948" s="370"/>
      <c r="BL948" s="370"/>
      <c r="BM948" s="370"/>
      <c r="BN948" s="370"/>
      <c r="BO948" s="370"/>
      <c r="BP948" s="370"/>
      <c r="BQ948" s="370"/>
      <c r="BR948" s="370"/>
      <c r="BS948" s="370"/>
      <c r="BT948" s="370"/>
      <c r="BU948" s="370"/>
      <c r="BV948" s="370"/>
      <c r="BW948" s="370"/>
      <c r="BX948" s="370"/>
      <c r="BY948" s="370"/>
      <c r="BZ948" s="370"/>
      <c r="CA948" s="370"/>
      <c r="CB948" s="370"/>
      <c r="CC948" s="370"/>
      <c r="CD948" s="370"/>
      <c r="CE948" s="370"/>
      <c r="CF948" s="370"/>
      <c r="CG948" s="370"/>
      <c r="CH948" s="370"/>
      <c r="CI948" s="370"/>
      <c r="CJ948" s="370"/>
      <c r="CK948" s="370"/>
      <c r="CL948" s="370"/>
      <c r="CM948" s="370"/>
      <c r="CN948" s="370"/>
      <c r="CO948" s="370"/>
      <c r="CP948" s="370"/>
      <c r="CQ948" s="370"/>
      <c r="CR948" s="370"/>
      <c r="CS948" s="370"/>
      <c r="CT948" s="370"/>
      <c r="CU948" s="370"/>
      <c r="CV948" s="370"/>
      <c r="CW948" s="370"/>
      <c r="CX948" s="370"/>
      <c r="CY948" s="370"/>
      <c r="CZ948" s="370"/>
      <c r="DA948" s="370"/>
      <c r="DB948" s="370"/>
      <c r="DC948" s="370"/>
      <c r="DD948" s="370"/>
      <c r="DE948" s="370"/>
    </row>
    <row r="949" spans="56:109">
      <c r="BD949" s="370"/>
      <c r="BE949" s="370"/>
      <c r="BF949" s="370"/>
      <c r="BG949" s="370"/>
      <c r="BH949" s="370"/>
      <c r="BI949" s="370"/>
      <c r="BJ949" s="370"/>
      <c r="BK949" s="370"/>
      <c r="BL949" s="370"/>
      <c r="BM949" s="370"/>
      <c r="BN949" s="370"/>
      <c r="BO949" s="370"/>
      <c r="BP949" s="370"/>
      <c r="BQ949" s="370"/>
      <c r="BR949" s="370"/>
      <c r="BS949" s="370"/>
      <c r="BT949" s="370"/>
      <c r="BU949" s="370"/>
      <c r="BV949" s="370"/>
      <c r="BW949" s="370"/>
      <c r="BX949" s="370"/>
      <c r="BY949" s="370"/>
      <c r="BZ949" s="370"/>
      <c r="CA949" s="370"/>
      <c r="CB949" s="370"/>
      <c r="CC949" s="370"/>
      <c r="CD949" s="370"/>
      <c r="CE949" s="370"/>
      <c r="CF949" s="370"/>
      <c r="CG949" s="370"/>
      <c r="CH949" s="370"/>
      <c r="CI949" s="370"/>
      <c r="CJ949" s="370"/>
      <c r="CK949" s="370"/>
      <c r="CL949" s="370"/>
      <c r="CM949" s="370"/>
      <c r="CN949" s="370"/>
      <c r="CO949" s="370"/>
      <c r="CP949" s="370"/>
      <c r="CQ949" s="370"/>
      <c r="CR949" s="370"/>
      <c r="CS949" s="370"/>
      <c r="CT949" s="370"/>
      <c r="CU949" s="370"/>
      <c r="CV949" s="370"/>
      <c r="CW949" s="370"/>
      <c r="CX949" s="370"/>
      <c r="CY949" s="370"/>
      <c r="CZ949" s="370"/>
      <c r="DA949" s="370"/>
      <c r="DB949" s="370"/>
      <c r="DC949" s="370"/>
      <c r="DD949" s="370"/>
      <c r="DE949" s="370"/>
    </row>
    <row r="950" spans="56:109">
      <c r="BD950" s="370"/>
      <c r="BE950" s="370"/>
      <c r="BF950" s="370"/>
      <c r="BG950" s="370"/>
      <c r="BH950" s="370"/>
      <c r="BI950" s="370"/>
      <c r="BJ950" s="370"/>
      <c r="BK950" s="370"/>
      <c r="BL950" s="370"/>
      <c r="BM950" s="370"/>
      <c r="BN950" s="370"/>
      <c r="BO950" s="370"/>
      <c r="BP950" s="370"/>
      <c r="BQ950" s="370"/>
      <c r="BR950" s="370"/>
      <c r="BS950" s="370"/>
      <c r="BT950" s="370"/>
      <c r="BU950" s="370"/>
      <c r="BV950" s="370"/>
      <c r="BW950" s="370"/>
      <c r="BX950" s="370"/>
      <c r="BY950" s="370"/>
      <c r="BZ950" s="370"/>
      <c r="CA950" s="370"/>
      <c r="CB950" s="370"/>
      <c r="CC950" s="370"/>
      <c r="CD950" s="370"/>
      <c r="CE950" s="370"/>
      <c r="CF950" s="370"/>
      <c r="CG950" s="370"/>
      <c r="CH950" s="370"/>
      <c r="CI950" s="370"/>
      <c r="CJ950" s="370"/>
      <c r="CK950" s="370"/>
      <c r="CL950" s="370"/>
      <c r="CM950" s="370"/>
      <c r="CN950" s="370"/>
      <c r="CO950" s="370"/>
      <c r="CP950" s="370"/>
      <c r="CQ950" s="370"/>
      <c r="CR950" s="370"/>
      <c r="CS950" s="370"/>
      <c r="CT950" s="370"/>
      <c r="CU950" s="370"/>
      <c r="CV950" s="370"/>
      <c r="CW950" s="370"/>
      <c r="CX950" s="370"/>
      <c r="CY950" s="370"/>
      <c r="CZ950" s="370"/>
      <c r="DA950" s="370"/>
      <c r="DB950" s="370"/>
      <c r="DC950" s="370"/>
      <c r="DD950" s="370"/>
      <c r="DE950" s="370"/>
    </row>
    <row r="951" spans="56:109">
      <c r="BD951" s="370"/>
      <c r="BE951" s="370"/>
      <c r="BF951" s="370"/>
      <c r="BG951" s="370"/>
      <c r="BH951" s="370"/>
      <c r="BI951" s="370"/>
      <c r="BJ951" s="370"/>
      <c r="BK951" s="370"/>
      <c r="BL951" s="370"/>
      <c r="BM951" s="370"/>
      <c r="BN951" s="370"/>
      <c r="BO951" s="370"/>
      <c r="BP951" s="370"/>
      <c r="BQ951" s="370"/>
      <c r="BR951" s="370"/>
      <c r="BS951" s="370"/>
      <c r="BT951" s="370"/>
      <c r="BU951" s="370"/>
      <c r="BV951" s="370"/>
      <c r="BW951" s="370"/>
      <c r="BX951" s="370"/>
      <c r="BY951" s="370"/>
      <c r="BZ951" s="370"/>
      <c r="CA951" s="370"/>
      <c r="CB951" s="370"/>
      <c r="CC951" s="370"/>
      <c r="CD951" s="370"/>
      <c r="CE951" s="370"/>
      <c r="CF951" s="370"/>
      <c r="CG951" s="370"/>
      <c r="CH951" s="370"/>
      <c r="CI951" s="370"/>
      <c r="CJ951" s="370"/>
      <c r="CK951" s="370"/>
      <c r="CL951" s="370"/>
      <c r="CM951" s="370"/>
      <c r="CN951" s="370"/>
      <c r="CO951" s="370"/>
      <c r="CP951" s="370"/>
      <c r="CQ951" s="370"/>
      <c r="CR951" s="370"/>
      <c r="CS951" s="370"/>
      <c r="CT951" s="370"/>
      <c r="CU951" s="370"/>
      <c r="CV951" s="370"/>
      <c r="CW951" s="370"/>
      <c r="CX951" s="370"/>
      <c r="CY951" s="370"/>
      <c r="CZ951" s="370"/>
      <c r="DA951" s="370"/>
      <c r="DB951" s="370"/>
      <c r="DC951" s="370"/>
      <c r="DD951" s="370"/>
      <c r="DE951" s="370"/>
    </row>
    <row r="952" spans="56:109">
      <c r="BD952" s="370"/>
      <c r="BE952" s="370"/>
      <c r="BF952" s="370"/>
      <c r="BG952" s="370"/>
      <c r="BH952" s="370"/>
      <c r="BI952" s="370"/>
      <c r="BJ952" s="370"/>
      <c r="BK952" s="370"/>
      <c r="BL952" s="370"/>
      <c r="BM952" s="370"/>
      <c r="BN952" s="370"/>
      <c r="BO952" s="370"/>
      <c r="BP952" s="370"/>
      <c r="BQ952" s="370"/>
      <c r="BR952" s="370"/>
      <c r="BS952" s="370"/>
      <c r="BT952" s="370"/>
      <c r="BU952" s="370"/>
      <c r="BV952" s="370"/>
      <c r="BW952" s="370"/>
      <c r="BX952" s="370"/>
      <c r="BY952" s="370"/>
      <c r="BZ952" s="370"/>
      <c r="CA952" s="370"/>
      <c r="CB952" s="370"/>
      <c r="CC952" s="370"/>
      <c r="CD952" s="370"/>
      <c r="CE952" s="370"/>
      <c r="CF952" s="370"/>
      <c r="CG952" s="370"/>
      <c r="CH952" s="370"/>
      <c r="CI952" s="370"/>
      <c r="CJ952" s="370"/>
      <c r="CK952" s="370"/>
      <c r="CL952" s="370"/>
      <c r="CM952" s="370"/>
      <c r="CN952" s="370"/>
      <c r="CO952" s="370"/>
      <c r="CP952" s="370"/>
      <c r="CQ952" s="370"/>
      <c r="CR952" s="370"/>
      <c r="CS952" s="370"/>
      <c r="CT952" s="370"/>
      <c r="CU952" s="370"/>
      <c r="CV952" s="370"/>
      <c r="CW952" s="370"/>
      <c r="CX952" s="370"/>
      <c r="CY952" s="370"/>
      <c r="CZ952" s="370"/>
      <c r="DA952" s="370"/>
      <c r="DB952" s="370"/>
      <c r="DC952" s="370"/>
      <c r="DD952" s="370"/>
      <c r="DE952" s="370"/>
    </row>
    <row r="953" spans="56:109">
      <c r="BD953" s="370"/>
      <c r="BE953" s="370"/>
      <c r="BF953" s="370"/>
      <c r="BG953" s="370"/>
      <c r="BH953" s="370"/>
      <c r="BI953" s="370"/>
      <c r="BJ953" s="370"/>
      <c r="BK953" s="370"/>
      <c r="BL953" s="370"/>
      <c r="BM953" s="370"/>
      <c r="BN953" s="370"/>
      <c r="BO953" s="370"/>
      <c r="BP953" s="370"/>
      <c r="BQ953" s="370"/>
      <c r="BR953" s="370"/>
      <c r="BS953" s="370"/>
      <c r="BT953" s="370"/>
      <c r="BU953" s="370"/>
      <c r="BV953" s="370"/>
      <c r="BW953" s="370"/>
      <c r="BX953" s="370"/>
      <c r="BY953" s="370"/>
      <c r="BZ953" s="370"/>
      <c r="CA953" s="370"/>
      <c r="CB953" s="370"/>
      <c r="CC953" s="370"/>
      <c r="CD953" s="370"/>
      <c r="CE953" s="370"/>
      <c r="CF953" s="370"/>
      <c r="CG953" s="370"/>
      <c r="CH953" s="370"/>
      <c r="CI953" s="370"/>
      <c r="CJ953" s="370"/>
      <c r="CK953" s="370"/>
      <c r="CL953" s="370"/>
      <c r="CM953" s="370"/>
      <c r="CN953" s="370"/>
      <c r="CO953" s="370"/>
      <c r="CP953" s="370"/>
      <c r="CQ953" s="370"/>
      <c r="CR953" s="370"/>
      <c r="CS953" s="370"/>
      <c r="CT953" s="370"/>
      <c r="CU953" s="370"/>
      <c r="CV953" s="370"/>
      <c r="CW953" s="370"/>
      <c r="CX953" s="370"/>
      <c r="CY953" s="370"/>
      <c r="CZ953" s="370"/>
      <c r="DA953" s="370"/>
      <c r="DB953" s="370"/>
      <c r="DC953" s="370"/>
      <c r="DD953" s="370"/>
      <c r="DE953" s="370"/>
    </row>
    <row r="954" spans="56:109">
      <c r="BD954" s="370"/>
      <c r="BE954" s="370"/>
      <c r="BF954" s="370"/>
      <c r="BG954" s="370"/>
      <c r="BH954" s="370"/>
      <c r="BI954" s="370"/>
      <c r="BJ954" s="370"/>
      <c r="BK954" s="370"/>
      <c r="BL954" s="370"/>
      <c r="BM954" s="370"/>
      <c r="BN954" s="370"/>
      <c r="BO954" s="370"/>
      <c r="BP954" s="370"/>
      <c r="BQ954" s="370"/>
      <c r="BR954" s="370"/>
      <c r="BS954" s="370"/>
      <c r="BT954" s="370"/>
      <c r="BU954" s="370"/>
      <c r="BV954" s="370"/>
      <c r="BW954" s="370"/>
      <c r="BX954" s="370"/>
      <c r="BY954" s="370"/>
      <c r="BZ954" s="370"/>
      <c r="CA954" s="370"/>
      <c r="CB954" s="370"/>
      <c r="CC954" s="370"/>
      <c r="CD954" s="370"/>
      <c r="CE954" s="370"/>
      <c r="CF954" s="370"/>
      <c r="CG954" s="370"/>
      <c r="CH954" s="370"/>
      <c r="CI954" s="370"/>
      <c r="CJ954" s="370"/>
      <c r="CK954" s="370"/>
      <c r="CL954" s="370"/>
      <c r="CM954" s="370"/>
      <c r="CN954" s="370"/>
      <c r="CO954" s="370"/>
      <c r="CP954" s="370"/>
      <c r="CQ954" s="370"/>
      <c r="CR954" s="370"/>
      <c r="CS954" s="370"/>
      <c r="CT954" s="370"/>
      <c r="CU954" s="370"/>
      <c r="CV954" s="370"/>
      <c r="CW954" s="370"/>
      <c r="CX954" s="370"/>
      <c r="CY954" s="370"/>
      <c r="CZ954" s="370"/>
      <c r="DA954" s="370"/>
      <c r="DB954" s="370"/>
      <c r="DC954" s="370"/>
      <c r="DD954" s="370"/>
      <c r="DE954" s="370"/>
    </row>
    <row r="955" spans="56:109">
      <c r="BD955" s="370"/>
      <c r="BE955" s="370"/>
      <c r="BF955" s="370"/>
      <c r="BG955" s="370"/>
      <c r="BH955" s="370"/>
      <c r="BI955" s="370"/>
      <c r="BJ955" s="370"/>
      <c r="BK955" s="370"/>
      <c r="BL955" s="370"/>
      <c r="BM955" s="370"/>
      <c r="BN955" s="370"/>
      <c r="BO955" s="370"/>
      <c r="BP955" s="370"/>
      <c r="BQ955" s="370"/>
      <c r="BR955" s="370"/>
      <c r="BS955" s="370"/>
      <c r="BT955" s="370"/>
      <c r="BU955" s="370"/>
      <c r="BV955" s="370"/>
      <c r="BW955" s="370"/>
      <c r="BX955" s="370"/>
      <c r="BY955" s="370"/>
      <c r="BZ955" s="370"/>
      <c r="CA955" s="370"/>
      <c r="CB955" s="370"/>
      <c r="CC955" s="370"/>
      <c r="CD955" s="370"/>
      <c r="CE955" s="370"/>
      <c r="CF955" s="370"/>
      <c r="CG955" s="370"/>
      <c r="CH955" s="370"/>
      <c r="CI955" s="370"/>
      <c r="CJ955" s="370"/>
      <c r="CK955" s="370"/>
      <c r="CL955" s="370"/>
      <c r="CM955" s="370"/>
      <c r="CN955" s="370"/>
      <c r="CO955" s="370"/>
      <c r="CP955" s="370"/>
      <c r="CQ955" s="370"/>
      <c r="CR955" s="370"/>
      <c r="CS955" s="370"/>
      <c r="CT955" s="370"/>
      <c r="CU955" s="370"/>
      <c r="CV955" s="370"/>
      <c r="CW955" s="370"/>
      <c r="CX955" s="370"/>
      <c r="CY955" s="370"/>
      <c r="CZ955" s="370"/>
      <c r="DA955" s="370"/>
      <c r="DB955" s="370"/>
      <c r="DC955" s="370"/>
      <c r="DD955" s="370"/>
      <c r="DE955" s="370"/>
    </row>
    <row r="956" spans="56:109">
      <c r="BD956" s="370"/>
      <c r="BE956" s="370"/>
      <c r="BF956" s="370"/>
      <c r="BG956" s="370"/>
      <c r="BH956" s="370"/>
      <c r="BI956" s="370"/>
      <c r="BJ956" s="370"/>
      <c r="BK956" s="370"/>
      <c r="BL956" s="370"/>
      <c r="BM956" s="370"/>
      <c r="BN956" s="370"/>
      <c r="BO956" s="370"/>
      <c r="BP956" s="370"/>
      <c r="BQ956" s="370"/>
      <c r="BR956" s="370"/>
      <c r="BS956" s="370"/>
      <c r="BT956" s="370"/>
      <c r="BU956" s="370"/>
      <c r="BV956" s="370"/>
      <c r="BW956" s="370"/>
      <c r="BX956" s="370"/>
      <c r="BY956" s="370"/>
      <c r="BZ956" s="370"/>
      <c r="CA956" s="370"/>
      <c r="CB956" s="370"/>
      <c r="CC956" s="370"/>
      <c r="CD956" s="370"/>
      <c r="CE956" s="370"/>
      <c r="CF956" s="370"/>
      <c r="CG956" s="370"/>
      <c r="CH956" s="370"/>
      <c r="CI956" s="370"/>
      <c r="CJ956" s="370"/>
      <c r="CK956" s="370"/>
      <c r="CL956" s="370"/>
      <c r="CM956" s="370"/>
      <c r="CN956" s="370"/>
      <c r="CO956" s="370"/>
      <c r="CP956" s="370"/>
      <c r="CQ956" s="370"/>
      <c r="CR956" s="370"/>
      <c r="CS956" s="370"/>
      <c r="CT956" s="370"/>
      <c r="CU956" s="370"/>
      <c r="CV956" s="370"/>
      <c r="CW956" s="370"/>
      <c r="CX956" s="370"/>
      <c r="CY956" s="370"/>
      <c r="CZ956" s="370"/>
      <c r="DA956" s="370"/>
      <c r="DB956" s="370"/>
      <c r="DC956" s="370"/>
      <c r="DD956" s="370"/>
      <c r="DE956" s="370"/>
    </row>
    <row r="957" spans="56:109">
      <c r="BD957" s="370"/>
      <c r="BE957" s="370"/>
      <c r="BF957" s="370"/>
      <c r="BG957" s="370"/>
      <c r="BH957" s="370"/>
      <c r="BI957" s="370"/>
      <c r="BJ957" s="370"/>
      <c r="BK957" s="370"/>
      <c r="BL957" s="370"/>
      <c r="BM957" s="370"/>
      <c r="BN957" s="370"/>
      <c r="BO957" s="370"/>
      <c r="BP957" s="370"/>
      <c r="BQ957" s="370"/>
      <c r="BR957" s="370"/>
      <c r="BS957" s="370"/>
      <c r="BT957" s="370"/>
      <c r="BU957" s="370"/>
      <c r="BV957" s="370"/>
      <c r="BW957" s="370"/>
      <c r="BX957" s="370"/>
      <c r="BY957" s="370"/>
      <c r="BZ957" s="370"/>
      <c r="CA957" s="370"/>
      <c r="CB957" s="370"/>
      <c r="CC957" s="370"/>
      <c r="CD957" s="370"/>
      <c r="CE957" s="370"/>
      <c r="CF957" s="370"/>
      <c r="CG957" s="370"/>
      <c r="CH957" s="370"/>
      <c r="CI957" s="370"/>
      <c r="CJ957" s="370"/>
      <c r="CK957" s="370"/>
      <c r="CL957" s="370"/>
      <c r="CM957" s="370"/>
      <c r="CN957" s="370"/>
      <c r="CO957" s="370"/>
      <c r="CP957" s="370"/>
      <c r="CQ957" s="370"/>
      <c r="CR957" s="370"/>
      <c r="CS957" s="370"/>
      <c r="CT957" s="370"/>
      <c r="CU957" s="370"/>
      <c r="CV957" s="370"/>
      <c r="CW957" s="370"/>
      <c r="CX957" s="370"/>
      <c r="CY957" s="370"/>
      <c r="CZ957" s="370"/>
      <c r="DA957" s="370"/>
      <c r="DB957" s="370"/>
      <c r="DC957" s="370"/>
      <c r="DD957" s="370"/>
      <c r="DE957" s="370"/>
    </row>
    <row r="958" spans="56:109">
      <c r="BD958" s="370"/>
      <c r="BE958" s="370"/>
      <c r="BF958" s="370"/>
      <c r="BG958" s="370"/>
      <c r="BH958" s="370"/>
      <c r="BI958" s="370"/>
      <c r="BJ958" s="370"/>
      <c r="BK958" s="370"/>
      <c r="BL958" s="370"/>
      <c r="BM958" s="370"/>
      <c r="BN958" s="370"/>
      <c r="BO958" s="370"/>
      <c r="BP958" s="370"/>
      <c r="BQ958" s="370"/>
      <c r="BR958" s="370"/>
      <c r="BS958" s="370"/>
      <c r="BT958" s="370"/>
      <c r="BU958" s="370"/>
      <c r="BV958" s="370"/>
      <c r="BW958" s="370"/>
      <c r="BX958" s="370"/>
      <c r="BY958" s="370"/>
      <c r="BZ958" s="370"/>
      <c r="CA958" s="370"/>
      <c r="CB958" s="370"/>
      <c r="CC958" s="370"/>
      <c r="CD958" s="370"/>
      <c r="CE958" s="370"/>
      <c r="CF958" s="370"/>
      <c r="CG958" s="370"/>
      <c r="CH958" s="370"/>
      <c r="CI958" s="370"/>
      <c r="CJ958" s="370"/>
      <c r="CK958" s="370"/>
      <c r="CL958" s="370"/>
      <c r="CM958" s="370"/>
      <c r="CN958" s="370"/>
      <c r="CO958" s="370"/>
      <c r="CP958" s="370"/>
      <c r="CQ958" s="370"/>
      <c r="CR958" s="370"/>
      <c r="CS958" s="370"/>
      <c r="CT958" s="370"/>
      <c r="CU958" s="370"/>
      <c r="CV958" s="370"/>
      <c r="CW958" s="370"/>
      <c r="CX958" s="370"/>
      <c r="CY958" s="370"/>
      <c r="CZ958" s="370"/>
      <c r="DA958" s="370"/>
      <c r="DB958" s="370"/>
      <c r="DC958" s="370"/>
      <c r="DD958" s="370"/>
      <c r="DE958" s="370"/>
    </row>
    <row r="959" spans="56:109">
      <c r="BD959" s="370"/>
      <c r="BE959" s="370"/>
      <c r="BF959" s="370"/>
      <c r="BG959" s="370"/>
      <c r="BH959" s="370"/>
      <c r="BI959" s="370"/>
      <c r="BJ959" s="370"/>
      <c r="BK959" s="370"/>
      <c r="BL959" s="370"/>
      <c r="BM959" s="370"/>
      <c r="BN959" s="370"/>
      <c r="BO959" s="370"/>
      <c r="BP959" s="370"/>
      <c r="BQ959" s="370"/>
      <c r="BR959" s="370"/>
      <c r="BS959" s="370"/>
      <c r="BT959" s="370"/>
      <c r="BU959" s="370"/>
      <c r="BV959" s="370"/>
      <c r="BW959" s="370"/>
      <c r="BX959" s="370"/>
      <c r="BY959" s="370"/>
      <c r="BZ959" s="370"/>
      <c r="CA959" s="370"/>
      <c r="CB959" s="370"/>
      <c r="CC959" s="370"/>
      <c r="CD959" s="370"/>
      <c r="CE959" s="370"/>
      <c r="CF959" s="370"/>
      <c r="CG959" s="370"/>
      <c r="CH959" s="370"/>
      <c r="CI959" s="370"/>
      <c r="CJ959" s="370"/>
      <c r="CK959" s="370"/>
      <c r="CL959" s="370"/>
      <c r="CM959" s="370"/>
      <c r="CN959" s="370"/>
      <c r="CO959" s="370"/>
      <c r="CP959" s="370"/>
      <c r="CQ959" s="370"/>
      <c r="CR959" s="370"/>
      <c r="CS959" s="370"/>
      <c r="CT959" s="370"/>
      <c r="CU959" s="370"/>
      <c r="CV959" s="370"/>
      <c r="CW959" s="370"/>
      <c r="CX959" s="370"/>
      <c r="CY959" s="370"/>
      <c r="CZ959" s="370"/>
      <c r="DA959" s="370"/>
      <c r="DB959" s="370"/>
      <c r="DC959" s="370"/>
      <c r="DD959" s="370"/>
      <c r="DE959" s="370"/>
    </row>
    <row r="960" spans="56:109">
      <c r="BD960" s="370"/>
      <c r="BE960" s="370"/>
      <c r="BF960" s="370"/>
      <c r="BG960" s="370"/>
      <c r="BH960" s="370"/>
      <c r="BI960" s="370"/>
      <c r="BJ960" s="370"/>
      <c r="BK960" s="370"/>
      <c r="BL960" s="370"/>
      <c r="BM960" s="370"/>
      <c r="BN960" s="370"/>
      <c r="BO960" s="370"/>
      <c r="BP960" s="370"/>
      <c r="BQ960" s="370"/>
      <c r="BR960" s="370"/>
      <c r="BS960" s="370"/>
      <c r="BT960" s="370"/>
      <c r="BU960" s="370"/>
      <c r="BV960" s="370"/>
      <c r="BW960" s="370"/>
      <c r="BX960" s="370"/>
      <c r="BY960" s="370"/>
      <c r="BZ960" s="370"/>
      <c r="CA960" s="370"/>
      <c r="CB960" s="370"/>
      <c r="CC960" s="370"/>
      <c r="CD960" s="370"/>
      <c r="CE960" s="370"/>
      <c r="CF960" s="370"/>
      <c r="CG960" s="370"/>
      <c r="CH960" s="370"/>
      <c r="CI960" s="370"/>
      <c r="CJ960" s="370"/>
      <c r="CK960" s="370"/>
      <c r="CL960" s="370"/>
      <c r="CM960" s="370"/>
      <c r="CN960" s="370"/>
      <c r="CO960" s="370"/>
      <c r="CP960" s="370"/>
      <c r="CQ960" s="370"/>
      <c r="CR960" s="370"/>
      <c r="CS960" s="370"/>
      <c r="CT960" s="370"/>
      <c r="CU960" s="370"/>
      <c r="CV960" s="370"/>
      <c r="CW960" s="370"/>
      <c r="CX960" s="370"/>
      <c r="CY960" s="370"/>
      <c r="CZ960" s="370"/>
      <c r="DA960" s="370"/>
      <c r="DB960" s="370"/>
      <c r="DC960" s="370"/>
      <c r="DD960" s="370"/>
      <c r="DE960" s="370"/>
    </row>
    <row r="961" spans="56:109">
      <c r="BD961" s="370"/>
      <c r="BE961" s="370"/>
      <c r="BF961" s="370"/>
      <c r="BG961" s="370"/>
      <c r="BH961" s="370"/>
      <c r="BI961" s="370"/>
      <c r="BJ961" s="370"/>
      <c r="BK961" s="370"/>
      <c r="BL961" s="370"/>
      <c r="BM961" s="370"/>
      <c r="BN961" s="370"/>
      <c r="BO961" s="370"/>
      <c r="BP961" s="370"/>
      <c r="BQ961" s="370"/>
      <c r="BR961" s="370"/>
      <c r="BS961" s="370"/>
      <c r="BT961" s="370"/>
      <c r="BU961" s="370"/>
      <c r="BV961" s="370"/>
      <c r="BW961" s="370"/>
      <c r="BX961" s="370"/>
      <c r="BY961" s="370"/>
      <c r="BZ961" s="370"/>
      <c r="CA961" s="370"/>
      <c r="CB961" s="370"/>
      <c r="CC961" s="370"/>
      <c r="CD961" s="370"/>
      <c r="CE961" s="370"/>
      <c r="CF961" s="370"/>
      <c r="CG961" s="370"/>
      <c r="CH961" s="370"/>
      <c r="CI961" s="370"/>
      <c r="CJ961" s="370"/>
      <c r="CK961" s="370"/>
      <c r="CL961" s="370"/>
      <c r="CM961" s="370"/>
      <c r="CN961" s="370"/>
      <c r="CO961" s="370"/>
      <c r="CP961" s="370"/>
      <c r="CQ961" s="370"/>
      <c r="CR961" s="370"/>
      <c r="CS961" s="370"/>
      <c r="CT961" s="370"/>
      <c r="CU961" s="370"/>
      <c r="CV961" s="370"/>
      <c r="CW961" s="370"/>
      <c r="CX961" s="370"/>
      <c r="CY961" s="370"/>
      <c r="CZ961" s="370"/>
      <c r="DA961" s="370"/>
      <c r="DB961" s="370"/>
      <c r="DC961" s="370"/>
      <c r="DD961" s="370"/>
      <c r="DE961" s="370"/>
    </row>
    <row r="962" spans="56:109">
      <c r="BD962" s="370"/>
      <c r="BE962" s="370"/>
      <c r="BF962" s="370"/>
      <c r="BG962" s="370"/>
      <c r="BH962" s="370"/>
      <c r="BI962" s="370"/>
      <c r="BJ962" s="370"/>
      <c r="BK962" s="370"/>
      <c r="BL962" s="370"/>
      <c r="BM962" s="370"/>
      <c r="BN962" s="370"/>
      <c r="BO962" s="370"/>
      <c r="BP962" s="370"/>
      <c r="BQ962" s="370"/>
      <c r="BR962" s="370"/>
      <c r="BS962" s="370"/>
      <c r="BT962" s="370"/>
      <c r="BU962" s="370"/>
      <c r="BV962" s="370"/>
      <c r="BW962" s="370"/>
      <c r="BX962" s="370"/>
      <c r="BY962" s="370"/>
      <c r="BZ962" s="370"/>
      <c r="CA962" s="370"/>
      <c r="CB962" s="370"/>
      <c r="CC962" s="370"/>
      <c r="CD962" s="370"/>
      <c r="CE962" s="370"/>
      <c r="CF962" s="370"/>
      <c r="CG962" s="370"/>
      <c r="CH962" s="370"/>
      <c r="CI962" s="370"/>
      <c r="CJ962" s="370"/>
      <c r="CK962" s="370"/>
      <c r="CL962" s="370"/>
      <c r="CM962" s="370"/>
      <c r="CN962" s="370"/>
      <c r="CO962" s="370"/>
      <c r="CP962" s="370"/>
      <c r="CQ962" s="370"/>
      <c r="CR962" s="370"/>
      <c r="CS962" s="370"/>
      <c r="CT962" s="370"/>
      <c r="CU962" s="370"/>
      <c r="CV962" s="370"/>
      <c r="CW962" s="370"/>
      <c r="CX962" s="370"/>
      <c r="CY962" s="370"/>
      <c r="CZ962" s="370"/>
      <c r="DA962" s="370"/>
      <c r="DB962" s="370"/>
      <c r="DC962" s="370"/>
      <c r="DD962" s="370"/>
      <c r="DE962" s="370"/>
    </row>
    <row r="963" spans="56:109">
      <c r="BD963" s="370"/>
      <c r="BE963" s="370"/>
      <c r="BF963" s="370"/>
      <c r="BG963" s="370"/>
      <c r="BH963" s="370"/>
      <c r="BI963" s="370"/>
      <c r="BJ963" s="370"/>
      <c r="BK963" s="370"/>
      <c r="BL963" s="370"/>
      <c r="BM963" s="370"/>
      <c r="BN963" s="370"/>
      <c r="BO963" s="370"/>
      <c r="BP963" s="370"/>
      <c r="BQ963" s="370"/>
      <c r="BR963" s="370"/>
      <c r="BS963" s="370"/>
      <c r="BT963" s="370"/>
      <c r="BU963" s="370"/>
      <c r="BV963" s="370"/>
      <c r="BW963" s="370"/>
      <c r="BX963" s="370"/>
      <c r="BY963" s="370"/>
      <c r="BZ963" s="370"/>
      <c r="CA963" s="370"/>
      <c r="CB963" s="370"/>
      <c r="CC963" s="370"/>
      <c r="CD963" s="370"/>
      <c r="CE963" s="370"/>
      <c r="CF963" s="370"/>
      <c r="CG963" s="370"/>
      <c r="CH963" s="370"/>
      <c r="CI963" s="370"/>
      <c r="CJ963" s="370"/>
      <c r="CK963" s="370"/>
      <c r="CL963" s="370"/>
      <c r="CM963" s="370"/>
      <c r="CN963" s="370"/>
      <c r="CO963" s="370"/>
      <c r="CP963" s="370"/>
      <c r="CQ963" s="370"/>
      <c r="CR963" s="370"/>
      <c r="CS963" s="370"/>
      <c r="CT963" s="370"/>
      <c r="CU963" s="370"/>
      <c r="CV963" s="370"/>
      <c r="CW963" s="370"/>
      <c r="CX963" s="370"/>
      <c r="CY963" s="370"/>
      <c r="CZ963" s="370"/>
      <c r="DA963" s="370"/>
      <c r="DB963" s="370"/>
      <c r="DC963" s="370"/>
      <c r="DD963" s="370"/>
      <c r="DE963" s="370"/>
    </row>
    <row r="964" spans="56:109">
      <c r="BD964" s="370"/>
      <c r="BE964" s="370"/>
      <c r="BF964" s="370"/>
      <c r="BG964" s="370"/>
      <c r="BH964" s="370"/>
      <c r="BI964" s="370"/>
      <c r="BJ964" s="370"/>
      <c r="BK964" s="370"/>
      <c r="BL964" s="370"/>
      <c r="BM964" s="370"/>
      <c r="BN964" s="370"/>
      <c r="BO964" s="370"/>
      <c r="BP964" s="370"/>
      <c r="BQ964" s="370"/>
      <c r="BR964" s="370"/>
      <c r="BS964" s="370"/>
      <c r="BT964" s="370"/>
      <c r="BU964" s="370"/>
      <c r="BV964" s="370"/>
      <c r="BW964" s="370"/>
      <c r="BX964" s="370"/>
      <c r="BY964" s="370"/>
      <c r="BZ964" s="370"/>
      <c r="CA964" s="370"/>
      <c r="CB964" s="370"/>
      <c r="CC964" s="370"/>
      <c r="CD964" s="370"/>
      <c r="CE964" s="370"/>
      <c r="CF964" s="370"/>
      <c r="CG964" s="370"/>
      <c r="CH964" s="370"/>
      <c r="CI964" s="370"/>
      <c r="CJ964" s="370"/>
      <c r="CK964" s="370"/>
      <c r="CL964" s="370"/>
      <c r="CM964" s="370"/>
      <c r="CN964" s="370"/>
      <c r="CO964" s="370"/>
      <c r="CP964" s="370"/>
      <c r="CQ964" s="370"/>
      <c r="CR964" s="370"/>
      <c r="CS964" s="370"/>
      <c r="CT964" s="370"/>
      <c r="CU964" s="370"/>
      <c r="CV964" s="370"/>
      <c r="CW964" s="370"/>
      <c r="CX964" s="370"/>
      <c r="CY964" s="370"/>
      <c r="CZ964" s="370"/>
      <c r="DA964" s="370"/>
      <c r="DB964" s="370"/>
      <c r="DC964" s="370"/>
      <c r="DD964" s="370"/>
      <c r="DE964" s="370"/>
    </row>
    <row r="965" spans="56:109">
      <c r="BD965" s="370"/>
      <c r="BE965" s="370"/>
      <c r="BF965" s="370"/>
      <c r="BG965" s="370"/>
      <c r="BH965" s="370"/>
      <c r="BI965" s="370"/>
      <c r="BJ965" s="370"/>
      <c r="BK965" s="370"/>
      <c r="BL965" s="370"/>
      <c r="BM965" s="370"/>
      <c r="BN965" s="370"/>
      <c r="BO965" s="370"/>
      <c r="BP965" s="370"/>
      <c r="BQ965" s="370"/>
      <c r="BR965" s="370"/>
      <c r="BS965" s="370"/>
      <c r="BT965" s="370"/>
      <c r="BU965" s="370"/>
      <c r="BV965" s="370"/>
      <c r="BW965" s="370"/>
      <c r="BX965" s="370"/>
      <c r="BY965" s="370"/>
      <c r="BZ965" s="370"/>
      <c r="CA965" s="370"/>
      <c r="CB965" s="370"/>
      <c r="CC965" s="370"/>
      <c r="CD965" s="370"/>
      <c r="CE965" s="370"/>
      <c r="CF965" s="370"/>
      <c r="CG965" s="370"/>
      <c r="CH965" s="370"/>
      <c r="CI965" s="370"/>
      <c r="CJ965" s="370"/>
      <c r="CK965" s="370"/>
      <c r="CL965" s="370"/>
      <c r="CM965" s="370"/>
      <c r="CN965" s="370"/>
      <c r="CO965" s="370"/>
      <c r="CP965" s="370"/>
      <c r="CQ965" s="370"/>
      <c r="CR965" s="370"/>
      <c r="CS965" s="370"/>
      <c r="CT965" s="370"/>
      <c r="CU965" s="370"/>
      <c r="CV965" s="370"/>
      <c r="CW965" s="370"/>
      <c r="CX965" s="370"/>
      <c r="CY965" s="370"/>
      <c r="CZ965" s="370"/>
      <c r="DA965" s="370"/>
      <c r="DB965" s="370"/>
      <c r="DC965" s="370"/>
      <c r="DD965" s="370"/>
      <c r="DE965" s="370"/>
    </row>
    <row r="966" spans="56:109">
      <c r="BD966" s="370"/>
      <c r="BE966" s="370"/>
      <c r="BF966" s="370"/>
      <c r="BG966" s="370"/>
      <c r="BH966" s="370"/>
      <c r="BI966" s="370"/>
      <c r="BJ966" s="370"/>
      <c r="BK966" s="370"/>
      <c r="BL966" s="370"/>
      <c r="BM966" s="370"/>
      <c r="BN966" s="370"/>
      <c r="BO966" s="370"/>
      <c r="BP966" s="370"/>
      <c r="BQ966" s="370"/>
      <c r="BR966" s="370"/>
      <c r="BS966" s="370"/>
      <c r="BT966" s="370"/>
      <c r="BU966" s="370"/>
      <c r="BV966" s="370"/>
      <c r="BW966" s="370"/>
      <c r="BX966" s="370"/>
      <c r="BY966" s="370"/>
      <c r="BZ966" s="370"/>
      <c r="CA966" s="370"/>
      <c r="CB966" s="370"/>
      <c r="CC966" s="370"/>
      <c r="CD966" s="370"/>
      <c r="CE966" s="370"/>
      <c r="CF966" s="370"/>
      <c r="CG966" s="370"/>
      <c r="CH966" s="370"/>
      <c r="CI966" s="370"/>
      <c r="CJ966" s="370"/>
      <c r="CK966" s="370"/>
      <c r="CL966" s="370"/>
      <c r="CM966" s="370"/>
      <c r="CN966" s="370"/>
      <c r="CO966" s="370"/>
      <c r="CP966" s="370"/>
      <c r="CQ966" s="370"/>
      <c r="CR966" s="370"/>
      <c r="CS966" s="370"/>
      <c r="CT966" s="370"/>
      <c r="CU966" s="370"/>
      <c r="CV966" s="370"/>
      <c r="CW966" s="370"/>
      <c r="CX966" s="370"/>
      <c r="CY966" s="370"/>
      <c r="CZ966" s="370"/>
      <c r="DA966" s="370"/>
      <c r="DB966" s="370"/>
      <c r="DC966" s="370"/>
      <c r="DD966" s="370"/>
      <c r="DE966" s="370"/>
    </row>
    <row r="967" spans="56:109">
      <c r="BD967" s="370"/>
      <c r="BE967" s="370"/>
      <c r="BF967" s="370"/>
      <c r="BG967" s="370"/>
      <c r="BH967" s="370"/>
      <c r="BI967" s="370"/>
      <c r="BJ967" s="370"/>
      <c r="BK967" s="370"/>
      <c r="BL967" s="370"/>
      <c r="BM967" s="370"/>
      <c r="BN967" s="370"/>
      <c r="BO967" s="370"/>
      <c r="BP967" s="370"/>
      <c r="BQ967" s="370"/>
      <c r="BR967" s="370"/>
      <c r="BS967" s="370"/>
      <c r="BT967" s="370"/>
      <c r="BU967" s="370"/>
      <c r="BV967" s="370"/>
      <c r="BW967" s="370"/>
      <c r="BX967" s="370"/>
      <c r="BY967" s="370"/>
      <c r="BZ967" s="370"/>
      <c r="CA967" s="370"/>
      <c r="CB967" s="370"/>
      <c r="CC967" s="370"/>
      <c r="CD967" s="370"/>
      <c r="CE967" s="370"/>
      <c r="CF967" s="370"/>
      <c r="CG967" s="370"/>
      <c r="CH967" s="370"/>
      <c r="CI967" s="370"/>
      <c r="CJ967" s="370"/>
      <c r="CK967" s="370"/>
      <c r="CL967" s="370"/>
      <c r="CM967" s="370"/>
      <c r="CN967" s="370"/>
      <c r="CO967" s="370"/>
      <c r="CP967" s="370"/>
      <c r="CQ967" s="370"/>
      <c r="CR967" s="370"/>
      <c r="CS967" s="370"/>
      <c r="CT967" s="370"/>
      <c r="CU967" s="370"/>
      <c r="CV967" s="370"/>
      <c r="CW967" s="370"/>
      <c r="CX967" s="370"/>
      <c r="CY967" s="370"/>
      <c r="CZ967" s="370"/>
      <c r="DA967" s="370"/>
      <c r="DB967" s="370"/>
      <c r="DC967" s="370"/>
      <c r="DD967" s="370"/>
      <c r="DE967" s="370"/>
    </row>
    <row r="968" spans="56:109">
      <c r="BD968" s="370"/>
      <c r="BE968" s="370"/>
      <c r="BF968" s="370"/>
      <c r="BG968" s="370"/>
      <c r="BH968" s="370"/>
      <c r="BI968" s="370"/>
      <c r="BJ968" s="370"/>
      <c r="BK968" s="370"/>
      <c r="BL968" s="370"/>
      <c r="BM968" s="370"/>
      <c r="BN968" s="370"/>
      <c r="BO968" s="370"/>
      <c r="BP968" s="370"/>
      <c r="BQ968" s="370"/>
      <c r="BR968" s="370"/>
      <c r="BS968" s="370"/>
      <c r="BT968" s="370"/>
      <c r="BU968" s="370"/>
      <c r="BV968" s="370"/>
      <c r="BW968" s="370"/>
      <c r="BX968" s="370"/>
      <c r="BY968" s="370"/>
      <c r="BZ968" s="370"/>
      <c r="CA968" s="370"/>
      <c r="CB968" s="370"/>
      <c r="CC968" s="370"/>
      <c r="CD968" s="370"/>
      <c r="CE968" s="370"/>
      <c r="CF968" s="370"/>
      <c r="CG968" s="370"/>
      <c r="CH968" s="370"/>
      <c r="CI968" s="370"/>
      <c r="CJ968" s="370"/>
      <c r="CK968" s="370"/>
      <c r="CL968" s="370"/>
      <c r="CM968" s="370"/>
      <c r="CN968" s="370"/>
      <c r="CO968" s="370"/>
      <c r="CP968" s="370"/>
      <c r="CQ968" s="370"/>
      <c r="CR968" s="370"/>
      <c r="CS968" s="370"/>
      <c r="CT968" s="370"/>
      <c r="CU968" s="370"/>
      <c r="CV968" s="370"/>
      <c r="CW968" s="370"/>
      <c r="CX968" s="370"/>
      <c r="CY968" s="370"/>
      <c r="CZ968" s="370"/>
      <c r="DA968" s="370"/>
      <c r="DB968" s="370"/>
      <c r="DC968" s="370"/>
      <c r="DD968" s="370"/>
      <c r="DE968" s="370"/>
    </row>
    <row r="969" spans="56:109">
      <c r="BD969" s="370"/>
      <c r="BE969" s="370"/>
      <c r="BF969" s="370"/>
      <c r="BG969" s="370"/>
      <c r="BH969" s="370"/>
      <c r="BI969" s="370"/>
      <c r="BJ969" s="370"/>
      <c r="BK969" s="370"/>
      <c r="BL969" s="370"/>
      <c r="BM969" s="370"/>
      <c r="BN969" s="370"/>
      <c r="BO969" s="370"/>
      <c r="BP969" s="370"/>
      <c r="BQ969" s="370"/>
      <c r="BR969" s="370"/>
      <c r="BS969" s="370"/>
      <c r="BT969" s="370"/>
      <c r="BU969" s="370"/>
      <c r="BV969" s="370"/>
      <c r="BW969" s="370"/>
      <c r="BX969" s="370"/>
      <c r="BY969" s="370"/>
      <c r="BZ969" s="370"/>
      <c r="CA969" s="370"/>
      <c r="CB969" s="370"/>
      <c r="CC969" s="370"/>
      <c r="CD969" s="370"/>
      <c r="CE969" s="370"/>
      <c r="CF969" s="370"/>
      <c r="CG969" s="370"/>
      <c r="CH969" s="370"/>
      <c r="CI969" s="370"/>
      <c r="CJ969" s="370"/>
      <c r="CK969" s="370"/>
      <c r="CL969" s="370"/>
      <c r="CM969" s="370"/>
      <c r="CN969" s="370"/>
      <c r="CO969" s="370"/>
      <c r="CP969" s="370"/>
      <c r="CQ969" s="370"/>
      <c r="CR969" s="370"/>
      <c r="CS969" s="370"/>
      <c r="CT969" s="370"/>
      <c r="CU969" s="370"/>
      <c r="CV969" s="370"/>
      <c r="CW969" s="370"/>
      <c r="CX969" s="370"/>
      <c r="CY969" s="370"/>
      <c r="CZ969" s="370"/>
      <c r="DA969" s="370"/>
      <c r="DB969" s="370"/>
      <c r="DC969" s="370"/>
      <c r="DD969" s="370"/>
      <c r="DE969" s="370"/>
    </row>
    <row r="970" spans="56:109">
      <c r="BD970" s="370"/>
      <c r="BE970" s="370"/>
      <c r="BF970" s="370"/>
      <c r="BG970" s="370"/>
      <c r="BH970" s="370"/>
      <c r="BI970" s="370"/>
      <c r="BJ970" s="370"/>
      <c r="BK970" s="370"/>
      <c r="BL970" s="370"/>
      <c r="BM970" s="370"/>
      <c r="BN970" s="370"/>
      <c r="BO970" s="370"/>
      <c r="BP970" s="370"/>
      <c r="BQ970" s="370"/>
      <c r="BR970" s="370"/>
      <c r="BS970" s="370"/>
      <c r="BT970" s="370"/>
      <c r="BU970" s="370"/>
      <c r="BV970" s="370"/>
      <c r="BW970" s="370"/>
      <c r="BX970" s="370"/>
      <c r="BY970" s="370"/>
      <c r="BZ970" s="370"/>
      <c r="CA970" s="370"/>
      <c r="CB970" s="370"/>
      <c r="CC970" s="370"/>
      <c r="CD970" s="370"/>
      <c r="CE970" s="370"/>
      <c r="CF970" s="370"/>
      <c r="CG970" s="370"/>
      <c r="CH970" s="370"/>
      <c r="CI970" s="370"/>
      <c r="CJ970" s="370"/>
      <c r="CK970" s="370"/>
      <c r="CL970" s="370"/>
      <c r="CM970" s="370"/>
      <c r="CN970" s="370"/>
      <c r="CO970" s="370"/>
      <c r="CP970" s="370"/>
      <c r="CQ970" s="370"/>
      <c r="CR970" s="370"/>
      <c r="CS970" s="370"/>
      <c r="CT970" s="370"/>
      <c r="CU970" s="370"/>
      <c r="CV970" s="370"/>
      <c r="CW970" s="370"/>
      <c r="CX970" s="370"/>
      <c r="CY970" s="370"/>
      <c r="CZ970" s="370"/>
      <c r="DA970" s="370"/>
      <c r="DB970" s="370"/>
      <c r="DC970" s="370"/>
      <c r="DD970" s="370"/>
      <c r="DE970" s="370"/>
    </row>
    <row r="971" spans="56:109">
      <c r="BD971" s="370"/>
      <c r="BE971" s="370"/>
      <c r="BF971" s="370"/>
      <c r="BG971" s="370"/>
      <c r="BH971" s="370"/>
      <c r="BI971" s="370"/>
      <c r="BJ971" s="370"/>
      <c r="BK971" s="370"/>
      <c r="BL971" s="370"/>
      <c r="BM971" s="370"/>
      <c r="BN971" s="370"/>
      <c r="BO971" s="370"/>
      <c r="BP971" s="370"/>
      <c r="BQ971" s="370"/>
      <c r="BR971" s="370"/>
      <c r="BS971" s="370"/>
      <c r="BT971" s="370"/>
      <c r="BU971" s="370"/>
      <c r="BV971" s="370"/>
      <c r="BW971" s="370"/>
      <c r="BX971" s="370"/>
      <c r="BY971" s="370"/>
      <c r="BZ971" s="370"/>
      <c r="CA971" s="370"/>
      <c r="CB971" s="370"/>
      <c r="CC971" s="370"/>
      <c r="CD971" s="370"/>
      <c r="CE971" s="370"/>
      <c r="CF971" s="370"/>
      <c r="CG971" s="370"/>
      <c r="CH971" s="370"/>
      <c r="CI971" s="370"/>
      <c r="CJ971" s="370"/>
      <c r="CK971" s="370"/>
      <c r="CL971" s="370"/>
      <c r="CM971" s="370"/>
      <c r="CN971" s="370"/>
      <c r="CO971" s="370"/>
      <c r="CP971" s="370"/>
      <c r="CQ971" s="370"/>
      <c r="CR971" s="370"/>
      <c r="CS971" s="370"/>
      <c r="CT971" s="370"/>
      <c r="CU971" s="370"/>
      <c r="CV971" s="370"/>
      <c r="CW971" s="370"/>
      <c r="CX971" s="370"/>
      <c r="CY971" s="370"/>
      <c r="CZ971" s="370"/>
      <c r="DA971" s="370"/>
      <c r="DB971" s="370"/>
      <c r="DC971" s="370"/>
      <c r="DD971" s="370"/>
      <c r="DE971" s="370"/>
    </row>
    <row r="972" spans="56:109">
      <c r="BD972" s="370"/>
      <c r="BE972" s="370"/>
      <c r="BF972" s="370"/>
      <c r="BG972" s="370"/>
      <c r="BH972" s="370"/>
      <c r="BI972" s="370"/>
      <c r="BJ972" s="370"/>
      <c r="BK972" s="370"/>
      <c r="BL972" s="370"/>
      <c r="BM972" s="370"/>
      <c r="BN972" s="370"/>
      <c r="BO972" s="370"/>
      <c r="BP972" s="370"/>
      <c r="BQ972" s="370"/>
      <c r="BR972" s="370"/>
      <c r="BS972" s="370"/>
      <c r="BT972" s="370"/>
      <c r="BU972" s="370"/>
      <c r="BV972" s="370"/>
      <c r="BW972" s="370"/>
      <c r="BX972" s="370"/>
      <c r="BY972" s="370"/>
      <c r="BZ972" s="370"/>
      <c r="CA972" s="370"/>
      <c r="CB972" s="370"/>
      <c r="CC972" s="370"/>
      <c r="CD972" s="370"/>
      <c r="CE972" s="370"/>
      <c r="CF972" s="370"/>
      <c r="CG972" s="370"/>
      <c r="CH972" s="370"/>
      <c r="CI972" s="370"/>
      <c r="CJ972" s="370"/>
      <c r="CK972" s="370"/>
      <c r="CL972" s="370"/>
      <c r="CM972" s="370"/>
      <c r="CN972" s="370"/>
      <c r="CO972" s="370"/>
      <c r="CP972" s="370"/>
      <c r="CQ972" s="370"/>
      <c r="CR972" s="370"/>
      <c r="CS972" s="370"/>
      <c r="CT972" s="370"/>
      <c r="CU972" s="370"/>
      <c r="CV972" s="370"/>
      <c r="CW972" s="370"/>
      <c r="CX972" s="370"/>
      <c r="CY972" s="370"/>
      <c r="CZ972" s="370"/>
      <c r="DA972" s="370"/>
      <c r="DB972" s="370"/>
      <c r="DC972" s="370"/>
      <c r="DD972" s="370"/>
      <c r="DE972" s="370"/>
    </row>
    <row r="973" spans="56:109">
      <c r="BD973" s="370"/>
      <c r="BE973" s="370"/>
      <c r="BF973" s="370"/>
      <c r="BG973" s="370"/>
      <c r="BH973" s="370"/>
      <c r="BI973" s="370"/>
      <c r="BJ973" s="370"/>
      <c r="BK973" s="370"/>
      <c r="BL973" s="370"/>
      <c r="BM973" s="370"/>
      <c r="BN973" s="370"/>
      <c r="BO973" s="370"/>
      <c r="BP973" s="370"/>
      <c r="BQ973" s="370"/>
      <c r="BR973" s="370"/>
      <c r="BS973" s="370"/>
      <c r="BT973" s="370"/>
      <c r="BU973" s="370"/>
      <c r="BV973" s="370"/>
      <c r="BW973" s="370"/>
      <c r="BX973" s="370"/>
      <c r="BY973" s="370"/>
      <c r="BZ973" s="370"/>
      <c r="CA973" s="370"/>
      <c r="CB973" s="370"/>
      <c r="CC973" s="370"/>
      <c r="CD973" s="370"/>
      <c r="CE973" s="370"/>
      <c r="CF973" s="370"/>
      <c r="CG973" s="370"/>
      <c r="CH973" s="370"/>
      <c r="CI973" s="370"/>
      <c r="CJ973" s="370"/>
      <c r="CK973" s="370"/>
      <c r="CL973" s="370"/>
      <c r="CM973" s="370"/>
      <c r="CN973" s="370"/>
      <c r="CO973" s="370"/>
      <c r="CP973" s="370"/>
      <c r="CQ973" s="370"/>
      <c r="CR973" s="370"/>
      <c r="CS973" s="370"/>
      <c r="CT973" s="370"/>
      <c r="CU973" s="370"/>
      <c r="CV973" s="370"/>
      <c r="CW973" s="370"/>
      <c r="CX973" s="370"/>
      <c r="CY973" s="370"/>
      <c r="CZ973" s="370"/>
      <c r="DA973" s="370"/>
      <c r="DB973" s="370"/>
      <c r="DC973" s="370"/>
      <c r="DD973" s="370"/>
      <c r="DE973" s="370"/>
    </row>
    <row r="974" spans="56:109">
      <c r="BD974" s="370"/>
      <c r="BE974" s="370"/>
      <c r="BF974" s="370"/>
      <c r="BG974" s="370"/>
      <c r="BH974" s="370"/>
      <c r="BI974" s="370"/>
      <c r="BJ974" s="370"/>
      <c r="BK974" s="370"/>
      <c r="BL974" s="370"/>
      <c r="BM974" s="370"/>
      <c r="BN974" s="370"/>
      <c r="BO974" s="370"/>
      <c r="BP974" s="370"/>
      <c r="BQ974" s="370"/>
      <c r="BR974" s="370"/>
      <c r="BS974" s="370"/>
      <c r="BT974" s="370"/>
      <c r="BU974" s="370"/>
      <c r="BV974" s="370"/>
      <c r="BW974" s="370"/>
      <c r="BX974" s="370"/>
      <c r="BY974" s="370"/>
      <c r="BZ974" s="370"/>
      <c r="CA974" s="370"/>
      <c r="CB974" s="370"/>
      <c r="CC974" s="370"/>
      <c r="CD974" s="370"/>
      <c r="CE974" s="370"/>
      <c r="CF974" s="370"/>
      <c r="CG974" s="370"/>
      <c r="CH974" s="370"/>
      <c r="CI974" s="370"/>
      <c r="CJ974" s="370"/>
      <c r="CK974" s="370"/>
      <c r="CL974" s="370"/>
      <c r="CM974" s="370"/>
      <c r="CN974" s="370"/>
      <c r="CO974" s="370"/>
      <c r="CP974" s="370"/>
      <c r="CQ974" s="370"/>
      <c r="CR974" s="370"/>
      <c r="CS974" s="370"/>
      <c r="CT974" s="370"/>
      <c r="CU974" s="370"/>
      <c r="CV974" s="370"/>
      <c r="CW974" s="370"/>
      <c r="CX974" s="370"/>
      <c r="CY974" s="370"/>
      <c r="CZ974" s="370"/>
      <c r="DA974" s="370"/>
      <c r="DB974" s="370"/>
      <c r="DC974" s="370"/>
      <c r="DD974" s="370"/>
      <c r="DE974" s="370"/>
    </row>
    <row r="975" spans="56:109">
      <c r="BD975" s="370"/>
      <c r="BE975" s="370"/>
      <c r="BF975" s="370"/>
      <c r="BG975" s="370"/>
      <c r="BH975" s="370"/>
      <c r="BI975" s="370"/>
      <c r="BJ975" s="370"/>
      <c r="BK975" s="370"/>
      <c r="BL975" s="370"/>
      <c r="BM975" s="370"/>
      <c r="BN975" s="370"/>
      <c r="BO975" s="370"/>
      <c r="BP975" s="370"/>
      <c r="BQ975" s="370"/>
      <c r="BR975" s="370"/>
      <c r="BS975" s="370"/>
      <c r="BT975" s="370"/>
      <c r="BU975" s="370"/>
      <c r="BV975" s="370"/>
      <c r="BW975" s="370"/>
      <c r="BX975" s="370"/>
      <c r="BY975" s="370"/>
      <c r="BZ975" s="370"/>
      <c r="CA975" s="370"/>
      <c r="CB975" s="370"/>
      <c r="CC975" s="370"/>
      <c r="CD975" s="370"/>
      <c r="CE975" s="370"/>
      <c r="CF975" s="370"/>
      <c r="CG975" s="370"/>
      <c r="CH975" s="370"/>
      <c r="CI975" s="370"/>
      <c r="CJ975" s="370"/>
      <c r="CK975" s="370"/>
      <c r="CL975" s="370"/>
      <c r="CM975" s="370"/>
      <c r="CN975" s="370"/>
      <c r="CO975" s="370"/>
      <c r="CP975" s="370"/>
      <c r="CQ975" s="370"/>
      <c r="CR975" s="370"/>
      <c r="CS975" s="370"/>
      <c r="CT975" s="370"/>
      <c r="CU975" s="370"/>
      <c r="CV975" s="370"/>
      <c r="CW975" s="370"/>
      <c r="CX975" s="370"/>
      <c r="CY975" s="370"/>
      <c r="CZ975" s="370"/>
      <c r="DA975" s="370"/>
      <c r="DB975" s="370"/>
      <c r="DC975" s="370"/>
      <c r="DD975" s="370"/>
      <c r="DE975" s="370"/>
    </row>
    <row r="976" spans="56:109">
      <c r="BD976" s="370"/>
      <c r="BE976" s="370"/>
      <c r="BF976" s="370"/>
      <c r="BG976" s="370"/>
      <c r="BH976" s="370"/>
      <c r="BI976" s="370"/>
      <c r="BJ976" s="370"/>
      <c r="BK976" s="370"/>
      <c r="BL976" s="370"/>
      <c r="BM976" s="370"/>
      <c r="BN976" s="370"/>
      <c r="BO976" s="370"/>
      <c r="BP976" s="370"/>
      <c r="BQ976" s="370"/>
      <c r="BR976" s="370"/>
      <c r="BS976" s="370"/>
      <c r="BT976" s="370"/>
      <c r="BU976" s="370"/>
      <c r="BV976" s="370"/>
      <c r="BW976" s="370"/>
      <c r="BX976" s="370"/>
      <c r="BY976" s="370"/>
      <c r="BZ976" s="370"/>
      <c r="CA976" s="370"/>
      <c r="CB976" s="370"/>
      <c r="CC976" s="370"/>
      <c r="CD976" s="370"/>
      <c r="CE976" s="370"/>
      <c r="CF976" s="370"/>
      <c r="CG976" s="370"/>
      <c r="CH976" s="370"/>
      <c r="CI976" s="370"/>
      <c r="CJ976" s="370"/>
      <c r="CK976" s="370"/>
      <c r="CL976" s="370"/>
      <c r="CM976" s="370"/>
      <c r="CN976" s="370"/>
      <c r="CO976" s="370"/>
      <c r="CP976" s="370"/>
      <c r="CQ976" s="370"/>
      <c r="CR976" s="370"/>
      <c r="CS976" s="370"/>
      <c r="CT976" s="370"/>
      <c r="CU976" s="370"/>
      <c r="CV976" s="370"/>
      <c r="CW976" s="370"/>
      <c r="CX976" s="370"/>
      <c r="CY976" s="370"/>
      <c r="CZ976" s="370"/>
      <c r="DA976" s="370"/>
      <c r="DB976" s="370"/>
      <c r="DC976" s="370"/>
      <c r="DD976" s="370"/>
      <c r="DE976" s="370"/>
    </row>
    <row r="977" spans="56:109">
      <c r="BD977" s="370"/>
      <c r="BE977" s="370"/>
      <c r="BF977" s="370"/>
      <c r="BG977" s="370"/>
      <c r="BH977" s="370"/>
      <c r="BI977" s="370"/>
      <c r="BJ977" s="370"/>
      <c r="BK977" s="370"/>
      <c r="BL977" s="370"/>
      <c r="BM977" s="370"/>
      <c r="BN977" s="370"/>
      <c r="BO977" s="370"/>
      <c r="BP977" s="370"/>
      <c r="BQ977" s="370"/>
      <c r="BR977" s="370"/>
      <c r="BS977" s="370"/>
      <c r="BT977" s="370"/>
      <c r="BU977" s="370"/>
      <c r="BV977" s="370"/>
      <c r="BW977" s="370"/>
      <c r="BX977" s="370"/>
      <c r="BY977" s="370"/>
      <c r="BZ977" s="370"/>
      <c r="CA977" s="370"/>
      <c r="CB977" s="370"/>
      <c r="CC977" s="370"/>
      <c r="CD977" s="370"/>
      <c r="CE977" s="370"/>
      <c r="CF977" s="370"/>
      <c r="CG977" s="370"/>
      <c r="CH977" s="370"/>
      <c r="CI977" s="370"/>
      <c r="CJ977" s="370"/>
      <c r="CK977" s="370"/>
      <c r="CL977" s="370"/>
      <c r="CM977" s="370"/>
      <c r="CN977" s="370"/>
      <c r="CO977" s="370"/>
      <c r="CP977" s="370"/>
      <c r="CQ977" s="370"/>
      <c r="CR977" s="370"/>
      <c r="CS977" s="370"/>
      <c r="CT977" s="370"/>
      <c r="CU977" s="370"/>
      <c r="CV977" s="370"/>
      <c r="CW977" s="370"/>
      <c r="CX977" s="370"/>
      <c r="CY977" s="370"/>
      <c r="CZ977" s="370"/>
      <c r="DA977" s="370"/>
      <c r="DB977" s="370"/>
      <c r="DC977" s="370"/>
      <c r="DD977" s="370"/>
      <c r="DE977" s="370"/>
    </row>
    <row r="978" spans="56:109">
      <c r="BD978" s="370"/>
      <c r="BE978" s="370"/>
      <c r="BF978" s="370"/>
      <c r="BG978" s="370"/>
      <c r="BH978" s="370"/>
      <c r="BI978" s="370"/>
      <c r="BJ978" s="370"/>
      <c r="BK978" s="370"/>
      <c r="BL978" s="370"/>
      <c r="BM978" s="370"/>
      <c r="BN978" s="370"/>
      <c r="BO978" s="370"/>
      <c r="BP978" s="370"/>
      <c r="BQ978" s="370"/>
      <c r="BR978" s="370"/>
      <c r="BS978" s="370"/>
      <c r="BT978" s="370"/>
      <c r="BU978" s="370"/>
      <c r="BV978" s="370"/>
      <c r="BW978" s="370"/>
      <c r="BX978" s="370"/>
      <c r="BY978" s="370"/>
      <c r="BZ978" s="370"/>
      <c r="CA978" s="370"/>
      <c r="CB978" s="370"/>
      <c r="CC978" s="370"/>
      <c r="CD978" s="370"/>
      <c r="CE978" s="370"/>
      <c r="CF978" s="370"/>
      <c r="CG978" s="370"/>
      <c r="CH978" s="370"/>
      <c r="CI978" s="370"/>
      <c r="CJ978" s="370"/>
      <c r="CK978" s="370"/>
      <c r="CL978" s="370"/>
      <c r="CM978" s="370"/>
      <c r="CN978" s="370"/>
      <c r="CO978" s="370"/>
      <c r="CP978" s="370"/>
      <c r="CQ978" s="370"/>
      <c r="CR978" s="370"/>
      <c r="CS978" s="370"/>
      <c r="CT978" s="370"/>
      <c r="CU978" s="370"/>
      <c r="CV978" s="370"/>
      <c r="CW978" s="370"/>
      <c r="CX978" s="370"/>
      <c r="CY978" s="370"/>
      <c r="CZ978" s="370"/>
      <c r="DA978" s="370"/>
      <c r="DB978" s="370"/>
      <c r="DC978" s="370"/>
      <c r="DD978" s="370"/>
      <c r="DE978" s="370"/>
    </row>
    <row r="979" spans="56:109">
      <c r="BD979" s="370"/>
      <c r="BE979" s="370"/>
      <c r="BF979" s="370"/>
      <c r="BG979" s="370"/>
      <c r="BH979" s="370"/>
      <c r="BI979" s="370"/>
      <c r="BJ979" s="370"/>
      <c r="BK979" s="370"/>
      <c r="BL979" s="370"/>
      <c r="BM979" s="370"/>
      <c r="BN979" s="370"/>
      <c r="BO979" s="370"/>
      <c r="BP979" s="370"/>
      <c r="BQ979" s="370"/>
      <c r="BR979" s="370"/>
      <c r="BS979" s="370"/>
      <c r="BT979" s="370"/>
      <c r="BU979" s="370"/>
      <c r="BV979" s="370"/>
      <c r="BW979" s="370"/>
      <c r="BX979" s="370"/>
      <c r="BY979" s="370"/>
      <c r="BZ979" s="370"/>
      <c r="CA979" s="370"/>
      <c r="CB979" s="370"/>
      <c r="CC979" s="370"/>
      <c r="CD979" s="370"/>
      <c r="CE979" s="370"/>
      <c r="CF979" s="370"/>
      <c r="CG979" s="370"/>
      <c r="CH979" s="370"/>
      <c r="CI979" s="370"/>
      <c r="CJ979" s="370"/>
      <c r="CK979" s="370"/>
      <c r="CL979" s="370"/>
      <c r="CM979" s="370"/>
      <c r="CN979" s="370"/>
      <c r="CO979" s="370"/>
      <c r="CP979" s="370"/>
      <c r="CQ979" s="370"/>
      <c r="CR979" s="370"/>
      <c r="CS979" s="370"/>
      <c r="CT979" s="370"/>
      <c r="CU979" s="370"/>
      <c r="CV979" s="370"/>
      <c r="CW979" s="370"/>
      <c r="CX979" s="370"/>
      <c r="CY979" s="370"/>
      <c r="CZ979" s="370"/>
      <c r="DA979" s="370"/>
      <c r="DB979" s="370"/>
      <c r="DC979" s="370"/>
      <c r="DD979" s="370"/>
      <c r="DE979" s="370"/>
    </row>
    <row r="980" spans="56:109">
      <c r="BD980" s="370"/>
      <c r="BE980" s="370"/>
      <c r="BF980" s="370"/>
      <c r="BG980" s="370"/>
      <c r="BH980" s="370"/>
      <c r="BI980" s="370"/>
      <c r="BJ980" s="370"/>
      <c r="BK980" s="370"/>
      <c r="BL980" s="370"/>
      <c r="BM980" s="370"/>
      <c r="BN980" s="370"/>
      <c r="BO980" s="370"/>
      <c r="BP980" s="370"/>
      <c r="BQ980" s="370"/>
      <c r="BR980" s="370"/>
      <c r="BS980" s="370"/>
      <c r="BT980" s="370"/>
      <c r="BU980" s="370"/>
      <c r="BV980" s="370"/>
      <c r="BW980" s="370"/>
      <c r="BX980" s="370"/>
      <c r="BY980" s="370"/>
      <c r="BZ980" s="370"/>
      <c r="CA980" s="370"/>
      <c r="CB980" s="370"/>
      <c r="CC980" s="370"/>
      <c r="CD980" s="370"/>
      <c r="CE980" s="370"/>
      <c r="CF980" s="370"/>
      <c r="CG980" s="370"/>
      <c r="CH980" s="370"/>
      <c r="CI980" s="370"/>
      <c r="CJ980" s="370"/>
      <c r="CK980" s="370"/>
      <c r="CL980" s="370"/>
      <c r="CM980" s="370"/>
      <c r="CN980" s="370"/>
      <c r="CO980" s="370"/>
      <c r="CP980" s="370"/>
      <c r="CQ980" s="370"/>
      <c r="CR980" s="370"/>
      <c r="CS980" s="370"/>
      <c r="CT980" s="370"/>
      <c r="CU980" s="370"/>
      <c r="CV980" s="370"/>
      <c r="CW980" s="370"/>
      <c r="CX980" s="370"/>
      <c r="CY980" s="370"/>
      <c r="CZ980" s="370"/>
      <c r="DA980" s="370"/>
      <c r="DB980" s="370"/>
      <c r="DC980" s="370"/>
      <c r="DD980" s="370"/>
      <c r="DE980" s="370"/>
    </row>
    <row r="981" spans="56:109">
      <c r="BD981" s="370"/>
      <c r="BE981" s="370"/>
      <c r="BF981" s="370"/>
      <c r="BG981" s="370"/>
      <c r="BH981" s="370"/>
      <c r="BI981" s="370"/>
      <c r="BJ981" s="370"/>
      <c r="BK981" s="370"/>
      <c r="BL981" s="370"/>
      <c r="BM981" s="370"/>
      <c r="BN981" s="370"/>
      <c r="BO981" s="370"/>
      <c r="BP981" s="370"/>
      <c r="BQ981" s="370"/>
      <c r="BR981" s="370"/>
      <c r="BS981" s="370"/>
      <c r="BT981" s="370"/>
      <c r="BU981" s="370"/>
      <c r="BV981" s="370"/>
      <c r="BW981" s="370"/>
      <c r="BX981" s="370"/>
      <c r="BY981" s="370"/>
      <c r="BZ981" s="370"/>
      <c r="CA981" s="370"/>
      <c r="CB981" s="370"/>
      <c r="CC981" s="370"/>
      <c r="CD981" s="370"/>
      <c r="CE981" s="370"/>
      <c r="CF981" s="370"/>
      <c r="CG981" s="370"/>
      <c r="CH981" s="370"/>
      <c r="CI981" s="370"/>
      <c r="CJ981" s="370"/>
      <c r="CK981" s="370"/>
      <c r="CL981" s="370"/>
      <c r="CM981" s="370"/>
      <c r="CN981" s="370"/>
      <c r="CO981" s="370"/>
      <c r="CP981" s="370"/>
      <c r="CQ981" s="370"/>
      <c r="CR981" s="370"/>
      <c r="CS981" s="370"/>
      <c r="CT981" s="370"/>
      <c r="CU981" s="370"/>
      <c r="CV981" s="370"/>
      <c r="CW981" s="370"/>
      <c r="CX981" s="370"/>
      <c r="CY981" s="370"/>
      <c r="CZ981" s="370"/>
      <c r="DA981" s="370"/>
      <c r="DB981" s="370"/>
      <c r="DC981" s="370"/>
      <c r="DD981" s="370"/>
      <c r="DE981" s="370"/>
    </row>
    <row r="982" spans="56:109">
      <c r="BD982" s="370"/>
      <c r="BE982" s="370"/>
      <c r="BF982" s="370"/>
      <c r="BG982" s="370"/>
      <c r="BH982" s="370"/>
      <c r="BI982" s="370"/>
      <c r="BJ982" s="370"/>
      <c r="BK982" s="370"/>
      <c r="BL982" s="370"/>
      <c r="BM982" s="370"/>
      <c r="BN982" s="370"/>
      <c r="BO982" s="370"/>
      <c r="BP982" s="370"/>
      <c r="BQ982" s="370"/>
      <c r="BR982" s="370"/>
      <c r="BS982" s="370"/>
      <c r="BT982" s="370"/>
      <c r="BU982" s="370"/>
      <c r="BV982" s="370"/>
      <c r="BW982" s="370"/>
      <c r="BX982" s="370"/>
      <c r="BY982" s="370"/>
      <c r="BZ982" s="370"/>
      <c r="CA982" s="370"/>
      <c r="CB982" s="370"/>
      <c r="CC982" s="370"/>
      <c r="CD982" s="370"/>
      <c r="CE982" s="370"/>
      <c r="CF982" s="370"/>
      <c r="CG982" s="370"/>
      <c r="CH982" s="370"/>
      <c r="CI982" s="370"/>
      <c r="CJ982" s="370"/>
      <c r="CK982" s="370"/>
      <c r="CL982" s="370"/>
      <c r="CM982" s="370"/>
      <c r="CN982" s="370"/>
      <c r="CO982" s="370"/>
      <c r="CP982" s="370"/>
      <c r="CQ982" s="370"/>
      <c r="CR982" s="370"/>
      <c r="CS982" s="370"/>
      <c r="CT982" s="370"/>
      <c r="CU982" s="370"/>
      <c r="CV982" s="370"/>
      <c r="CW982" s="370"/>
      <c r="CX982" s="370"/>
      <c r="CY982" s="370"/>
      <c r="CZ982" s="370"/>
      <c r="DA982" s="370"/>
      <c r="DB982" s="370"/>
      <c r="DC982" s="370"/>
      <c r="DD982" s="370"/>
      <c r="DE982" s="370"/>
    </row>
    <row r="983" spans="56:109">
      <c r="BD983" s="370"/>
      <c r="BE983" s="370"/>
      <c r="BF983" s="370"/>
      <c r="BG983" s="370"/>
      <c r="BH983" s="370"/>
      <c r="BI983" s="370"/>
      <c r="BJ983" s="370"/>
      <c r="BK983" s="370"/>
      <c r="BL983" s="370"/>
      <c r="BM983" s="370"/>
      <c r="BN983" s="370"/>
      <c r="BO983" s="370"/>
      <c r="BP983" s="370"/>
      <c r="BQ983" s="370"/>
      <c r="BR983" s="370"/>
      <c r="BS983" s="370"/>
      <c r="BT983" s="370"/>
      <c r="BU983" s="370"/>
      <c r="BV983" s="370"/>
      <c r="BW983" s="370"/>
      <c r="BX983" s="370"/>
      <c r="BY983" s="370"/>
      <c r="BZ983" s="370"/>
      <c r="CA983" s="370"/>
      <c r="CB983" s="370"/>
      <c r="CC983" s="370"/>
      <c r="CD983" s="370"/>
      <c r="CE983" s="370"/>
      <c r="CF983" s="370"/>
      <c r="CG983" s="370"/>
      <c r="CH983" s="370"/>
      <c r="CI983" s="370"/>
      <c r="CJ983" s="370"/>
      <c r="CK983" s="370"/>
      <c r="CL983" s="370"/>
      <c r="CM983" s="370"/>
      <c r="CN983" s="370"/>
      <c r="CO983" s="370"/>
      <c r="CP983" s="370"/>
      <c r="CQ983" s="370"/>
      <c r="CR983" s="370"/>
      <c r="CS983" s="370"/>
      <c r="CT983" s="370"/>
      <c r="CU983" s="370"/>
      <c r="CV983" s="370"/>
      <c r="CW983" s="370"/>
      <c r="CX983" s="370"/>
      <c r="CY983" s="370"/>
      <c r="CZ983" s="370"/>
      <c r="DA983" s="370"/>
      <c r="DB983" s="370"/>
      <c r="DC983" s="370"/>
      <c r="DD983" s="370"/>
      <c r="DE983" s="370"/>
    </row>
    <row r="984" spans="56:109">
      <c r="BD984" s="370"/>
      <c r="BE984" s="370"/>
      <c r="BF984" s="370"/>
      <c r="BG984" s="370"/>
      <c r="BH984" s="370"/>
      <c r="BI984" s="370"/>
      <c r="BJ984" s="370"/>
      <c r="BK984" s="370"/>
      <c r="BL984" s="370"/>
      <c r="BM984" s="370"/>
      <c r="BN984" s="370"/>
      <c r="BO984" s="370"/>
      <c r="BP984" s="370"/>
      <c r="BQ984" s="370"/>
      <c r="BR984" s="370"/>
      <c r="BS984" s="370"/>
      <c r="BT984" s="370"/>
      <c r="BU984" s="370"/>
      <c r="BV984" s="370"/>
      <c r="BW984" s="370"/>
      <c r="BX984" s="370"/>
      <c r="BY984" s="370"/>
      <c r="BZ984" s="370"/>
      <c r="CA984" s="370"/>
      <c r="CB984" s="370"/>
      <c r="CC984" s="370"/>
      <c r="CD984" s="370"/>
      <c r="CE984" s="370"/>
      <c r="CF984" s="370"/>
      <c r="CG984" s="370"/>
      <c r="CH984" s="370"/>
      <c r="CI984" s="370"/>
      <c r="CJ984" s="370"/>
      <c r="CK984" s="370"/>
      <c r="CL984" s="370"/>
      <c r="CM984" s="370"/>
      <c r="CN984" s="370"/>
      <c r="CO984" s="370"/>
      <c r="CP984" s="370"/>
      <c r="CQ984" s="370"/>
      <c r="CR984" s="370"/>
      <c r="CS984" s="370"/>
      <c r="CT984" s="370"/>
      <c r="CU984" s="370"/>
      <c r="CV984" s="370"/>
      <c r="CW984" s="370"/>
      <c r="CX984" s="370"/>
      <c r="CY984" s="370"/>
      <c r="CZ984" s="370"/>
      <c r="DA984" s="370"/>
      <c r="DB984" s="370"/>
      <c r="DC984" s="370"/>
      <c r="DD984" s="370"/>
      <c r="DE984" s="370"/>
    </row>
    <row r="985" spans="56:109">
      <c r="BD985" s="370"/>
      <c r="BE985" s="370"/>
      <c r="BF985" s="370"/>
      <c r="BG985" s="370"/>
      <c r="BH985" s="370"/>
      <c r="BI985" s="370"/>
      <c r="BJ985" s="370"/>
      <c r="BK985" s="370"/>
      <c r="BL985" s="370"/>
      <c r="BM985" s="370"/>
      <c r="BN985" s="370"/>
      <c r="BO985" s="370"/>
      <c r="BP985" s="370"/>
      <c r="BQ985" s="370"/>
      <c r="BR985" s="370"/>
      <c r="BS985" s="370"/>
      <c r="BT985" s="370"/>
      <c r="BU985" s="370"/>
      <c r="BV985" s="370"/>
      <c r="BW985" s="370"/>
      <c r="BX985" s="370"/>
      <c r="BY985" s="370"/>
      <c r="BZ985" s="370"/>
      <c r="CA985" s="370"/>
      <c r="CB985" s="370"/>
      <c r="CC985" s="370"/>
      <c r="CD985" s="370"/>
      <c r="CE985" s="370"/>
      <c r="CF985" s="370"/>
      <c r="CG985" s="370"/>
      <c r="CH985" s="370"/>
      <c r="CI985" s="370"/>
      <c r="CJ985" s="370"/>
      <c r="CK985" s="370"/>
      <c r="CL985" s="370"/>
      <c r="CM985" s="370"/>
      <c r="CN985" s="370"/>
      <c r="CO985" s="370"/>
      <c r="CP985" s="370"/>
      <c r="CQ985" s="370"/>
      <c r="CR985" s="370"/>
      <c r="CS985" s="370"/>
      <c r="CT985" s="370"/>
      <c r="CU985" s="370"/>
      <c r="CV985" s="370"/>
      <c r="CW985" s="370"/>
      <c r="CX985" s="370"/>
      <c r="CY985" s="370"/>
      <c r="CZ985" s="370"/>
      <c r="DA985" s="370"/>
      <c r="DB985" s="370"/>
      <c r="DC985" s="370"/>
      <c r="DD985" s="370"/>
      <c r="DE985" s="370"/>
    </row>
    <row r="986" spans="56:109">
      <c r="BD986" s="370"/>
      <c r="BE986" s="370"/>
      <c r="BF986" s="370"/>
      <c r="BG986" s="370"/>
      <c r="BH986" s="370"/>
      <c r="BI986" s="370"/>
      <c r="BJ986" s="370"/>
      <c r="BK986" s="370"/>
      <c r="BL986" s="370"/>
      <c r="BM986" s="370"/>
      <c r="BN986" s="370"/>
      <c r="BO986" s="370"/>
      <c r="BP986" s="370"/>
      <c r="BQ986" s="370"/>
      <c r="BR986" s="370"/>
      <c r="BS986" s="370"/>
      <c r="BT986" s="370"/>
      <c r="BU986" s="370"/>
      <c r="BV986" s="370"/>
      <c r="BW986" s="370"/>
      <c r="BX986" s="370"/>
      <c r="BY986" s="370"/>
      <c r="BZ986" s="370"/>
      <c r="CA986" s="370"/>
      <c r="CB986" s="370"/>
      <c r="CC986" s="370"/>
      <c r="CD986" s="370"/>
      <c r="CE986" s="370"/>
      <c r="CF986" s="370"/>
      <c r="CG986" s="370"/>
      <c r="CH986" s="370"/>
      <c r="CI986" s="370"/>
      <c r="CJ986" s="370"/>
      <c r="CK986" s="370"/>
      <c r="CL986" s="370"/>
      <c r="CM986" s="370"/>
      <c r="CN986" s="370"/>
      <c r="CO986" s="370"/>
      <c r="CP986" s="370"/>
      <c r="CQ986" s="370"/>
      <c r="CR986" s="370"/>
      <c r="CS986" s="370"/>
      <c r="CT986" s="370"/>
      <c r="CU986" s="370"/>
      <c r="CV986" s="370"/>
      <c r="CW986" s="370"/>
      <c r="CX986" s="370"/>
      <c r="CY986" s="370"/>
      <c r="CZ986" s="370"/>
      <c r="DA986" s="370"/>
      <c r="DB986" s="370"/>
      <c r="DC986" s="370"/>
      <c r="DD986" s="370"/>
      <c r="DE986" s="370"/>
    </row>
    <row r="987" spans="56:109">
      <c r="BD987" s="370"/>
      <c r="BE987" s="370"/>
      <c r="BF987" s="370"/>
      <c r="BG987" s="370"/>
      <c r="BH987" s="370"/>
      <c r="BI987" s="370"/>
      <c r="BJ987" s="370"/>
      <c r="BK987" s="370"/>
      <c r="BL987" s="370"/>
      <c r="BM987" s="370"/>
      <c r="BN987" s="370"/>
      <c r="BO987" s="370"/>
      <c r="BP987" s="370"/>
      <c r="BQ987" s="370"/>
      <c r="BR987" s="370"/>
      <c r="BS987" s="370"/>
      <c r="BT987" s="370"/>
      <c r="BU987" s="370"/>
      <c r="BV987" s="370"/>
      <c r="BW987" s="370"/>
      <c r="BX987" s="370"/>
      <c r="BY987" s="370"/>
      <c r="BZ987" s="370"/>
      <c r="CA987" s="370"/>
      <c r="CB987" s="370"/>
      <c r="CC987" s="370"/>
      <c r="CD987" s="370"/>
      <c r="CE987" s="370"/>
      <c r="CF987" s="370"/>
      <c r="CG987" s="370"/>
      <c r="CH987" s="370"/>
      <c r="CI987" s="370"/>
      <c r="CJ987" s="370"/>
      <c r="CK987" s="370"/>
      <c r="CL987" s="370"/>
      <c r="CM987" s="370"/>
      <c r="CN987" s="370"/>
      <c r="CO987" s="370"/>
      <c r="CP987" s="370"/>
      <c r="CQ987" s="370"/>
      <c r="CR987" s="370"/>
      <c r="CS987" s="370"/>
      <c r="CT987" s="370"/>
      <c r="CU987" s="370"/>
      <c r="CV987" s="370"/>
      <c r="CW987" s="370"/>
      <c r="CX987" s="370"/>
      <c r="CY987" s="370"/>
      <c r="CZ987" s="370"/>
      <c r="DA987" s="370"/>
      <c r="DB987" s="370"/>
      <c r="DC987" s="370"/>
      <c r="DD987" s="370"/>
      <c r="DE987" s="370"/>
    </row>
    <row r="988" spans="56:109">
      <c r="BD988" s="370"/>
      <c r="BE988" s="370"/>
      <c r="BF988" s="370"/>
      <c r="BG988" s="370"/>
      <c r="BH988" s="370"/>
      <c r="BI988" s="370"/>
      <c r="BJ988" s="370"/>
      <c r="BK988" s="370"/>
      <c r="BL988" s="370"/>
      <c r="BM988" s="370"/>
      <c r="BN988" s="370"/>
      <c r="BO988" s="370"/>
      <c r="BP988" s="370"/>
      <c r="BQ988" s="370"/>
      <c r="BR988" s="370"/>
      <c r="BS988" s="370"/>
      <c r="BT988" s="370"/>
      <c r="BU988" s="370"/>
      <c r="BV988" s="370"/>
      <c r="BW988" s="370"/>
      <c r="BX988" s="370"/>
      <c r="BY988" s="370"/>
      <c r="BZ988" s="370"/>
      <c r="CA988" s="370"/>
      <c r="CB988" s="370"/>
      <c r="CC988" s="370"/>
      <c r="CD988" s="370"/>
      <c r="CE988" s="370"/>
      <c r="CF988" s="370"/>
      <c r="CG988" s="370"/>
      <c r="CH988" s="370"/>
      <c r="CI988" s="370"/>
      <c r="CJ988" s="370"/>
      <c r="CK988" s="370"/>
      <c r="CL988" s="370"/>
      <c r="CM988" s="370"/>
      <c r="CN988" s="370"/>
      <c r="CO988" s="370"/>
      <c r="CP988" s="370"/>
      <c r="CQ988" s="370"/>
      <c r="CR988" s="370"/>
      <c r="CS988" s="370"/>
      <c r="CT988" s="370"/>
      <c r="CU988" s="370"/>
      <c r="CV988" s="370"/>
      <c r="CW988" s="370"/>
      <c r="CX988" s="370"/>
      <c r="CY988" s="370"/>
      <c r="CZ988" s="370"/>
      <c r="DA988" s="370"/>
      <c r="DB988" s="370"/>
      <c r="DC988" s="370"/>
      <c r="DD988" s="370"/>
      <c r="DE988" s="370"/>
    </row>
    <row r="989" spans="56:109">
      <c r="BD989" s="370"/>
      <c r="BE989" s="370"/>
      <c r="BF989" s="370"/>
      <c r="BG989" s="370"/>
      <c r="BH989" s="370"/>
      <c r="BI989" s="370"/>
      <c r="BJ989" s="370"/>
      <c r="BK989" s="370"/>
      <c r="BL989" s="370"/>
      <c r="BM989" s="370"/>
      <c r="BN989" s="370"/>
      <c r="BO989" s="370"/>
      <c r="BP989" s="370"/>
      <c r="BQ989" s="370"/>
      <c r="BR989" s="370"/>
      <c r="BS989" s="370"/>
      <c r="BT989" s="370"/>
      <c r="BU989" s="370"/>
      <c r="BV989" s="370"/>
      <c r="BW989" s="370"/>
      <c r="BX989" s="370"/>
      <c r="BY989" s="370"/>
      <c r="BZ989" s="370"/>
      <c r="CA989" s="370"/>
      <c r="CB989" s="370"/>
      <c r="CC989" s="370"/>
      <c r="CD989" s="370"/>
      <c r="CE989" s="370"/>
      <c r="CF989" s="370"/>
      <c r="CG989" s="370"/>
      <c r="CH989" s="370"/>
      <c r="CI989" s="370"/>
      <c r="CJ989" s="370"/>
      <c r="CK989" s="370"/>
      <c r="CL989" s="370"/>
      <c r="CM989" s="370"/>
      <c r="CN989" s="370"/>
      <c r="CO989" s="370"/>
      <c r="CP989" s="370"/>
      <c r="CQ989" s="370"/>
      <c r="CR989" s="370"/>
      <c r="CS989" s="370"/>
      <c r="CT989" s="370"/>
      <c r="CU989" s="370"/>
      <c r="CV989" s="370"/>
      <c r="CW989" s="370"/>
      <c r="CX989" s="370"/>
      <c r="CY989" s="370"/>
      <c r="CZ989" s="370"/>
      <c r="DA989" s="370"/>
      <c r="DB989" s="370"/>
      <c r="DC989" s="370"/>
      <c r="DD989" s="370"/>
      <c r="DE989" s="370"/>
    </row>
    <row r="990" spans="56:109">
      <c r="BD990" s="370"/>
      <c r="BE990" s="370"/>
      <c r="BF990" s="370"/>
      <c r="BG990" s="370"/>
      <c r="BH990" s="370"/>
      <c r="BI990" s="370"/>
      <c r="BJ990" s="370"/>
      <c r="BK990" s="370"/>
      <c r="BL990" s="370"/>
      <c r="BM990" s="370"/>
      <c r="BN990" s="370"/>
      <c r="BO990" s="370"/>
      <c r="BP990" s="370"/>
      <c r="BQ990" s="370"/>
      <c r="BR990" s="370"/>
      <c r="BS990" s="370"/>
      <c r="BT990" s="370"/>
      <c r="BU990" s="370"/>
      <c r="BV990" s="370"/>
      <c r="BW990" s="370"/>
      <c r="BX990" s="370"/>
      <c r="BY990" s="370"/>
      <c r="BZ990" s="370"/>
      <c r="CA990" s="370"/>
      <c r="CB990" s="370"/>
      <c r="CC990" s="370"/>
      <c r="CD990" s="370"/>
      <c r="CE990" s="370"/>
      <c r="CF990" s="370"/>
      <c r="CG990" s="370"/>
      <c r="CH990" s="370"/>
      <c r="CI990" s="370"/>
      <c r="CJ990" s="370"/>
      <c r="CK990" s="370"/>
      <c r="CL990" s="370"/>
      <c r="CM990" s="370"/>
      <c r="CN990" s="370"/>
      <c r="CO990" s="370"/>
      <c r="CP990" s="370"/>
      <c r="CQ990" s="370"/>
      <c r="CR990" s="370"/>
      <c r="CS990" s="370"/>
      <c r="CT990" s="370"/>
      <c r="CU990" s="370"/>
      <c r="CV990" s="370"/>
      <c r="CW990" s="370"/>
      <c r="CX990" s="370"/>
      <c r="CY990" s="370"/>
      <c r="CZ990" s="370"/>
      <c r="DA990" s="370"/>
      <c r="DB990" s="370"/>
      <c r="DC990" s="370"/>
      <c r="DD990" s="370"/>
      <c r="DE990" s="370"/>
    </row>
    <row r="991" spans="56:109">
      <c r="BD991" s="370"/>
      <c r="BE991" s="370"/>
      <c r="BF991" s="370"/>
      <c r="BG991" s="370"/>
      <c r="BH991" s="370"/>
      <c r="BI991" s="370"/>
      <c r="BJ991" s="370"/>
      <c r="BK991" s="370"/>
      <c r="BL991" s="370"/>
      <c r="BM991" s="370"/>
      <c r="BN991" s="370"/>
      <c r="BO991" s="370"/>
      <c r="BP991" s="370"/>
      <c r="BQ991" s="370"/>
      <c r="BR991" s="370"/>
      <c r="BS991" s="370"/>
      <c r="BT991" s="370"/>
      <c r="BU991" s="370"/>
      <c r="BV991" s="370"/>
      <c r="BW991" s="370"/>
      <c r="BX991" s="370"/>
      <c r="BY991" s="370"/>
      <c r="BZ991" s="370"/>
      <c r="CA991" s="370"/>
      <c r="CB991" s="370"/>
      <c r="CC991" s="370"/>
      <c r="CD991" s="370"/>
      <c r="CE991" s="370"/>
      <c r="CF991" s="370"/>
      <c r="CG991" s="370"/>
      <c r="CH991" s="370"/>
      <c r="CI991" s="370"/>
      <c r="CJ991" s="370"/>
      <c r="CK991" s="370"/>
      <c r="CL991" s="370"/>
      <c r="CM991" s="370"/>
      <c r="CN991" s="370"/>
      <c r="CO991" s="370"/>
      <c r="CP991" s="370"/>
      <c r="CQ991" s="370"/>
      <c r="CR991" s="370"/>
      <c r="CS991" s="370"/>
      <c r="CT991" s="370"/>
      <c r="CU991" s="370"/>
      <c r="CV991" s="370"/>
      <c r="CW991" s="370"/>
      <c r="CX991" s="370"/>
      <c r="CY991" s="370"/>
      <c r="CZ991" s="370"/>
      <c r="DA991" s="370"/>
      <c r="DB991" s="370"/>
      <c r="DC991" s="370"/>
      <c r="DD991" s="370"/>
      <c r="DE991" s="370"/>
    </row>
    <row r="992" spans="56:109">
      <c r="BD992" s="370"/>
      <c r="BE992" s="370"/>
      <c r="BF992" s="370"/>
      <c r="BG992" s="370"/>
      <c r="BH992" s="370"/>
      <c r="BI992" s="370"/>
      <c r="BJ992" s="370"/>
      <c r="BK992" s="370"/>
      <c r="BL992" s="370"/>
      <c r="BM992" s="370"/>
      <c r="BN992" s="370"/>
      <c r="BO992" s="370"/>
      <c r="BP992" s="370"/>
      <c r="BQ992" s="370"/>
      <c r="BR992" s="370"/>
      <c r="BS992" s="370"/>
      <c r="BT992" s="370"/>
      <c r="BU992" s="370"/>
      <c r="BV992" s="370"/>
      <c r="BW992" s="370"/>
      <c r="BX992" s="370"/>
      <c r="BY992" s="370"/>
      <c r="BZ992" s="370"/>
      <c r="CA992" s="370"/>
      <c r="CB992" s="370"/>
      <c r="CC992" s="370"/>
      <c r="CD992" s="370"/>
      <c r="CE992" s="370"/>
      <c r="CF992" s="370"/>
      <c r="CG992" s="370"/>
      <c r="CH992" s="370"/>
      <c r="CI992" s="370"/>
      <c r="CJ992" s="370"/>
      <c r="CK992" s="370"/>
      <c r="CL992" s="370"/>
      <c r="CM992" s="370"/>
      <c r="CN992" s="370"/>
      <c r="CO992" s="370"/>
      <c r="CP992" s="370"/>
      <c r="CQ992" s="370"/>
      <c r="CR992" s="370"/>
      <c r="CS992" s="370"/>
      <c r="CT992" s="370"/>
      <c r="CU992" s="370"/>
      <c r="CV992" s="370"/>
      <c r="CW992" s="370"/>
      <c r="CX992" s="370"/>
      <c r="CY992" s="370"/>
      <c r="CZ992" s="370"/>
      <c r="DA992" s="370"/>
      <c r="DB992" s="370"/>
      <c r="DC992" s="370"/>
      <c r="DD992" s="370"/>
      <c r="DE992" s="370"/>
    </row>
    <row r="993" spans="56:109">
      <c r="BD993" s="370"/>
      <c r="BE993" s="370"/>
      <c r="BF993" s="370"/>
      <c r="BG993" s="370"/>
      <c r="BH993" s="370"/>
      <c r="BI993" s="370"/>
      <c r="BJ993" s="370"/>
      <c r="BK993" s="370"/>
      <c r="BL993" s="370"/>
      <c r="BM993" s="370"/>
      <c r="BN993" s="370"/>
      <c r="BO993" s="370"/>
      <c r="BP993" s="370"/>
      <c r="BQ993" s="370"/>
      <c r="BR993" s="370"/>
      <c r="BS993" s="370"/>
      <c r="BT993" s="370"/>
      <c r="BU993" s="370"/>
      <c r="BV993" s="370"/>
      <c r="BW993" s="370"/>
      <c r="BX993" s="370"/>
      <c r="BY993" s="370"/>
      <c r="BZ993" s="370"/>
      <c r="CA993" s="370"/>
      <c r="CB993" s="370"/>
      <c r="CC993" s="370"/>
      <c r="CD993" s="370"/>
      <c r="CE993" s="370"/>
      <c r="CF993" s="370"/>
      <c r="CG993" s="370"/>
      <c r="CH993" s="370"/>
      <c r="CI993" s="370"/>
      <c r="CJ993" s="370"/>
      <c r="CK993" s="370"/>
      <c r="CL993" s="370"/>
      <c r="CM993" s="370"/>
      <c r="CN993" s="370"/>
      <c r="CO993" s="370"/>
      <c r="CP993" s="370"/>
      <c r="CQ993" s="370"/>
      <c r="CR993" s="370"/>
      <c r="CS993" s="370"/>
      <c r="CT993" s="370"/>
      <c r="CU993" s="370"/>
      <c r="CV993" s="370"/>
      <c r="CW993" s="370"/>
      <c r="CX993" s="370"/>
      <c r="CY993" s="370"/>
      <c r="CZ993" s="370"/>
      <c r="DA993" s="370"/>
      <c r="DB993" s="370"/>
      <c r="DC993" s="370"/>
      <c r="DD993" s="370"/>
      <c r="DE993" s="370"/>
    </row>
    <row r="994" spans="56:109">
      <c r="BD994" s="370"/>
      <c r="BE994" s="370"/>
      <c r="BF994" s="370"/>
      <c r="BG994" s="370"/>
      <c r="BH994" s="370"/>
      <c r="BI994" s="370"/>
      <c r="BJ994" s="370"/>
      <c r="BK994" s="370"/>
      <c r="BL994" s="370"/>
      <c r="BM994" s="370"/>
      <c r="BN994" s="370"/>
      <c r="BO994" s="370"/>
      <c r="BP994" s="370"/>
      <c r="BQ994" s="370"/>
      <c r="BR994" s="370"/>
      <c r="BS994" s="370"/>
      <c r="BT994" s="370"/>
      <c r="BU994" s="370"/>
      <c r="BV994" s="370"/>
      <c r="BW994" s="370"/>
      <c r="BX994" s="370"/>
      <c r="BY994" s="370"/>
      <c r="BZ994" s="370"/>
      <c r="CA994" s="370"/>
      <c r="CB994" s="370"/>
      <c r="CC994" s="370"/>
      <c r="CD994" s="370"/>
      <c r="CE994" s="370"/>
      <c r="CF994" s="370"/>
      <c r="CG994" s="370"/>
      <c r="CH994" s="370"/>
      <c r="CI994" s="370"/>
      <c r="CJ994" s="370"/>
      <c r="CK994" s="370"/>
      <c r="CL994" s="370"/>
      <c r="CM994" s="370"/>
      <c r="CN994" s="370"/>
      <c r="CO994" s="370"/>
      <c r="CP994" s="370"/>
      <c r="CQ994" s="370"/>
      <c r="CR994" s="370"/>
      <c r="CS994" s="370"/>
      <c r="CT994" s="370"/>
      <c r="CU994" s="370"/>
      <c r="CV994" s="370"/>
      <c r="CW994" s="370"/>
      <c r="CX994" s="370"/>
      <c r="CY994" s="370"/>
      <c r="CZ994" s="370"/>
      <c r="DA994" s="370"/>
      <c r="DB994" s="370"/>
      <c r="DC994" s="370"/>
      <c r="DD994" s="370"/>
      <c r="DE994" s="370"/>
    </row>
    <row r="995" spans="56:109">
      <c r="BD995" s="370"/>
      <c r="BE995" s="370"/>
      <c r="BF995" s="370"/>
      <c r="BG995" s="370"/>
      <c r="BH995" s="370"/>
      <c r="BI995" s="370"/>
      <c r="BJ995" s="370"/>
      <c r="BK995" s="370"/>
      <c r="BL995" s="370"/>
      <c r="BM995" s="370"/>
      <c r="BN995" s="370"/>
      <c r="BO995" s="370"/>
      <c r="BP995" s="370"/>
      <c r="BQ995" s="370"/>
      <c r="BR995" s="370"/>
      <c r="BS995" s="370"/>
      <c r="BT995" s="370"/>
      <c r="BU995" s="370"/>
      <c r="BV995" s="370"/>
      <c r="BW995" s="370"/>
      <c r="BX995" s="370"/>
      <c r="BY995" s="370"/>
      <c r="BZ995" s="370"/>
      <c r="CA995" s="370"/>
      <c r="CB995" s="370"/>
      <c r="CC995" s="370"/>
      <c r="CD995" s="370"/>
      <c r="CE995" s="370"/>
      <c r="CF995" s="370"/>
      <c r="CG995" s="370"/>
      <c r="CH995" s="370"/>
      <c r="CI995" s="370"/>
      <c r="CJ995" s="370"/>
      <c r="CK995" s="370"/>
      <c r="CL995" s="370"/>
      <c r="CM995" s="370"/>
      <c r="CN995" s="370"/>
      <c r="CO995" s="370"/>
      <c r="CP995" s="370"/>
      <c r="CQ995" s="370"/>
      <c r="CR995" s="370"/>
      <c r="CS995" s="370"/>
      <c r="CT995" s="370"/>
      <c r="CU995" s="370"/>
      <c r="CV995" s="370"/>
      <c r="CW995" s="370"/>
      <c r="CX995" s="370"/>
      <c r="CY995" s="370"/>
      <c r="CZ995" s="370"/>
      <c r="DA995" s="370"/>
      <c r="DB995" s="370"/>
      <c r="DC995" s="370"/>
      <c r="DD995" s="370"/>
      <c r="DE995" s="370"/>
    </row>
    <row r="996" spans="56:109">
      <c r="BD996" s="370"/>
      <c r="BE996" s="370"/>
      <c r="BF996" s="370"/>
      <c r="BG996" s="370"/>
      <c r="BH996" s="370"/>
      <c r="BI996" s="370"/>
      <c r="BJ996" s="370"/>
      <c r="BK996" s="370"/>
      <c r="BL996" s="370"/>
      <c r="BM996" s="370"/>
      <c r="BN996" s="370"/>
      <c r="BO996" s="370"/>
      <c r="BP996" s="370"/>
      <c r="BQ996" s="370"/>
      <c r="BR996" s="370"/>
      <c r="BS996" s="370"/>
      <c r="BT996" s="370"/>
      <c r="BU996" s="370"/>
      <c r="BV996" s="370"/>
      <c r="BW996" s="370"/>
      <c r="BX996" s="370"/>
      <c r="BY996" s="370"/>
      <c r="BZ996" s="370"/>
      <c r="CA996" s="370"/>
      <c r="CB996" s="370"/>
      <c r="CC996" s="370"/>
      <c r="CD996" s="370"/>
      <c r="CE996" s="370"/>
      <c r="CF996" s="370"/>
      <c r="CG996" s="370"/>
      <c r="CH996" s="370"/>
      <c r="CI996" s="370"/>
      <c r="CJ996" s="370"/>
      <c r="CK996" s="370"/>
      <c r="CL996" s="370"/>
      <c r="CM996" s="370"/>
      <c r="CN996" s="370"/>
      <c r="CO996" s="370"/>
      <c r="CP996" s="370"/>
      <c r="CQ996" s="370"/>
      <c r="CR996" s="370"/>
      <c r="CS996" s="370"/>
      <c r="CT996" s="370"/>
      <c r="CU996" s="370"/>
      <c r="CV996" s="370"/>
      <c r="CW996" s="370"/>
      <c r="CX996" s="370"/>
      <c r="CY996" s="370"/>
      <c r="CZ996" s="370"/>
      <c r="DA996" s="370"/>
      <c r="DB996" s="370"/>
      <c r="DC996" s="370"/>
      <c r="DD996" s="370"/>
      <c r="DE996" s="370"/>
    </row>
    <row r="997" spans="56:109">
      <c r="BD997" s="370"/>
      <c r="BE997" s="370"/>
      <c r="BF997" s="370"/>
      <c r="BG997" s="370"/>
      <c r="BH997" s="370"/>
      <c r="BI997" s="370"/>
      <c r="BJ997" s="370"/>
      <c r="BK997" s="370"/>
      <c r="BL997" s="370"/>
      <c r="BM997" s="370"/>
      <c r="BN997" s="370"/>
      <c r="BO997" s="370"/>
      <c r="BP997" s="370"/>
      <c r="BQ997" s="370"/>
      <c r="BR997" s="370"/>
      <c r="BS997" s="370"/>
      <c r="BT997" s="370"/>
      <c r="BU997" s="370"/>
      <c r="BV997" s="370"/>
      <c r="BW997" s="370"/>
      <c r="BX997" s="370"/>
      <c r="BY997" s="370"/>
      <c r="BZ997" s="370"/>
      <c r="CA997" s="370"/>
      <c r="CB997" s="370"/>
      <c r="CC997" s="370"/>
      <c r="CD997" s="370"/>
      <c r="CE997" s="370"/>
      <c r="CF997" s="370"/>
      <c r="CG997" s="370"/>
      <c r="CH997" s="370"/>
      <c r="CI997" s="370"/>
      <c r="CJ997" s="370"/>
      <c r="CK997" s="370"/>
      <c r="CL997" s="370"/>
      <c r="CM997" s="370"/>
      <c r="CN997" s="370"/>
      <c r="CO997" s="370"/>
      <c r="CP997" s="370"/>
      <c r="CQ997" s="370"/>
      <c r="CR997" s="370"/>
      <c r="CS997" s="370"/>
      <c r="CT997" s="370"/>
      <c r="CU997" s="370"/>
      <c r="CV997" s="370"/>
      <c r="CW997" s="370"/>
      <c r="CX997" s="370"/>
      <c r="CY997" s="370"/>
      <c r="CZ997" s="370"/>
      <c r="DA997" s="370"/>
      <c r="DB997" s="370"/>
      <c r="DC997" s="370"/>
      <c r="DD997" s="370"/>
      <c r="DE997" s="370"/>
    </row>
    <row r="998" spans="56:109">
      <c r="BD998" s="370"/>
      <c r="BE998" s="370"/>
      <c r="BF998" s="370"/>
      <c r="BG998" s="370"/>
      <c r="BH998" s="370"/>
      <c r="BI998" s="370"/>
      <c r="BJ998" s="370"/>
      <c r="BK998" s="370"/>
      <c r="BL998" s="370"/>
      <c r="BM998" s="370"/>
      <c r="BN998" s="370"/>
      <c r="BO998" s="370"/>
      <c r="BP998" s="370"/>
      <c r="BQ998" s="370"/>
      <c r="BR998" s="370"/>
      <c r="BS998" s="370"/>
      <c r="BT998" s="370"/>
      <c r="BU998" s="370"/>
      <c r="BV998" s="370"/>
      <c r="BW998" s="370"/>
      <c r="BX998" s="370"/>
      <c r="BY998" s="370"/>
      <c r="BZ998" s="370"/>
      <c r="CA998" s="370"/>
      <c r="CB998" s="370"/>
      <c r="CC998" s="370"/>
      <c r="CD998" s="370"/>
      <c r="CE998" s="370"/>
      <c r="CF998" s="370"/>
      <c r="CG998" s="370"/>
      <c r="CH998" s="370"/>
      <c r="CI998" s="370"/>
      <c r="CJ998" s="370"/>
      <c r="CK998" s="370"/>
      <c r="CL998" s="370"/>
      <c r="CM998" s="370"/>
      <c r="CN998" s="370"/>
      <c r="CO998" s="370"/>
      <c r="CP998" s="370"/>
      <c r="CQ998" s="370"/>
      <c r="CR998" s="370"/>
      <c r="CS998" s="370"/>
      <c r="CT998" s="370"/>
      <c r="CU998" s="370"/>
      <c r="CV998" s="370"/>
      <c r="CW998" s="370"/>
      <c r="CX998" s="370"/>
      <c r="CY998" s="370"/>
      <c r="CZ998" s="370"/>
      <c r="DA998" s="370"/>
      <c r="DB998" s="370"/>
      <c r="DC998" s="370"/>
      <c r="DD998" s="370"/>
      <c r="DE998" s="370"/>
    </row>
    <row r="999" spans="56:109">
      <c r="BD999" s="370"/>
      <c r="BE999" s="370"/>
      <c r="BF999" s="370"/>
      <c r="BG999" s="370"/>
      <c r="BH999" s="370"/>
      <c r="BI999" s="370"/>
      <c r="BJ999" s="370"/>
      <c r="BK999" s="370"/>
      <c r="BL999" s="370"/>
      <c r="BM999" s="370"/>
      <c r="BN999" s="370"/>
      <c r="BO999" s="370"/>
      <c r="BP999" s="370"/>
      <c r="BQ999" s="370"/>
      <c r="BR999" s="370"/>
      <c r="BS999" s="370"/>
      <c r="BT999" s="370"/>
      <c r="BU999" s="370"/>
      <c r="BV999" s="370"/>
      <c r="BW999" s="370"/>
      <c r="BX999" s="370"/>
      <c r="BY999" s="370"/>
      <c r="BZ999" s="370"/>
      <c r="CA999" s="370"/>
      <c r="CB999" s="370"/>
      <c r="CC999" s="370"/>
      <c r="CD999" s="370"/>
      <c r="CE999" s="370"/>
      <c r="CF999" s="370"/>
      <c r="CG999" s="370"/>
      <c r="CH999" s="370"/>
      <c r="CI999" s="370"/>
      <c r="CJ999" s="370"/>
      <c r="CK999" s="370"/>
      <c r="CL999" s="370"/>
      <c r="CM999" s="370"/>
      <c r="CN999" s="370"/>
      <c r="CO999" s="370"/>
      <c r="CP999" s="370"/>
      <c r="CQ999" s="370"/>
      <c r="CR999" s="370"/>
      <c r="CS999" s="370"/>
      <c r="CT999" s="370"/>
      <c r="CU999" s="370"/>
      <c r="CV999" s="370"/>
      <c r="CW999" s="370"/>
      <c r="CX999" s="370"/>
      <c r="CY999" s="370"/>
      <c r="CZ999" s="370"/>
      <c r="DA999" s="370"/>
      <c r="DB999" s="370"/>
      <c r="DC999" s="370"/>
      <c r="DD999" s="370"/>
      <c r="DE999" s="370"/>
    </row>
    <row r="1000" spans="56:109">
      <c r="BD1000" s="370"/>
      <c r="BE1000" s="370"/>
      <c r="BF1000" s="370"/>
      <c r="BG1000" s="370"/>
      <c r="BH1000" s="370"/>
      <c r="BI1000" s="370"/>
      <c r="BJ1000" s="370"/>
      <c r="BK1000" s="370"/>
      <c r="BL1000" s="370"/>
      <c r="BM1000" s="370"/>
      <c r="BN1000" s="370"/>
      <c r="BO1000" s="370"/>
      <c r="BP1000" s="370"/>
      <c r="BQ1000" s="370"/>
      <c r="BR1000" s="370"/>
      <c r="BS1000" s="370"/>
      <c r="BT1000" s="370"/>
      <c r="BU1000" s="370"/>
      <c r="BV1000" s="370"/>
      <c r="BW1000" s="370"/>
      <c r="BX1000" s="370"/>
      <c r="BY1000" s="370"/>
      <c r="BZ1000" s="370"/>
      <c r="CA1000" s="370"/>
      <c r="CB1000" s="370"/>
      <c r="CC1000" s="370"/>
      <c r="CD1000" s="370"/>
      <c r="CE1000" s="370"/>
      <c r="CF1000" s="370"/>
      <c r="CG1000" s="370"/>
      <c r="CH1000" s="370"/>
      <c r="CI1000" s="370"/>
      <c r="CJ1000" s="370"/>
      <c r="CK1000" s="370"/>
      <c r="CL1000" s="370"/>
      <c r="CM1000" s="370"/>
      <c r="CN1000" s="370"/>
      <c r="CO1000" s="370"/>
      <c r="CP1000" s="370"/>
      <c r="CQ1000" s="370"/>
      <c r="CR1000" s="370"/>
      <c r="CS1000" s="370"/>
      <c r="CT1000" s="370"/>
      <c r="CU1000" s="370"/>
      <c r="CV1000" s="370"/>
      <c r="CW1000" s="370"/>
      <c r="CX1000" s="370"/>
      <c r="CY1000" s="370"/>
      <c r="CZ1000" s="370"/>
      <c r="DA1000" s="370"/>
      <c r="DB1000" s="370"/>
      <c r="DC1000" s="370"/>
      <c r="DD1000" s="370"/>
      <c r="DE1000" s="370"/>
    </row>
    <row r="1001" spans="56:109">
      <c r="BD1001" s="370"/>
      <c r="BE1001" s="370"/>
      <c r="BF1001" s="370"/>
      <c r="BG1001" s="370"/>
      <c r="BH1001" s="370"/>
      <c r="BI1001" s="370"/>
      <c r="BJ1001" s="370"/>
      <c r="BK1001" s="370"/>
      <c r="BL1001" s="370"/>
      <c r="BM1001" s="370"/>
      <c r="BN1001" s="370"/>
      <c r="BO1001" s="370"/>
      <c r="BP1001" s="370"/>
      <c r="BQ1001" s="370"/>
      <c r="BR1001" s="370"/>
      <c r="BS1001" s="370"/>
      <c r="BT1001" s="370"/>
      <c r="BU1001" s="370"/>
      <c r="BV1001" s="370"/>
      <c r="BW1001" s="370"/>
      <c r="BX1001" s="370"/>
      <c r="BY1001" s="370"/>
      <c r="BZ1001" s="370"/>
      <c r="CA1001" s="370"/>
      <c r="CB1001" s="370"/>
      <c r="CC1001" s="370"/>
      <c r="CD1001" s="370"/>
      <c r="CE1001" s="370"/>
      <c r="CF1001" s="370"/>
      <c r="CG1001" s="370"/>
      <c r="CH1001" s="370"/>
      <c r="CI1001" s="370"/>
      <c r="CJ1001" s="370"/>
      <c r="CK1001" s="370"/>
      <c r="CL1001" s="370"/>
      <c r="CM1001" s="370"/>
      <c r="CN1001" s="370"/>
      <c r="CO1001" s="370"/>
      <c r="CP1001" s="370"/>
      <c r="CQ1001" s="370"/>
      <c r="CR1001" s="370"/>
      <c r="CS1001" s="370"/>
      <c r="CT1001" s="370"/>
      <c r="CU1001" s="370"/>
      <c r="CV1001" s="370"/>
      <c r="CW1001" s="370"/>
      <c r="CX1001" s="370"/>
      <c r="CY1001" s="370"/>
      <c r="CZ1001" s="370"/>
      <c r="DA1001" s="370"/>
      <c r="DB1001" s="370"/>
      <c r="DC1001" s="370"/>
      <c r="DD1001" s="370"/>
      <c r="DE1001" s="370"/>
    </row>
    <row r="1002" spans="56:109">
      <c r="BD1002" s="370"/>
      <c r="BE1002" s="370"/>
      <c r="BF1002" s="370"/>
      <c r="BG1002" s="370"/>
      <c r="BH1002" s="370"/>
      <c r="BI1002" s="370"/>
      <c r="BJ1002" s="370"/>
      <c r="BK1002" s="370"/>
      <c r="BL1002" s="370"/>
      <c r="BM1002" s="370"/>
      <c r="BN1002" s="370"/>
      <c r="BO1002" s="370"/>
      <c r="BP1002" s="370"/>
      <c r="BQ1002" s="370"/>
      <c r="BR1002" s="370"/>
      <c r="BS1002" s="370"/>
      <c r="BT1002" s="370"/>
      <c r="BU1002" s="370"/>
      <c r="BV1002" s="370"/>
      <c r="BW1002" s="370"/>
      <c r="BX1002" s="370"/>
      <c r="BY1002" s="370"/>
      <c r="BZ1002" s="370"/>
      <c r="CA1002" s="370"/>
      <c r="CB1002" s="370"/>
      <c r="CC1002" s="370"/>
      <c r="CD1002" s="370"/>
      <c r="CE1002" s="370"/>
      <c r="CF1002" s="370"/>
      <c r="CG1002" s="370"/>
      <c r="CH1002" s="370"/>
      <c r="CI1002" s="370"/>
      <c r="CJ1002" s="370"/>
      <c r="CK1002" s="370"/>
      <c r="CL1002" s="370"/>
      <c r="CM1002" s="370"/>
      <c r="CN1002" s="370"/>
      <c r="CO1002" s="370"/>
      <c r="CP1002" s="370"/>
      <c r="CQ1002" s="370"/>
      <c r="CR1002" s="370"/>
      <c r="CS1002" s="370"/>
      <c r="CT1002" s="370"/>
      <c r="CU1002" s="370"/>
      <c r="CV1002" s="370"/>
      <c r="CW1002" s="370"/>
      <c r="CX1002" s="370"/>
      <c r="CY1002" s="370"/>
      <c r="CZ1002" s="370"/>
      <c r="DA1002" s="370"/>
      <c r="DB1002" s="370"/>
      <c r="DC1002" s="370"/>
      <c r="DD1002" s="370"/>
      <c r="DE1002" s="370"/>
    </row>
    <row r="1003" spans="56:109">
      <c r="BD1003" s="370"/>
      <c r="BE1003" s="370"/>
      <c r="BF1003" s="370"/>
      <c r="BG1003" s="370"/>
      <c r="BH1003" s="370"/>
      <c r="BI1003" s="370"/>
      <c r="BJ1003" s="370"/>
      <c r="BK1003" s="370"/>
      <c r="BL1003" s="370"/>
      <c r="BM1003" s="370"/>
      <c r="BN1003" s="370"/>
      <c r="BO1003" s="370"/>
      <c r="BP1003" s="370"/>
      <c r="BQ1003" s="370"/>
      <c r="BR1003" s="370"/>
      <c r="BS1003" s="370"/>
      <c r="BT1003" s="370"/>
      <c r="BU1003" s="370"/>
      <c r="BV1003" s="370"/>
      <c r="BW1003" s="370"/>
      <c r="BX1003" s="370"/>
      <c r="BY1003" s="370"/>
      <c r="BZ1003" s="370"/>
      <c r="CA1003" s="370"/>
      <c r="CB1003" s="370"/>
      <c r="CC1003" s="370"/>
      <c r="CD1003" s="370"/>
      <c r="CE1003" s="370"/>
      <c r="CF1003" s="370"/>
      <c r="CG1003" s="370"/>
      <c r="CH1003" s="370"/>
      <c r="CI1003" s="370"/>
      <c r="CJ1003" s="370"/>
      <c r="CK1003" s="370"/>
      <c r="CL1003" s="370"/>
      <c r="CM1003" s="370"/>
      <c r="CN1003" s="370"/>
      <c r="CO1003" s="370"/>
      <c r="CP1003" s="370"/>
      <c r="CQ1003" s="370"/>
      <c r="CR1003" s="370"/>
      <c r="CS1003" s="370"/>
      <c r="CT1003" s="370"/>
      <c r="CU1003" s="370"/>
      <c r="CV1003" s="370"/>
      <c r="CW1003" s="370"/>
      <c r="CX1003" s="370"/>
      <c r="CY1003" s="370"/>
      <c r="CZ1003" s="370"/>
      <c r="DA1003" s="370"/>
      <c r="DB1003" s="370"/>
      <c r="DC1003" s="370"/>
      <c r="DD1003" s="370"/>
      <c r="DE1003" s="370"/>
    </row>
    <row r="1004" spans="56:109">
      <c r="BD1004" s="370"/>
      <c r="BE1004" s="370"/>
      <c r="BF1004" s="370"/>
      <c r="BG1004" s="370"/>
      <c r="BH1004" s="370"/>
      <c r="BI1004" s="370"/>
      <c r="BJ1004" s="370"/>
      <c r="BK1004" s="370"/>
      <c r="BL1004" s="370"/>
      <c r="BM1004" s="370"/>
      <c r="BN1004" s="370"/>
      <c r="BO1004" s="370"/>
      <c r="BP1004" s="370"/>
      <c r="BQ1004" s="370"/>
      <c r="BR1004" s="370"/>
      <c r="BS1004" s="370"/>
      <c r="BT1004" s="370"/>
      <c r="BU1004" s="370"/>
      <c r="BV1004" s="370"/>
      <c r="BW1004" s="370"/>
      <c r="BX1004" s="370"/>
      <c r="BY1004" s="370"/>
      <c r="BZ1004" s="370"/>
      <c r="CA1004" s="370"/>
      <c r="CB1004" s="370"/>
      <c r="CC1004" s="370"/>
      <c r="CD1004" s="370"/>
      <c r="CE1004" s="370"/>
      <c r="CF1004" s="370"/>
      <c r="CG1004" s="370"/>
      <c r="CH1004" s="370"/>
      <c r="CI1004" s="370"/>
      <c r="CJ1004" s="370"/>
      <c r="CK1004" s="370"/>
      <c r="CL1004" s="370"/>
      <c r="CM1004" s="370"/>
      <c r="CN1004" s="370"/>
      <c r="CO1004" s="370"/>
      <c r="CP1004" s="370"/>
      <c r="CQ1004" s="370"/>
      <c r="CR1004" s="370"/>
      <c r="CS1004" s="370"/>
      <c r="CT1004" s="370"/>
      <c r="CU1004" s="370"/>
      <c r="CV1004" s="370"/>
      <c r="CW1004" s="370"/>
      <c r="CX1004" s="370"/>
      <c r="CY1004" s="370"/>
      <c r="CZ1004" s="370"/>
      <c r="DA1004" s="370"/>
      <c r="DB1004" s="370"/>
      <c r="DC1004" s="370"/>
      <c r="DD1004" s="370"/>
      <c r="DE1004" s="370"/>
    </row>
    <row r="1005" spans="56:109">
      <c r="BD1005" s="370"/>
      <c r="BE1005" s="370"/>
      <c r="BF1005" s="370"/>
      <c r="BG1005" s="370"/>
      <c r="BH1005" s="370"/>
      <c r="BI1005" s="370"/>
      <c r="BJ1005" s="370"/>
      <c r="BK1005" s="370"/>
      <c r="BL1005" s="370"/>
      <c r="BM1005" s="370"/>
      <c r="BN1005" s="370"/>
      <c r="BO1005" s="370"/>
      <c r="BP1005" s="370"/>
      <c r="BQ1005" s="370"/>
      <c r="BR1005" s="370"/>
      <c r="BS1005" s="370"/>
      <c r="BT1005" s="370"/>
      <c r="BU1005" s="370"/>
      <c r="BV1005" s="370"/>
      <c r="BW1005" s="370"/>
      <c r="BX1005" s="370"/>
      <c r="BY1005" s="370"/>
      <c r="BZ1005" s="370"/>
      <c r="CA1005" s="370"/>
      <c r="CB1005" s="370"/>
      <c r="CC1005" s="370"/>
      <c r="CD1005" s="370"/>
      <c r="CE1005" s="370"/>
      <c r="CF1005" s="370"/>
      <c r="CG1005" s="370"/>
      <c r="CH1005" s="370"/>
      <c r="CI1005" s="370"/>
      <c r="CJ1005" s="370"/>
      <c r="CK1005" s="370"/>
      <c r="CL1005" s="370"/>
      <c r="CM1005" s="370"/>
      <c r="CN1005" s="370"/>
      <c r="CO1005" s="370"/>
      <c r="CP1005" s="370"/>
      <c r="CQ1005" s="370"/>
      <c r="CR1005" s="370"/>
      <c r="CS1005" s="370"/>
      <c r="CT1005" s="370"/>
      <c r="CU1005" s="370"/>
      <c r="CV1005" s="370"/>
      <c r="CW1005" s="370"/>
      <c r="CX1005" s="370"/>
      <c r="CY1005" s="370"/>
      <c r="CZ1005" s="370"/>
      <c r="DA1005" s="370"/>
      <c r="DB1005" s="370"/>
      <c r="DC1005" s="370"/>
      <c r="DD1005" s="370"/>
      <c r="DE1005" s="370"/>
    </row>
    <row r="1006" spans="56:109">
      <c r="BD1006" s="370"/>
      <c r="BE1006" s="370"/>
      <c r="BF1006" s="370"/>
      <c r="BG1006" s="370"/>
      <c r="BH1006" s="370"/>
      <c r="BI1006" s="370"/>
      <c r="BJ1006" s="370"/>
      <c r="BK1006" s="370"/>
      <c r="BL1006" s="370"/>
      <c r="BM1006" s="370"/>
      <c r="BN1006" s="370"/>
      <c r="BO1006" s="370"/>
      <c r="BP1006" s="370"/>
      <c r="BQ1006" s="370"/>
      <c r="BR1006" s="370"/>
      <c r="BS1006" s="370"/>
      <c r="BT1006" s="370"/>
      <c r="BU1006" s="370"/>
      <c r="BV1006" s="370"/>
      <c r="BW1006" s="370"/>
      <c r="BX1006" s="370"/>
      <c r="BY1006" s="370"/>
      <c r="BZ1006" s="370"/>
      <c r="CA1006" s="370"/>
      <c r="CB1006" s="370"/>
      <c r="CC1006" s="370"/>
      <c r="CD1006" s="370"/>
      <c r="CE1006" s="370"/>
      <c r="CF1006" s="370"/>
      <c r="CG1006" s="370"/>
      <c r="CH1006" s="370"/>
      <c r="CI1006" s="370"/>
      <c r="CJ1006" s="370"/>
      <c r="CK1006" s="370"/>
      <c r="CL1006" s="370"/>
      <c r="CM1006" s="370"/>
      <c r="CN1006" s="370"/>
      <c r="CO1006" s="370"/>
      <c r="CP1006" s="370"/>
      <c r="CQ1006" s="370"/>
      <c r="CR1006" s="370"/>
      <c r="CS1006" s="370"/>
      <c r="CT1006" s="370"/>
      <c r="CU1006" s="370"/>
      <c r="CV1006" s="370"/>
      <c r="CW1006" s="370"/>
      <c r="CX1006" s="370"/>
      <c r="CY1006" s="370"/>
      <c r="CZ1006" s="370"/>
      <c r="DA1006" s="370"/>
      <c r="DB1006" s="370"/>
      <c r="DC1006" s="370"/>
      <c r="DD1006" s="370"/>
      <c r="DE1006" s="370"/>
    </row>
    <row r="1007" spans="56:109">
      <c r="BD1007" s="370"/>
      <c r="BE1007" s="370"/>
      <c r="BF1007" s="370"/>
      <c r="BG1007" s="370"/>
      <c r="BH1007" s="370"/>
      <c r="BI1007" s="370"/>
      <c r="BJ1007" s="370"/>
      <c r="BK1007" s="370"/>
      <c r="BL1007" s="370"/>
      <c r="BM1007" s="370"/>
      <c r="BN1007" s="370"/>
      <c r="BO1007" s="370"/>
      <c r="BP1007" s="370"/>
      <c r="BQ1007" s="370"/>
      <c r="BR1007" s="370"/>
      <c r="BS1007" s="370"/>
      <c r="BT1007" s="370"/>
      <c r="BU1007" s="370"/>
      <c r="BV1007" s="370"/>
      <c r="BW1007" s="370"/>
      <c r="BX1007" s="370"/>
      <c r="BY1007" s="370"/>
      <c r="BZ1007" s="370"/>
      <c r="CA1007" s="370"/>
      <c r="CB1007" s="370"/>
      <c r="CC1007" s="370"/>
      <c r="CD1007" s="370"/>
      <c r="CE1007" s="370"/>
      <c r="CF1007" s="370"/>
      <c r="CG1007" s="370"/>
      <c r="CH1007" s="370"/>
      <c r="CI1007" s="370"/>
      <c r="CJ1007" s="370"/>
      <c r="CK1007" s="370"/>
      <c r="CL1007" s="370"/>
      <c r="CM1007" s="370"/>
      <c r="CN1007" s="370"/>
      <c r="CO1007" s="370"/>
      <c r="CP1007" s="370"/>
      <c r="CQ1007" s="370"/>
      <c r="CR1007" s="370"/>
      <c r="CS1007" s="370"/>
      <c r="CT1007" s="370"/>
      <c r="CU1007" s="370"/>
      <c r="CV1007" s="370"/>
      <c r="CW1007" s="370"/>
      <c r="CX1007" s="370"/>
      <c r="CY1007" s="370"/>
      <c r="CZ1007" s="370"/>
      <c r="DA1007" s="370"/>
      <c r="DB1007" s="370"/>
      <c r="DC1007" s="370"/>
      <c r="DD1007" s="370"/>
      <c r="DE1007" s="370"/>
    </row>
    <row r="1008" spans="56:109">
      <c r="BD1008" s="370"/>
      <c r="BE1008" s="370"/>
      <c r="BF1008" s="370"/>
      <c r="BG1008" s="370"/>
      <c r="BH1008" s="370"/>
      <c r="BI1008" s="370"/>
      <c r="BJ1008" s="370"/>
      <c r="BK1008" s="370"/>
      <c r="BL1008" s="370"/>
      <c r="BM1008" s="370"/>
      <c r="BN1008" s="370"/>
      <c r="BO1008" s="370"/>
      <c r="BP1008" s="370"/>
      <c r="BQ1008" s="370"/>
      <c r="BR1008" s="370"/>
      <c r="BS1008" s="370"/>
      <c r="BT1008" s="370"/>
      <c r="BU1008" s="370"/>
      <c r="BV1008" s="370"/>
      <c r="BW1008" s="370"/>
      <c r="BX1008" s="370"/>
      <c r="BY1008" s="370"/>
      <c r="BZ1008" s="370"/>
      <c r="CA1008" s="370"/>
      <c r="CB1008" s="370"/>
      <c r="CC1008" s="370"/>
      <c r="CD1008" s="370"/>
      <c r="CE1008" s="370"/>
      <c r="CF1008" s="370"/>
      <c r="CG1008" s="370"/>
      <c r="CH1008" s="370"/>
      <c r="CI1008" s="370"/>
      <c r="CJ1008" s="370"/>
      <c r="CK1008" s="370"/>
      <c r="CL1008" s="370"/>
      <c r="CM1008" s="370"/>
      <c r="CN1008" s="370"/>
      <c r="CO1008" s="370"/>
      <c r="CP1008" s="370"/>
      <c r="CQ1008" s="370"/>
      <c r="CR1008" s="370"/>
      <c r="CS1008" s="370"/>
      <c r="CT1008" s="370"/>
      <c r="CU1008" s="370"/>
      <c r="CV1008" s="370"/>
      <c r="CW1008" s="370"/>
      <c r="CX1008" s="370"/>
      <c r="CY1008" s="370"/>
      <c r="CZ1008" s="370"/>
      <c r="DA1008" s="370"/>
      <c r="DB1008" s="370"/>
      <c r="DC1008" s="370"/>
      <c r="DD1008" s="370"/>
      <c r="DE1008" s="370"/>
    </row>
    <row r="1009" spans="56:109">
      <c r="BD1009" s="370"/>
      <c r="BE1009" s="370"/>
      <c r="BF1009" s="370"/>
      <c r="BG1009" s="370"/>
      <c r="BH1009" s="370"/>
      <c r="BI1009" s="370"/>
      <c r="BJ1009" s="370"/>
      <c r="BK1009" s="370"/>
      <c r="BL1009" s="370"/>
      <c r="BM1009" s="370"/>
      <c r="BN1009" s="370"/>
      <c r="BO1009" s="370"/>
      <c r="BP1009" s="370"/>
      <c r="BQ1009" s="370"/>
      <c r="BR1009" s="370"/>
      <c r="BS1009" s="370"/>
      <c r="BT1009" s="370"/>
      <c r="BU1009" s="370"/>
      <c r="BV1009" s="370"/>
      <c r="BW1009" s="370"/>
      <c r="BX1009" s="370"/>
      <c r="BY1009" s="370"/>
      <c r="BZ1009" s="370"/>
      <c r="CA1009" s="370"/>
      <c r="CB1009" s="370"/>
      <c r="CC1009" s="370"/>
      <c r="CD1009" s="370"/>
      <c r="CE1009" s="370"/>
      <c r="CF1009" s="370"/>
      <c r="CG1009" s="370"/>
      <c r="CH1009" s="370"/>
      <c r="CI1009" s="370"/>
      <c r="CJ1009" s="370"/>
      <c r="CK1009" s="370"/>
      <c r="CL1009" s="370"/>
      <c r="CM1009" s="370"/>
      <c r="CN1009" s="370"/>
      <c r="CO1009" s="370"/>
      <c r="CP1009" s="370"/>
      <c r="CQ1009" s="370"/>
      <c r="CR1009" s="370"/>
      <c r="CS1009" s="370"/>
      <c r="CT1009" s="370"/>
      <c r="CU1009" s="370"/>
      <c r="CV1009" s="370"/>
      <c r="CW1009" s="370"/>
      <c r="CX1009" s="370"/>
      <c r="CY1009" s="370"/>
      <c r="CZ1009" s="370"/>
      <c r="DA1009" s="370"/>
      <c r="DB1009" s="370"/>
      <c r="DC1009" s="370"/>
      <c r="DD1009" s="370"/>
      <c r="DE1009" s="370"/>
    </row>
    <row r="1010" spans="56:109">
      <c r="BD1010" s="370"/>
      <c r="BE1010" s="370"/>
      <c r="BF1010" s="370"/>
      <c r="BG1010" s="370"/>
      <c r="BH1010" s="370"/>
      <c r="BI1010" s="370"/>
      <c r="BJ1010" s="370"/>
      <c r="BK1010" s="370"/>
      <c r="BL1010" s="370"/>
      <c r="BM1010" s="370"/>
      <c r="BN1010" s="370"/>
      <c r="BO1010" s="370"/>
      <c r="BP1010" s="370"/>
      <c r="BQ1010" s="370"/>
      <c r="BR1010" s="370"/>
      <c r="BS1010" s="370"/>
      <c r="BT1010" s="370"/>
      <c r="BU1010" s="370"/>
      <c r="BV1010" s="370"/>
      <c r="BW1010" s="370"/>
      <c r="BX1010" s="370"/>
      <c r="BY1010" s="370"/>
      <c r="BZ1010" s="370"/>
      <c r="CA1010" s="370"/>
      <c r="CB1010" s="370"/>
      <c r="CC1010" s="370"/>
      <c r="CD1010" s="370"/>
      <c r="CE1010" s="370"/>
      <c r="CF1010" s="370"/>
      <c r="CG1010" s="370"/>
      <c r="CH1010" s="370"/>
      <c r="CI1010" s="370"/>
      <c r="CJ1010" s="370"/>
      <c r="CK1010" s="370"/>
      <c r="CL1010" s="370"/>
      <c r="CM1010" s="370"/>
      <c r="CN1010" s="370"/>
      <c r="CO1010" s="370"/>
      <c r="CP1010" s="370"/>
      <c r="CQ1010" s="370"/>
      <c r="CR1010" s="370"/>
      <c r="CS1010" s="370"/>
      <c r="CT1010" s="370"/>
      <c r="CU1010" s="370"/>
      <c r="CV1010" s="370"/>
      <c r="CW1010" s="370"/>
      <c r="CX1010" s="370"/>
      <c r="CY1010" s="370"/>
      <c r="CZ1010" s="370"/>
      <c r="DA1010" s="370"/>
      <c r="DB1010" s="370"/>
      <c r="DC1010" s="370"/>
      <c r="DD1010" s="370"/>
      <c r="DE1010" s="370"/>
    </row>
    <row r="1011" spans="56:109">
      <c r="BD1011" s="370"/>
      <c r="BE1011" s="370"/>
      <c r="BF1011" s="370"/>
      <c r="BG1011" s="370"/>
      <c r="BH1011" s="370"/>
      <c r="BI1011" s="370"/>
      <c r="BJ1011" s="370"/>
      <c r="BK1011" s="370"/>
      <c r="BL1011" s="370"/>
      <c r="BM1011" s="370"/>
      <c r="BN1011" s="370"/>
      <c r="BO1011" s="370"/>
      <c r="BP1011" s="370"/>
      <c r="BQ1011" s="370"/>
      <c r="BR1011" s="370"/>
      <c r="BS1011" s="370"/>
      <c r="BT1011" s="370"/>
      <c r="BU1011" s="370"/>
      <c r="BV1011" s="370"/>
      <c r="BW1011" s="370"/>
      <c r="BX1011" s="370"/>
      <c r="BY1011" s="370"/>
      <c r="BZ1011" s="370"/>
      <c r="CA1011" s="370"/>
      <c r="CB1011" s="370"/>
      <c r="CC1011" s="370"/>
      <c r="CD1011" s="370"/>
      <c r="CE1011" s="370"/>
      <c r="CF1011" s="370"/>
      <c r="CG1011" s="370"/>
      <c r="CH1011" s="370"/>
      <c r="CI1011" s="370"/>
      <c r="CJ1011" s="370"/>
      <c r="CK1011" s="370"/>
      <c r="CL1011" s="370"/>
      <c r="CM1011" s="370"/>
      <c r="CN1011" s="370"/>
      <c r="CO1011" s="370"/>
      <c r="CP1011" s="370"/>
      <c r="CQ1011" s="370"/>
      <c r="CR1011" s="370"/>
      <c r="CS1011" s="370"/>
      <c r="CT1011" s="370"/>
      <c r="CU1011" s="370"/>
      <c r="CV1011" s="370"/>
      <c r="CW1011" s="370"/>
      <c r="CX1011" s="370"/>
      <c r="CY1011" s="370"/>
      <c r="CZ1011" s="370"/>
      <c r="DA1011" s="370"/>
      <c r="DB1011" s="370"/>
      <c r="DC1011" s="370"/>
      <c r="DD1011" s="370"/>
      <c r="DE1011" s="370"/>
    </row>
    <row r="1012" spans="56:109">
      <c r="BD1012" s="370"/>
      <c r="BE1012" s="370"/>
      <c r="BF1012" s="370"/>
      <c r="BG1012" s="370"/>
      <c r="BH1012" s="370"/>
      <c r="BI1012" s="370"/>
      <c r="BJ1012" s="370"/>
      <c r="BK1012" s="370"/>
      <c r="BL1012" s="370"/>
      <c r="BM1012" s="370"/>
      <c r="BN1012" s="370"/>
      <c r="BO1012" s="370"/>
      <c r="BP1012" s="370"/>
      <c r="BQ1012" s="370"/>
      <c r="BR1012" s="370"/>
      <c r="BS1012" s="370"/>
      <c r="BT1012" s="370"/>
      <c r="BU1012" s="370"/>
      <c r="BV1012" s="370"/>
      <c r="BW1012" s="370"/>
      <c r="BX1012" s="370"/>
      <c r="BY1012" s="370"/>
      <c r="BZ1012" s="370"/>
      <c r="CA1012" s="370"/>
      <c r="CB1012" s="370"/>
      <c r="CC1012" s="370"/>
      <c r="CD1012" s="370"/>
      <c r="CE1012" s="370"/>
      <c r="CF1012" s="370"/>
      <c r="CG1012" s="370"/>
      <c r="CH1012" s="370"/>
      <c r="CI1012" s="370"/>
      <c r="CJ1012" s="370"/>
      <c r="CK1012" s="370"/>
      <c r="CL1012" s="370"/>
      <c r="CM1012" s="370"/>
      <c r="CN1012" s="370"/>
      <c r="CO1012" s="370"/>
      <c r="CP1012" s="370"/>
      <c r="CQ1012" s="370"/>
      <c r="CR1012" s="370"/>
      <c r="CS1012" s="370"/>
      <c r="CT1012" s="370"/>
      <c r="CU1012" s="370"/>
      <c r="CV1012" s="370"/>
      <c r="CW1012" s="370"/>
      <c r="CX1012" s="370"/>
      <c r="CY1012" s="370"/>
      <c r="CZ1012" s="370"/>
      <c r="DA1012" s="370"/>
      <c r="DB1012" s="370"/>
      <c r="DC1012" s="370"/>
      <c r="DD1012" s="370"/>
      <c r="DE1012" s="370"/>
    </row>
    <row r="1013" spans="56:109">
      <c r="BD1013" s="370"/>
      <c r="BE1013" s="370"/>
      <c r="BF1013" s="370"/>
      <c r="BG1013" s="370"/>
      <c r="BH1013" s="370"/>
      <c r="BI1013" s="370"/>
      <c r="BJ1013" s="370"/>
      <c r="BK1013" s="370"/>
      <c r="BL1013" s="370"/>
      <c r="BM1013" s="370"/>
      <c r="BN1013" s="370"/>
      <c r="BO1013" s="370"/>
      <c r="BP1013" s="370"/>
      <c r="BQ1013" s="370"/>
      <c r="BR1013" s="370"/>
      <c r="BS1013" s="370"/>
      <c r="BT1013" s="370"/>
      <c r="BU1013" s="370"/>
      <c r="BV1013" s="370"/>
      <c r="BW1013" s="370"/>
      <c r="BX1013" s="370"/>
      <c r="BY1013" s="370"/>
      <c r="BZ1013" s="370"/>
      <c r="CA1013" s="370"/>
      <c r="CB1013" s="370"/>
      <c r="CC1013" s="370"/>
      <c r="CD1013" s="370"/>
      <c r="CE1013" s="370"/>
      <c r="CF1013" s="370"/>
      <c r="CG1013" s="370"/>
      <c r="CH1013" s="370"/>
      <c r="CI1013" s="370"/>
      <c r="CJ1013" s="370"/>
      <c r="CK1013" s="370"/>
      <c r="CL1013" s="370"/>
      <c r="CM1013" s="370"/>
      <c r="CN1013" s="370"/>
      <c r="CO1013" s="370"/>
      <c r="CP1013" s="370"/>
      <c r="CQ1013" s="370"/>
      <c r="CR1013" s="370"/>
      <c r="CS1013" s="370"/>
      <c r="CT1013" s="370"/>
      <c r="CU1013" s="370"/>
      <c r="CV1013" s="370"/>
      <c r="CW1013" s="370"/>
      <c r="CX1013" s="370"/>
      <c r="CY1013" s="370"/>
      <c r="CZ1013" s="370"/>
      <c r="DA1013" s="370"/>
      <c r="DB1013" s="370"/>
      <c r="DC1013" s="370"/>
      <c r="DD1013" s="370"/>
      <c r="DE1013" s="370"/>
    </row>
    <row r="1014" spans="56:109">
      <c r="BD1014" s="370"/>
      <c r="BE1014" s="370"/>
      <c r="BF1014" s="370"/>
      <c r="BG1014" s="370"/>
      <c r="BH1014" s="370"/>
      <c r="BI1014" s="370"/>
      <c r="BJ1014" s="370"/>
      <c r="BK1014" s="370"/>
      <c r="BL1014" s="370"/>
      <c r="BM1014" s="370"/>
      <c r="BN1014" s="370"/>
      <c r="BO1014" s="370"/>
      <c r="BP1014" s="370"/>
      <c r="BQ1014" s="370"/>
      <c r="BR1014" s="370"/>
      <c r="BS1014" s="370"/>
      <c r="BT1014" s="370"/>
      <c r="BU1014" s="370"/>
      <c r="BV1014" s="370"/>
      <c r="BW1014" s="370"/>
      <c r="BX1014" s="370"/>
      <c r="BY1014" s="370"/>
      <c r="BZ1014" s="370"/>
      <c r="CA1014" s="370"/>
      <c r="CB1014" s="370"/>
      <c r="CC1014" s="370"/>
      <c r="CD1014" s="370"/>
      <c r="CE1014" s="370"/>
      <c r="CF1014" s="370"/>
      <c r="CG1014" s="370"/>
      <c r="CH1014" s="370"/>
      <c r="CI1014" s="370"/>
      <c r="CJ1014" s="370"/>
      <c r="CK1014" s="370"/>
      <c r="CL1014" s="370"/>
      <c r="CM1014" s="370"/>
      <c r="CN1014" s="370"/>
      <c r="CO1014" s="370"/>
      <c r="CP1014" s="370"/>
      <c r="CQ1014" s="370"/>
      <c r="CR1014" s="370"/>
      <c r="CS1014" s="370"/>
      <c r="CT1014" s="370"/>
      <c r="CU1014" s="370"/>
      <c r="CV1014" s="370"/>
      <c r="CW1014" s="370"/>
      <c r="CX1014" s="370"/>
      <c r="CY1014" s="370"/>
      <c r="CZ1014" s="370"/>
      <c r="DA1014" s="370"/>
      <c r="DB1014" s="370"/>
      <c r="DC1014" s="370"/>
      <c r="DD1014" s="370"/>
      <c r="DE1014" s="370"/>
    </row>
    <row r="1015" spans="56:109">
      <c r="BD1015" s="370"/>
      <c r="BE1015" s="370"/>
      <c r="BF1015" s="370"/>
      <c r="BG1015" s="370"/>
      <c r="BH1015" s="370"/>
      <c r="BI1015" s="370"/>
      <c r="BJ1015" s="370"/>
      <c r="BK1015" s="370"/>
      <c r="BL1015" s="370"/>
      <c r="BM1015" s="370"/>
      <c r="BN1015" s="370"/>
      <c r="BO1015" s="370"/>
      <c r="BP1015" s="370"/>
      <c r="BQ1015" s="370"/>
      <c r="BR1015" s="370"/>
      <c r="BS1015" s="370"/>
      <c r="BT1015" s="370"/>
      <c r="BU1015" s="370"/>
      <c r="BV1015" s="370"/>
      <c r="BW1015" s="370"/>
      <c r="BX1015" s="370"/>
      <c r="BY1015" s="370"/>
      <c r="BZ1015" s="370"/>
      <c r="CA1015" s="370"/>
      <c r="CB1015" s="370"/>
      <c r="CC1015" s="370"/>
      <c r="CD1015" s="370"/>
      <c r="CE1015" s="370"/>
      <c r="CF1015" s="370"/>
      <c r="CG1015" s="370"/>
      <c r="CH1015" s="370"/>
      <c r="CI1015" s="370"/>
      <c r="CJ1015" s="370"/>
      <c r="CK1015" s="370"/>
      <c r="CL1015" s="370"/>
      <c r="CM1015" s="370"/>
      <c r="CN1015" s="370"/>
      <c r="CO1015" s="370"/>
      <c r="CP1015" s="370"/>
      <c r="CQ1015" s="370"/>
      <c r="CR1015" s="370"/>
      <c r="CS1015" s="370"/>
      <c r="CT1015" s="370"/>
      <c r="CU1015" s="370"/>
      <c r="CV1015" s="370"/>
      <c r="CW1015" s="370"/>
      <c r="CX1015" s="370"/>
      <c r="CY1015" s="370"/>
      <c r="CZ1015" s="370"/>
      <c r="DA1015" s="370"/>
      <c r="DB1015" s="370"/>
      <c r="DC1015" s="370"/>
      <c r="DD1015" s="370"/>
      <c r="DE1015" s="370"/>
    </row>
    <row r="1016" spans="56:109">
      <c r="BD1016" s="370"/>
      <c r="BE1016" s="370"/>
      <c r="BF1016" s="370"/>
      <c r="BG1016" s="370"/>
      <c r="BH1016" s="370"/>
      <c r="BI1016" s="370"/>
      <c r="BJ1016" s="370"/>
      <c r="BK1016" s="370"/>
      <c r="BL1016" s="370"/>
      <c r="BM1016" s="370"/>
      <c r="BN1016" s="370"/>
      <c r="BO1016" s="370"/>
      <c r="BP1016" s="370"/>
      <c r="BQ1016" s="370"/>
      <c r="BR1016" s="370"/>
      <c r="BS1016" s="370"/>
      <c r="BT1016" s="370"/>
      <c r="BU1016" s="370"/>
      <c r="BV1016" s="370"/>
      <c r="BW1016" s="370"/>
      <c r="BX1016" s="370"/>
      <c r="BY1016" s="370"/>
      <c r="BZ1016" s="370"/>
      <c r="CA1016" s="370"/>
      <c r="CB1016" s="370"/>
      <c r="CC1016" s="370"/>
      <c r="CD1016" s="370"/>
      <c r="CE1016" s="370"/>
      <c r="CF1016" s="370"/>
      <c r="CG1016" s="370"/>
      <c r="CH1016" s="370"/>
      <c r="CI1016" s="370"/>
      <c r="CJ1016" s="370"/>
      <c r="CK1016" s="370"/>
      <c r="CL1016" s="370"/>
      <c r="CM1016" s="370"/>
      <c r="CN1016" s="370"/>
      <c r="CO1016" s="370"/>
      <c r="CP1016" s="370"/>
      <c r="CQ1016" s="370"/>
      <c r="CR1016" s="370"/>
      <c r="CS1016" s="370"/>
      <c r="CT1016" s="370"/>
      <c r="CU1016" s="370"/>
      <c r="CV1016" s="370"/>
      <c r="CW1016" s="370"/>
      <c r="CX1016" s="370"/>
      <c r="CY1016" s="370"/>
      <c r="CZ1016" s="370"/>
      <c r="DA1016" s="370"/>
      <c r="DB1016" s="370"/>
      <c r="DC1016" s="370"/>
      <c r="DD1016" s="370"/>
      <c r="DE1016" s="370"/>
    </row>
    <row r="1017" spans="56:109">
      <c r="BD1017" s="370"/>
      <c r="BE1017" s="370"/>
      <c r="BF1017" s="370"/>
      <c r="BG1017" s="370"/>
      <c r="BH1017" s="370"/>
      <c r="BI1017" s="370"/>
      <c r="BJ1017" s="370"/>
      <c r="BK1017" s="370"/>
      <c r="BL1017" s="370"/>
      <c r="BM1017" s="370"/>
      <c r="BN1017" s="370"/>
      <c r="BO1017" s="370"/>
      <c r="BP1017" s="370"/>
      <c r="BQ1017" s="370"/>
      <c r="BR1017" s="370"/>
      <c r="BS1017" s="370"/>
      <c r="BT1017" s="370"/>
      <c r="BU1017" s="370"/>
      <c r="BV1017" s="370"/>
      <c r="BW1017" s="370"/>
      <c r="BX1017" s="370"/>
      <c r="BY1017" s="370"/>
      <c r="BZ1017" s="370"/>
      <c r="CA1017" s="370"/>
      <c r="CB1017" s="370"/>
      <c r="CC1017" s="370"/>
      <c r="CD1017" s="370"/>
      <c r="CE1017" s="370"/>
      <c r="CF1017" s="370"/>
      <c r="CG1017" s="370"/>
      <c r="CH1017" s="370"/>
      <c r="CI1017" s="370"/>
      <c r="CJ1017" s="370"/>
      <c r="CK1017" s="370"/>
      <c r="CL1017" s="370"/>
      <c r="CM1017" s="370"/>
      <c r="CN1017" s="370"/>
      <c r="CO1017" s="370"/>
      <c r="CP1017" s="370"/>
      <c r="CQ1017" s="370"/>
      <c r="CR1017" s="370"/>
      <c r="CS1017" s="370"/>
      <c r="CT1017" s="370"/>
      <c r="CU1017" s="370"/>
      <c r="CV1017" s="370"/>
      <c r="CW1017" s="370"/>
      <c r="CX1017" s="370"/>
      <c r="CY1017" s="370"/>
      <c r="CZ1017" s="370"/>
      <c r="DA1017" s="370"/>
      <c r="DB1017" s="370"/>
      <c r="DC1017" s="370"/>
      <c r="DD1017" s="370"/>
      <c r="DE1017" s="370"/>
    </row>
    <row r="1018" spans="56:109">
      <c r="BD1018" s="370"/>
      <c r="BE1018" s="370"/>
      <c r="BF1018" s="370"/>
      <c r="BG1018" s="370"/>
      <c r="BH1018" s="370"/>
      <c r="BI1018" s="370"/>
      <c r="BJ1018" s="370"/>
      <c r="BK1018" s="370"/>
      <c r="BL1018" s="370"/>
      <c r="BM1018" s="370"/>
      <c r="BN1018" s="370"/>
      <c r="BO1018" s="370"/>
      <c r="BP1018" s="370"/>
      <c r="BQ1018" s="370"/>
      <c r="BR1018" s="370"/>
      <c r="BS1018" s="370"/>
      <c r="BT1018" s="370"/>
      <c r="BU1018" s="370"/>
      <c r="BV1018" s="370"/>
      <c r="BW1018" s="370"/>
      <c r="BX1018" s="370"/>
      <c r="BY1018" s="370"/>
      <c r="BZ1018" s="370"/>
      <c r="CA1018" s="370"/>
      <c r="CB1018" s="370"/>
      <c r="CC1018" s="370"/>
      <c r="CD1018" s="370"/>
      <c r="CE1018" s="370"/>
      <c r="CF1018" s="370"/>
      <c r="CG1018" s="370"/>
      <c r="CH1018" s="370"/>
      <c r="CI1018" s="370"/>
      <c r="CJ1018" s="370"/>
      <c r="CK1018" s="370"/>
      <c r="CL1018" s="370"/>
      <c r="CM1018" s="370"/>
      <c r="CN1018" s="370"/>
      <c r="CO1018" s="370"/>
      <c r="CP1018" s="370"/>
      <c r="CQ1018" s="370"/>
      <c r="CR1018" s="370"/>
      <c r="CS1018" s="370"/>
      <c r="CT1018" s="370"/>
      <c r="CU1018" s="370"/>
      <c r="CV1018" s="370"/>
      <c r="CW1018" s="370"/>
      <c r="CX1018" s="370"/>
      <c r="CY1018" s="370"/>
      <c r="CZ1018" s="370"/>
      <c r="DA1018" s="370"/>
      <c r="DB1018" s="370"/>
      <c r="DC1018" s="370"/>
      <c r="DD1018" s="370"/>
      <c r="DE1018" s="370"/>
    </row>
    <row r="1019" spans="56:109">
      <c r="BD1019" s="370"/>
      <c r="BE1019" s="370"/>
      <c r="BF1019" s="370"/>
      <c r="BG1019" s="370"/>
      <c r="BH1019" s="370"/>
      <c r="BI1019" s="370"/>
      <c r="BJ1019" s="370"/>
      <c r="BK1019" s="370"/>
      <c r="BL1019" s="370"/>
      <c r="BM1019" s="370"/>
      <c r="BN1019" s="370"/>
      <c r="BO1019" s="370"/>
      <c r="BP1019" s="370"/>
      <c r="BQ1019" s="370"/>
      <c r="BR1019" s="370"/>
      <c r="BS1019" s="370"/>
      <c r="BT1019" s="370"/>
      <c r="BU1019" s="370"/>
      <c r="BV1019" s="370"/>
      <c r="BW1019" s="370"/>
      <c r="BX1019" s="370"/>
      <c r="BY1019" s="370"/>
      <c r="BZ1019" s="370"/>
      <c r="CA1019" s="370"/>
      <c r="CB1019" s="370"/>
      <c r="CC1019" s="370"/>
      <c r="CD1019" s="370"/>
      <c r="CE1019" s="370"/>
      <c r="CF1019" s="370"/>
      <c r="CG1019" s="370"/>
      <c r="CH1019" s="370"/>
      <c r="CI1019" s="370"/>
      <c r="CJ1019" s="370"/>
      <c r="CK1019" s="370"/>
      <c r="CL1019" s="370"/>
      <c r="CM1019" s="370"/>
      <c r="CN1019" s="370"/>
      <c r="CO1019" s="370"/>
      <c r="CP1019" s="370"/>
      <c r="CQ1019" s="370"/>
      <c r="CR1019" s="370"/>
      <c r="CS1019" s="370"/>
      <c r="CT1019" s="370"/>
      <c r="CU1019" s="370"/>
      <c r="CV1019" s="370"/>
      <c r="CW1019" s="370"/>
      <c r="CX1019" s="370"/>
      <c r="CY1019" s="370"/>
      <c r="CZ1019" s="370"/>
      <c r="DA1019" s="370"/>
      <c r="DB1019" s="370"/>
      <c r="DC1019" s="370"/>
      <c r="DD1019" s="370"/>
      <c r="DE1019" s="370"/>
    </row>
    <row r="1020" spans="56:109">
      <c r="BD1020" s="370"/>
      <c r="BE1020" s="370"/>
      <c r="BF1020" s="370"/>
      <c r="BG1020" s="370"/>
      <c r="BH1020" s="370"/>
      <c r="BI1020" s="370"/>
      <c r="BJ1020" s="370"/>
      <c r="BK1020" s="370"/>
      <c r="BL1020" s="370"/>
      <c r="BM1020" s="370"/>
      <c r="BN1020" s="370"/>
      <c r="BO1020" s="370"/>
      <c r="BP1020" s="370"/>
      <c r="BQ1020" s="370"/>
      <c r="BR1020" s="370"/>
      <c r="BS1020" s="370"/>
      <c r="BT1020" s="370"/>
      <c r="BU1020" s="370"/>
      <c r="BV1020" s="370"/>
      <c r="BW1020" s="370"/>
      <c r="BX1020" s="370"/>
      <c r="BY1020" s="370"/>
      <c r="BZ1020" s="370"/>
      <c r="CA1020" s="370"/>
      <c r="CB1020" s="370"/>
      <c r="CC1020" s="370"/>
      <c r="CD1020" s="370"/>
      <c r="CE1020" s="370"/>
      <c r="CF1020" s="370"/>
      <c r="CG1020" s="370"/>
      <c r="CH1020" s="370"/>
      <c r="CI1020" s="370"/>
      <c r="CJ1020" s="370"/>
      <c r="CK1020" s="370"/>
      <c r="CL1020" s="370"/>
      <c r="CM1020" s="370"/>
      <c r="CN1020" s="370"/>
      <c r="CO1020" s="370"/>
      <c r="CP1020" s="370"/>
      <c r="CQ1020" s="370"/>
      <c r="CR1020" s="370"/>
      <c r="CS1020" s="370"/>
      <c r="CT1020" s="370"/>
      <c r="CU1020" s="370"/>
      <c r="CV1020" s="370"/>
      <c r="CW1020" s="370"/>
      <c r="CX1020" s="370"/>
      <c r="CY1020" s="370"/>
      <c r="CZ1020" s="370"/>
      <c r="DA1020" s="370"/>
      <c r="DB1020" s="370"/>
      <c r="DC1020" s="370"/>
      <c r="DD1020" s="370"/>
      <c r="DE1020" s="370"/>
    </row>
    <row r="1021" spans="56:109">
      <c r="BD1021" s="370"/>
      <c r="BE1021" s="370"/>
      <c r="BF1021" s="370"/>
      <c r="BG1021" s="370"/>
      <c r="BH1021" s="370"/>
      <c r="BI1021" s="370"/>
      <c r="BJ1021" s="370"/>
      <c r="BK1021" s="370"/>
      <c r="BL1021" s="370"/>
      <c r="BM1021" s="370"/>
      <c r="BN1021" s="370"/>
      <c r="BO1021" s="370"/>
      <c r="BP1021" s="370"/>
      <c r="BQ1021" s="370"/>
      <c r="BR1021" s="370"/>
      <c r="BS1021" s="370"/>
      <c r="BT1021" s="370"/>
      <c r="BU1021" s="370"/>
      <c r="BV1021" s="370"/>
      <c r="BW1021" s="370"/>
      <c r="BX1021" s="370"/>
      <c r="BY1021" s="370"/>
      <c r="BZ1021" s="370"/>
      <c r="CA1021" s="370"/>
      <c r="CB1021" s="370"/>
      <c r="CC1021" s="370"/>
      <c r="CD1021" s="370"/>
      <c r="CE1021" s="370"/>
      <c r="CF1021" s="370"/>
      <c r="CG1021" s="370"/>
      <c r="CH1021" s="370"/>
      <c r="CI1021" s="370"/>
      <c r="CJ1021" s="370"/>
      <c r="CK1021" s="370"/>
      <c r="CL1021" s="370"/>
      <c r="CM1021" s="370"/>
      <c r="CN1021" s="370"/>
      <c r="CO1021" s="370"/>
      <c r="CP1021" s="370"/>
      <c r="CQ1021" s="370"/>
      <c r="CR1021" s="370"/>
      <c r="CS1021" s="370"/>
      <c r="CT1021" s="370"/>
      <c r="CU1021" s="370"/>
      <c r="CV1021" s="370"/>
      <c r="CW1021" s="370"/>
      <c r="CX1021" s="370"/>
      <c r="CY1021" s="370"/>
      <c r="CZ1021" s="370"/>
      <c r="DA1021" s="370"/>
      <c r="DB1021" s="370"/>
      <c r="DC1021" s="370"/>
      <c r="DD1021" s="370"/>
      <c r="DE1021" s="370"/>
    </row>
    <row r="1022" spans="56:109">
      <c r="BD1022" s="370"/>
      <c r="BE1022" s="370"/>
      <c r="BF1022" s="370"/>
      <c r="BG1022" s="370"/>
      <c r="BH1022" s="370"/>
      <c r="BI1022" s="370"/>
      <c r="BJ1022" s="370"/>
      <c r="BK1022" s="370"/>
      <c r="BL1022" s="370"/>
      <c r="BM1022" s="370"/>
      <c r="BN1022" s="370"/>
      <c r="BO1022" s="370"/>
      <c r="BP1022" s="370"/>
      <c r="BQ1022" s="370"/>
      <c r="BR1022" s="370"/>
      <c r="BS1022" s="370"/>
      <c r="BT1022" s="370"/>
      <c r="BU1022" s="370"/>
      <c r="BV1022" s="370"/>
      <c r="BW1022" s="370"/>
      <c r="BX1022" s="370"/>
      <c r="BY1022" s="370"/>
      <c r="BZ1022" s="370"/>
      <c r="CA1022" s="370"/>
      <c r="CB1022" s="370"/>
      <c r="CC1022" s="370"/>
      <c r="CD1022" s="370"/>
      <c r="CE1022" s="370"/>
      <c r="CF1022" s="370"/>
      <c r="CG1022" s="370"/>
      <c r="CH1022" s="370"/>
      <c r="CI1022" s="370"/>
      <c r="CJ1022" s="370"/>
      <c r="CK1022" s="370"/>
      <c r="CL1022" s="370"/>
      <c r="CM1022" s="370"/>
      <c r="CN1022" s="370"/>
      <c r="CO1022" s="370"/>
      <c r="CP1022" s="370"/>
      <c r="CQ1022" s="370"/>
      <c r="CR1022" s="370"/>
      <c r="CS1022" s="370"/>
      <c r="CT1022" s="370"/>
      <c r="CU1022" s="370"/>
      <c r="CV1022" s="370"/>
      <c r="CW1022" s="370"/>
      <c r="CX1022" s="370"/>
      <c r="CY1022" s="370"/>
      <c r="CZ1022" s="370"/>
      <c r="DA1022" s="370"/>
      <c r="DB1022" s="370"/>
      <c r="DC1022" s="370"/>
      <c r="DD1022" s="370"/>
      <c r="DE1022" s="370"/>
    </row>
    <row r="1023" spans="56:109">
      <c r="BD1023" s="370"/>
      <c r="BE1023" s="370"/>
      <c r="BF1023" s="370"/>
      <c r="BG1023" s="370"/>
      <c r="BH1023" s="370"/>
      <c r="BI1023" s="370"/>
      <c r="BJ1023" s="370"/>
      <c r="BK1023" s="370"/>
      <c r="BL1023" s="370"/>
      <c r="BM1023" s="370"/>
      <c r="BN1023" s="370"/>
      <c r="BO1023" s="370"/>
      <c r="BP1023" s="370"/>
      <c r="BQ1023" s="370"/>
      <c r="BR1023" s="370"/>
      <c r="BS1023" s="370"/>
      <c r="BT1023" s="370"/>
      <c r="BU1023" s="370"/>
      <c r="BV1023" s="370"/>
      <c r="BW1023" s="370"/>
      <c r="BX1023" s="370"/>
      <c r="BY1023" s="370"/>
      <c r="BZ1023" s="370"/>
      <c r="CA1023" s="370"/>
      <c r="CB1023" s="370"/>
      <c r="CC1023" s="370"/>
      <c r="CD1023" s="370"/>
      <c r="CE1023" s="370"/>
      <c r="CF1023" s="370"/>
      <c r="CG1023" s="370"/>
      <c r="CH1023" s="370"/>
      <c r="CI1023" s="370"/>
      <c r="CJ1023" s="370"/>
      <c r="CK1023" s="370"/>
      <c r="CL1023" s="370"/>
      <c r="CM1023" s="370"/>
      <c r="CN1023" s="370"/>
      <c r="CO1023" s="370"/>
      <c r="CP1023" s="370"/>
      <c r="CQ1023" s="370"/>
      <c r="CR1023" s="370"/>
      <c r="CS1023" s="370"/>
      <c r="CT1023" s="370"/>
      <c r="CU1023" s="370"/>
      <c r="CV1023" s="370"/>
      <c r="CW1023" s="370"/>
      <c r="CX1023" s="370"/>
      <c r="CY1023" s="370"/>
      <c r="CZ1023" s="370"/>
      <c r="DA1023" s="370"/>
      <c r="DB1023" s="370"/>
      <c r="DC1023" s="370"/>
      <c r="DD1023" s="370"/>
      <c r="DE1023" s="370"/>
    </row>
    <row r="1024" spans="56:109">
      <c r="BD1024" s="370"/>
      <c r="BE1024" s="370"/>
      <c r="BF1024" s="370"/>
      <c r="BG1024" s="370"/>
      <c r="BH1024" s="370"/>
      <c r="BI1024" s="370"/>
      <c r="BJ1024" s="370"/>
      <c r="BK1024" s="370"/>
      <c r="BL1024" s="370"/>
      <c r="BM1024" s="370"/>
      <c r="BN1024" s="370"/>
      <c r="BO1024" s="370"/>
      <c r="BP1024" s="370"/>
      <c r="BQ1024" s="370"/>
      <c r="BR1024" s="370"/>
      <c r="BS1024" s="370"/>
      <c r="BT1024" s="370"/>
      <c r="BU1024" s="370"/>
      <c r="BV1024" s="370"/>
      <c r="BW1024" s="370"/>
      <c r="BX1024" s="370"/>
      <c r="BY1024" s="370"/>
      <c r="BZ1024" s="370"/>
      <c r="CA1024" s="370"/>
      <c r="CB1024" s="370"/>
      <c r="CC1024" s="370"/>
      <c r="CD1024" s="370"/>
      <c r="CE1024" s="370"/>
      <c r="CF1024" s="370"/>
      <c r="CG1024" s="370"/>
      <c r="CH1024" s="370"/>
      <c r="CI1024" s="370"/>
      <c r="CJ1024" s="370"/>
      <c r="CK1024" s="370"/>
      <c r="CL1024" s="370"/>
      <c r="CM1024" s="370"/>
      <c r="CN1024" s="370"/>
      <c r="CO1024" s="370"/>
      <c r="CP1024" s="370"/>
      <c r="CQ1024" s="370"/>
      <c r="CR1024" s="370"/>
      <c r="CS1024" s="370"/>
      <c r="CT1024" s="370"/>
      <c r="CU1024" s="370"/>
      <c r="CV1024" s="370"/>
      <c r="CW1024" s="370"/>
      <c r="CX1024" s="370"/>
      <c r="CY1024" s="370"/>
      <c r="CZ1024" s="370"/>
      <c r="DA1024" s="370"/>
      <c r="DB1024" s="370"/>
      <c r="DC1024" s="370"/>
      <c r="DD1024" s="370"/>
      <c r="DE1024" s="370"/>
    </row>
    <row r="1025" spans="56:109">
      <c r="BD1025" s="370"/>
      <c r="BE1025" s="370"/>
      <c r="BF1025" s="370"/>
      <c r="BG1025" s="370"/>
      <c r="BH1025" s="370"/>
      <c r="BI1025" s="370"/>
      <c r="BJ1025" s="370"/>
      <c r="BK1025" s="370"/>
      <c r="BL1025" s="370"/>
      <c r="BM1025" s="370"/>
      <c r="BN1025" s="370"/>
      <c r="BO1025" s="370"/>
      <c r="BP1025" s="370"/>
      <c r="BQ1025" s="370"/>
      <c r="BR1025" s="370"/>
      <c r="BS1025" s="370"/>
      <c r="BT1025" s="370"/>
      <c r="BU1025" s="370"/>
      <c r="BV1025" s="370"/>
      <c r="BW1025" s="370"/>
      <c r="BX1025" s="370"/>
      <c r="BY1025" s="370"/>
      <c r="BZ1025" s="370"/>
      <c r="CA1025" s="370"/>
      <c r="CB1025" s="370"/>
      <c r="CC1025" s="370"/>
      <c r="CD1025" s="370"/>
      <c r="CE1025" s="370"/>
      <c r="CF1025" s="370"/>
      <c r="CG1025" s="370"/>
      <c r="CH1025" s="370"/>
      <c r="CI1025" s="370"/>
      <c r="CJ1025" s="370"/>
      <c r="CK1025" s="370"/>
      <c r="CL1025" s="370"/>
      <c r="CM1025" s="370"/>
      <c r="CN1025" s="370"/>
      <c r="CO1025" s="370"/>
      <c r="CP1025" s="370"/>
      <c r="CQ1025" s="370"/>
      <c r="CR1025" s="370"/>
      <c r="CS1025" s="370"/>
      <c r="CT1025" s="370"/>
      <c r="CU1025" s="370"/>
      <c r="CV1025" s="370"/>
      <c r="CW1025" s="370"/>
      <c r="CX1025" s="370"/>
      <c r="CY1025" s="370"/>
      <c r="CZ1025" s="370"/>
      <c r="DA1025" s="370"/>
      <c r="DB1025" s="370"/>
      <c r="DC1025" s="370"/>
      <c r="DD1025" s="370"/>
      <c r="DE1025" s="370"/>
    </row>
    <row r="1026" spans="56:109">
      <c r="BD1026" s="370"/>
      <c r="BE1026" s="370"/>
      <c r="BF1026" s="370"/>
      <c r="BG1026" s="370"/>
      <c r="BH1026" s="370"/>
      <c r="BI1026" s="370"/>
      <c r="BJ1026" s="370"/>
      <c r="BK1026" s="370"/>
      <c r="BL1026" s="370"/>
      <c r="BM1026" s="370"/>
      <c r="BN1026" s="370"/>
      <c r="BO1026" s="370"/>
      <c r="BP1026" s="370"/>
      <c r="BQ1026" s="370"/>
      <c r="BR1026" s="370"/>
      <c r="BS1026" s="370"/>
      <c r="BT1026" s="370"/>
      <c r="BU1026" s="370"/>
      <c r="BV1026" s="370"/>
      <c r="BW1026" s="370"/>
      <c r="BX1026" s="370"/>
      <c r="BY1026" s="370"/>
      <c r="BZ1026" s="370"/>
      <c r="CA1026" s="370"/>
      <c r="CB1026" s="370"/>
      <c r="CC1026" s="370"/>
      <c r="CD1026" s="370"/>
      <c r="CE1026" s="370"/>
      <c r="CF1026" s="370"/>
      <c r="CG1026" s="370"/>
      <c r="CH1026" s="370"/>
      <c r="CI1026" s="370"/>
      <c r="CJ1026" s="370"/>
      <c r="CK1026" s="370"/>
      <c r="CL1026" s="370"/>
      <c r="CM1026" s="370"/>
      <c r="CN1026" s="370"/>
      <c r="CO1026" s="370"/>
      <c r="CP1026" s="370"/>
      <c r="CQ1026" s="370"/>
      <c r="CR1026" s="370"/>
      <c r="CS1026" s="370"/>
      <c r="CT1026" s="370"/>
      <c r="CU1026" s="370"/>
      <c r="CV1026" s="370"/>
      <c r="CW1026" s="370"/>
      <c r="CX1026" s="370"/>
      <c r="CY1026" s="370"/>
      <c r="CZ1026" s="370"/>
      <c r="DA1026" s="370"/>
      <c r="DB1026" s="370"/>
      <c r="DC1026" s="370"/>
      <c r="DD1026" s="370"/>
      <c r="DE1026" s="370"/>
    </row>
    <row r="1027" spans="56:109">
      <c r="BD1027" s="370"/>
      <c r="BE1027" s="370"/>
      <c r="BF1027" s="370"/>
      <c r="BG1027" s="370"/>
      <c r="BH1027" s="370"/>
      <c r="BI1027" s="370"/>
      <c r="BJ1027" s="370"/>
      <c r="BK1027" s="370"/>
      <c r="BL1027" s="370"/>
      <c r="BM1027" s="370"/>
      <c r="BN1027" s="370"/>
      <c r="BO1027" s="370"/>
      <c r="BP1027" s="370"/>
      <c r="BQ1027" s="370"/>
      <c r="BR1027" s="370"/>
      <c r="BS1027" s="370"/>
      <c r="BT1027" s="370"/>
      <c r="BU1027" s="370"/>
      <c r="BV1027" s="370"/>
      <c r="BW1027" s="370"/>
      <c r="BX1027" s="370"/>
      <c r="BY1027" s="370"/>
      <c r="BZ1027" s="370"/>
      <c r="CA1027" s="370"/>
      <c r="CB1027" s="370"/>
      <c r="CC1027" s="370"/>
      <c r="CD1027" s="370"/>
      <c r="CE1027" s="370"/>
      <c r="CF1027" s="370"/>
      <c r="CG1027" s="370"/>
      <c r="CH1027" s="370"/>
      <c r="CI1027" s="370"/>
      <c r="CJ1027" s="370"/>
      <c r="CK1027" s="370"/>
      <c r="CL1027" s="370"/>
      <c r="CM1027" s="370"/>
      <c r="CN1027" s="370"/>
      <c r="CO1027" s="370"/>
      <c r="CP1027" s="370"/>
      <c r="CQ1027" s="370"/>
      <c r="CR1027" s="370"/>
      <c r="CS1027" s="370"/>
      <c r="CT1027" s="370"/>
      <c r="CU1027" s="370"/>
      <c r="CV1027" s="370"/>
      <c r="CW1027" s="370"/>
      <c r="CX1027" s="370"/>
      <c r="CY1027" s="370"/>
      <c r="CZ1027" s="370"/>
      <c r="DA1027" s="370"/>
      <c r="DB1027" s="370"/>
      <c r="DC1027" s="370"/>
      <c r="DD1027" s="370"/>
      <c r="DE1027" s="370"/>
    </row>
    <row r="1028" spans="56:109">
      <c r="BD1028" s="370"/>
      <c r="BE1028" s="370"/>
      <c r="BF1028" s="370"/>
      <c r="BG1028" s="370"/>
      <c r="BH1028" s="370"/>
      <c r="BI1028" s="370"/>
      <c r="BJ1028" s="370"/>
      <c r="BK1028" s="370"/>
      <c r="BL1028" s="370"/>
      <c r="BM1028" s="370"/>
      <c r="BN1028" s="370"/>
      <c r="BO1028" s="370"/>
      <c r="BP1028" s="370"/>
      <c r="BQ1028" s="370"/>
      <c r="BR1028" s="370"/>
      <c r="BS1028" s="370"/>
      <c r="BT1028" s="370"/>
      <c r="BU1028" s="370"/>
      <c r="BV1028" s="370"/>
      <c r="BW1028" s="370"/>
      <c r="BX1028" s="370"/>
      <c r="BY1028" s="370"/>
      <c r="BZ1028" s="370"/>
      <c r="CA1028" s="370"/>
      <c r="CB1028" s="370"/>
      <c r="CC1028" s="370"/>
      <c r="CD1028" s="370"/>
      <c r="CE1028" s="370"/>
      <c r="CF1028" s="370"/>
      <c r="CG1028" s="370"/>
      <c r="CH1028" s="370"/>
      <c r="CI1028" s="370"/>
      <c r="CJ1028" s="370"/>
      <c r="CK1028" s="370"/>
      <c r="CL1028" s="370"/>
      <c r="CM1028" s="370"/>
      <c r="CN1028" s="370"/>
      <c r="CO1028" s="370"/>
      <c r="CP1028" s="370"/>
      <c r="CQ1028" s="370"/>
      <c r="CR1028" s="370"/>
      <c r="CS1028" s="370"/>
      <c r="CT1028" s="370"/>
      <c r="CU1028" s="370"/>
      <c r="CV1028" s="370"/>
      <c r="CW1028" s="370"/>
      <c r="CX1028" s="370"/>
      <c r="CY1028" s="370"/>
      <c r="CZ1028" s="370"/>
      <c r="DA1028" s="370"/>
      <c r="DB1028" s="370"/>
      <c r="DC1028" s="370"/>
      <c r="DD1028" s="370"/>
      <c r="DE1028" s="370"/>
    </row>
    <row r="1029" spans="56:109">
      <c r="BD1029" s="370"/>
      <c r="BE1029" s="370"/>
      <c r="BF1029" s="370"/>
      <c r="BG1029" s="370"/>
      <c r="BH1029" s="370"/>
      <c r="BI1029" s="370"/>
      <c r="BJ1029" s="370"/>
      <c r="BK1029" s="370"/>
      <c r="BL1029" s="370"/>
      <c r="BM1029" s="370"/>
      <c r="BN1029" s="370"/>
      <c r="BO1029" s="370"/>
      <c r="BP1029" s="370"/>
      <c r="BQ1029" s="370"/>
      <c r="BR1029" s="370"/>
      <c r="BS1029" s="370"/>
      <c r="BT1029" s="370"/>
      <c r="BU1029" s="370"/>
      <c r="BV1029" s="370"/>
      <c r="BW1029" s="370"/>
      <c r="BX1029" s="370"/>
      <c r="BY1029" s="370"/>
      <c r="BZ1029" s="370"/>
      <c r="CA1029" s="370"/>
      <c r="CB1029" s="370"/>
      <c r="CC1029" s="370"/>
      <c r="CD1029" s="370"/>
      <c r="CE1029" s="370"/>
      <c r="CF1029" s="370"/>
      <c r="CG1029" s="370"/>
      <c r="CH1029" s="370"/>
      <c r="CI1029" s="370"/>
      <c r="CJ1029" s="370"/>
      <c r="CK1029" s="370"/>
      <c r="CL1029" s="370"/>
      <c r="CM1029" s="370"/>
      <c r="CN1029" s="370"/>
      <c r="CO1029" s="370"/>
      <c r="CP1029" s="370"/>
      <c r="CQ1029" s="370"/>
      <c r="CR1029" s="370"/>
      <c r="CS1029" s="370"/>
      <c r="CT1029" s="370"/>
      <c r="CU1029" s="370"/>
      <c r="CV1029" s="370"/>
      <c r="CW1029" s="370"/>
      <c r="CX1029" s="370"/>
      <c r="CY1029" s="370"/>
      <c r="CZ1029" s="370"/>
      <c r="DA1029" s="370"/>
      <c r="DB1029" s="370"/>
      <c r="DC1029" s="370"/>
      <c r="DD1029" s="370"/>
      <c r="DE1029" s="370"/>
    </row>
    <row r="1030" spans="56:109">
      <c r="BD1030" s="370"/>
      <c r="BE1030" s="370"/>
      <c r="BF1030" s="370"/>
      <c r="BG1030" s="370"/>
      <c r="BH1030" s="370"/>
      <c r="BI1030" s="370"/>
      <c r="BJ1030" s="370"/>
      <c r="BK1030" s="370"/>
      <c r="BL1030" s="370"/>
      <c r="BM1030" s="370"/>
      <c r="BN1030" s="370"/>
      <c r="BO1030" s="370"/>
      <c r="BP1030" s="370"/>
      <c r="BQ1030" s="370"/>
      <c r="BR1030" s="370"/>
      <c r="BS1030" s="370"/>
      <c r="BT1030" s="370"/>
      <c r="BU1030" s="370"/>
      <c r="BV1030" s="370"/>
      <c r="BW1030" s="370"/>
      <c r="BX1030" s="370"/>
      <c r="BY1030" s="370"/>
      <c r="BZ1030" s="370"/>
      <c r="CA1030" s="370"/>
      <c r="CB1030" s="370"/>
      <c r="CC1030" s="370"/>
      <c r="CD1030" s="370"/>
      <c r="CE1030" s="370"/>
      <c r="CF1030" s="370"/>
      <c r="CG1030" s="370"/>
      <c r="CH1030" s="370"/>
      <c r="CI1030" s="370"/>
      <c r="CJ1030" s="370"/>
      <c r="CK1030" s="370"/>
      <c r="CL1030" s="370"/>
      <c r="CM1030" s="370"/>
      <c r="CN1030" s="370"/>
      <c r="CO1030" s="370"/>
      <c r="CP1030" s="370"/>
      <c r="CQ1030" s="370"/>
      <c r="CR1030" s="370"/>
      <c r="CS1030" s="370"/>
      <c r="CT1030" s="370"/>
      <c r="CU1030" s="370"/>
      <c r="CV1030" s="370"/>
      <c r="CW1030" s="370"/>
      <c r="CX1030" s="370"/>
      <c r="CY1030" s="370"/>
      <c r="CZ1030" s="370"/>
      <c r="DA1030" s="370"/>
      <c r="DB1030" s="370"/>
      <c r="DC1030" s="370"/>
      <c r="DD1030" s="370"/>
      <c r="DE1030" s="370"/>
    </row>
    <row r="1031" spans="56:109">
      <c r="BD1031" s="370"/>
      <c r="BE1031" s="370"/>
      <c r="BF1031" s="370"/>
      <c r="BG1031" s="370"/>
      <c r="BH1031" s="370"/>
      <c r="BI1031" s="370"/>
      <c r="BJ1031" s="370"/>
      <c r="BK1031" s="370"/>
      <c r="BL1031" s="370"/>
      <c r="BM1031" s="370"/>
      <c r="BN1031" s="370"/>
      <c r="BO1031" s="370"/>
      <c r="BP1031" s="370"/>
      <c r="BQ1031" s="370"/>
      <c r="BR1031" s="370"/>
      <c r="BS1031" s="370"/>
      <c r="BT1031" s="370"/>
      <c r="BU1031" s="370"/>
      <c r="BV1031" s="370"/>
      <c r="BW1031" s="370"/>
      <c r="BX1031" s="370"/>
      <c r="BY1031" s="370"/>
      <c r="BZ1031" s="370"/>
      <c r="CA1031" s="370"/>
      <c r="CB1031" s="370"/>
      <c r="CC1031" s="370"/>
      <c r="CD1031" s="370"/>
      <c r="CE1031" s="370"/>
      <c r="CF1031" s="370"/>
      <c r="CG1031" s="370"/>
      <c r="CH1031" s="370"/>
      <c r="CI1031" s="370"/>
      <c r="CJ1031" s="370"/>
      <c r="CK1031" s="370"/>
      <c r="CL1031" s="370"/>
      <c r="CM1031" s="370"/>
      <c r="CN1031" s="370"/>
      <c r="CO1031" s="370"/>
      <c r="CP1031" s="370"/>
      <c r="CQ1031" s="370"/>
      <c r="CR1031" s="370"/>
      <c r="CS1031" s="370"/>
      <c r="CT1031" s="370"/>
      <c r="CU1031" s="370"/>
      <c r="CV1031" s="370"/>
      <c r="CW1031" s="370"/>
      <c r="CX1031" s="370"/>
      <c r="CY1031" s="370"/>
      <c r="CZ1031" s="370"/>
      <c r="DA1031" s="370"/>
      <c r="DB1031" s="370"/>
      <c r="DC1031" s="370"/>
      <c r="DD1031" s="370"/>
      <c r="DE1031" s="370"/>
    </row>
    <row r="1032" spans="56:109">
      <c r="BD1032" s="370"/>
      <c r="BE1032" s="370"/>
      <c r="BF1032" s="370"/>
      <c r="BG1032" s="370"/>
      <c r="BH1032" s="370"/>
      <c r="BI1032" s="370"/>
      <c r="BJ1032" s="370"/>
      <c r="BK1032" s="370"/>
      <c r="BL1032" s="370"/>
      <c r="BM1032" s="370"/>
      <c r="BN1032" s="370"/>
      <c r="BO1032" s="370"/>
      <c r="BP1032" s="370"/>
      <c r="BQ1032" s="370"/>
      <c r="BR1032" s="370"/>
      <c r="BS1032" s="370"/>
      <c r="BT1032" s="370"/>
      <c r="BU1032" s="370"/>
      <c r="BV1032" s="370"/>
      <c r="BW1032" s="370"/>
      <c r="BX1032" s="370"/>
      <c r="BY1032" s="370"/>
      <c r="BZ1032" s="370"/>
      <c r="CA1032" s="370"/>
      <c r="CB1032" s="370"/>
      <c r="CC1032" s="370"/>
      <c r="CD1032" s="370"/>
      <c r="CE1032" s="370"/>
      <c r="CF1032" s="370"/>
      <c r="CG1032" s="370"/>
      <c r="CH1032" s="370"/>
      <c r="CI1032" s="370"/>
      <c r="CJ1032" s="370"/>
      <c r="CK1032" s="370"/>
      <c r="CL1032" s="370"/>
      <c r="CM1032" s="370"/>
      <c r="CN1032" s="370"/>
      <c r="CO1032" s="370"/>
      <c r="CP1032" s="370"/>
      <c r="CQ1032" s="370"/>
      <c r="CR1032" s="370"/>
      <c r="CS1032" s="370"/>
      <c r="CT1032" s="370"/>
      <c r="CU1032" s="370"/>
      <c r="CV1032" s="370"/>
      <c r="CW1032" s="370"/>
      <c r="CX1032" s="370"/>
      <c r="CY1032" s="370"/>
      <c r="CZ1032" s="370"/>
      <c r="DA1032" s="370"/>
      <c r="DB1032" s="370"/>
      <c r="DC1032" s="370"/>
      <c r="DD1032" s="370"/>
      <c r="DE1032" s="370"/>
    </row>
    <row r="1033" spans="56:109">
      <c r="BD1033" s="370"/>
      <c r="BE1033" s="370"/>
      <c r="BF1033" s="370"/>
      <c r="BG1033" s="370"/>
      <c r="BH1033" s="370"/>
      <c r="BI1033" s="370"/>
      <c r="BJ1033" s="370"/>
      <c r="BK1033" s="370"/>
      <c r="BL1033" s="370"/>
      <c r="BM1033" s="370"/>
      <c r="BN1033" s="370"/>
      <c r="BO1033" s="370"/>
      <c r="BP1033" s="370"/>
      <c r="BQ1033" s="370"/>
      <c r="BR1033" s="370"/>
      <c r="BS1033" s="370"/>
      <c r="BT1033" s="370"/>
      <c r="BU1033" s="370"/>
      <c r="BV1033" s="370"/>
      <c r="BW1033" s="370"/>
      <c r="BX1033" s="370"/>
      <c r="BY1033" s="370"/>
      <c r="BZ1033" s="370"/>
      <c r="CA1033" s="370"/>
      <c r="CB1033" s="370"/>
      <c r="CC1033" s="370"/>
      <c r="CD1033" s="370"/>
      <c r="CE1033" s="370"/>
      <c r="CF1033" s="370"/>
      <c r="CG1033" s="370"/>
      <c r="CH1033" s="370"/>
      <c r="CI1033" s="370"/>
      <c r="CJ1033" s="370"/>
      <c r="CK1033" s="370"/>
      <c r="CL1033" s="370"/>
      <c r="CM1033" s="370"/>
      <c r="CN1033" s="370"/>
      <c r="CO1033" s="370"/>
      <c r="CP1033" s="370"/>
      <c r="CQ1033" s="370"/>
      <c r="CR1033" s="370"/>
      <c r="CS1033" s="370"/>
      <c r="CT1033" s="370"/>
      <c r="CU1033" s="370"/>
      <c r="CV1033" s="370"/>
      <c r="CW1033" s="370"/>
      <c r="CX1033" s="370"/>
      <c r="CY1033" s="370"/>
      <c r="CZ1033" s="370"/>
      <c r="DA1033" s="370"/>
      <c r="DB1033" s="370"/>
      <c r="DC1033" s="370"/>
      <c r="DD1033" s="370"/>
      <c r="DE1033" s="370"/>
    </row>
    <row r="1034" spans="56:109">
      <c r="BD1034" s="370"/>
      <c r="BE1034" s="370"/>
      <c r="BF1034" s="370"/>
      <c r="BG1034" s="370"/>
      <c r="BH1034" s="370"/>
      <c r="BI1034" s="370"/>
      <c r="BJ1034" s="370"/>
      <c r="BK1034" s="370"/>
      <c r="BL1034" s="370"/>
      <c r="BM1034" s="370"/>
      <c r="BN1034" s="370"/>
      <c r="BO1034" s="370"/>
      <c r="BP1034" s="370"/>
      <c r="BQ1034" s="370"/>
      <c r="BR1034" s="370"/>
      <c r="BS1034" s="370"/>
      <c r="BT1034" s="370"/>
      <c r="BU1034" s="370"/>
      <c r="BV1034" s="370"/>
      <c r="BW1034" s="370"/>
      <c r="BX1034" s="370"/>
      <c r="BY1034" s="370"/>
      <c r="BZ1034" s="370"/>
      <c r="CA1034" s="370"/>
      <c r="CB1034" s="370"/>
      <c r="CC1034" s="370"/>
      <c r="CD1034" s="370"/>
      <c r="CE1034" s="370"/>
      <c r="CF1034" s="370"/>
      <c r="CG1034" s="370"/>
      <c r="CH1034" s="370"/>
      <c r="CI1034" s="370"/>
      <c r="CJ1034" s="370"/>
      <c r="CK1034" s="370"/>
      <c r="CL1034" s="370"/>
      <c r="CM1034" s="370"/>
      <c r="CN1034" s="370"/>
      <c r="CO1034" s="370"/>
      <c r="CP1034" s="370"/>
      <c r="CQ1034" s="370"/>
      <c r="CR1034" s="370"/>
      <c r="CS1034" s="370"/>
      <c r="CT1034" s="370"/>
      <c r="CU1034" s="370"/>
      <c r="CV1034" s="370"/>
      <c r="CW1034" s="370"/>
      <c r="CX1034" s="370"/>
      <c r="CY1034" s="370"/>
      <c r="CZ1034" s="370"/>
      <c r="DA1034" s="370"/>
      <c r="DB1034" s="370"/>
      <c r="DC1034" s="370"/>
      <c r="DD1034" s="370"/>
      <c r="DE1034" s="370"/>
    </row>
    <row r="1035" spans="56:109">
      <c r="BD1035" s="370"/>
      <c r="BE1035" s="370"/>
      <c r="BF1035" s="370"/>
      <c r="BG1035" s="370"/>
      <c r="BH1035" s="370"/>
      <c r="BI1035" s="370"/>
      <c r="BJ1035" s="370"/>
      <c r="BK1035" s="370"/>
      <c r="BL1035" s="370"/>
      <c r="BM1035" s="370"/>
      <c r="BN1035" s="370"/>
      <c r="BO1035" s="370"/>
      <c r="BP1035" s="370"/>
      <c r="BQ1035" s="370"/>
      <c r="BR1035" s="370"/>
      <c r="BS1035" s="370"/>
      <c r="BT1035" s="370"/>
      <c r="BU1035" s="370"/>
      <c r="BV1035" s="370"/>
      <c r="BW1035" s="370"/>
      <c r="BX1035" s="370"/>
      <c r="BY1035" s="370"/>
      <c r="BZ1035" s="370"/>
      <c r="CA1035" s="370"/>
      <c r="CB1035" s="370"/>
      <c r="CC1035" s="370"/>
      <c r="CD1035" s="370"/>
      <c r="CE1035" s="370"/>
      <c r="CF1035" s="370"/>
      <c r="CG1035" s="370"/>
      <c r="CH1035" s="370"/>
      <c r="CI1035" s="370"/>
      <c r="CJ1035" s="370"/>
      <c r="CK1035" s="370"/>
      <c r="CL1035" s="370"/>
      <c r="CM1035" s="370"/>
      <c r="CN1035" s="370"/>
      <c r="CO1035" s="370"/>
      <c r="CP1035" s="370"/>
      <c r="CQ1035" s="370"/>
      <c r="CR1035" s="370"/>
      <c r="CS1035" s="370"/>
      <c r="CT1035" s="370"/>
      <c r="CU1035" s="370"/>
      <c r="CV1035" s="370"/>
      <c r="CW1035" s="370"/>
      <c r="CX1035" s="370"/>
      <c r="CY1035" s="370"/>
      <c r="CZ1035" s="370"/>
      <c r="DA1035" s="370"/>
      <c r="DB1035" s="370"/>
      <c r="DC1035" s="370"/>
      <c r="DD1035" s="370"/>
      <c r="DE1035" s="370"/>
    </row>
    <row r="1036" spans="56:109">
      <c r="BD1036" s="370"/>
      <c r="BE1036" s="370"/>
      <c r="BF1036" s="370"/>
      <c r="BG1036" s="370"/>
      <c r="BH1036" s="370"/>
      <c r="BI1036" s="370"/>
      <c r="BJ1036" s="370"/>
      <c r="BK1036" s="370"/>
      <c r="BL1036" s="370"/>
      <c r="BM1036" s="370"/>
      <c r="BN1036" s="370"/>
      <c r="BO1036" s="370"/>
      <c r="BP1036" s="370"/>
      <c r="BQ1036" s="370"/>
      <c r="BR1036" s="370"/>
      <c r="BS1036" s="370"/>
      <c r="BT1036" s="370"/>
      <c r="BU1036" s="370"/>
      <c r="BV1036" s="370"/>
      <c r="BW1036" s="370"/>
      <c r="BX1036" s="370"/>
      <c r="BY1036" s="370"/>
      <c r="BZ1036" s="370"/>
      <c r="CA1036" s="370"/>
      <c r="CB1036" s="370"/>
      <c r="CC1036" s="370"/>
      <c r="CD1036" s="370"/>
      <c r="CE1036" s="370"/>
      <c r="CF1036" s="370"/>
      <c r="CG1036" s="370"/>
      <c r="CH1036" s="370"/>
      <c r="CI1036" s="370"/>
      <c r="CJ1036" s="370"/>
      <c r="CK1036" s="370"/>
      <c r="CL1036" s="370"/>
      <c r="CM1036" s="370"/>
      <c r="CN1036" s="370"/>
      <c r="CO1036" s="370"/>
      <c r="CP1036" s="370"/>
      <c r="CQ1036" s="370"/>
      <c r="CR1036" s="370"/>
      <c r="CS1036" s="370"/>
      <c r="CT1036" s="370"/>
      <c r="CU1036" s="370"/>
      <c r="CV1036" s="370"/>
      <c r="CW1036" s="370"/>
      <c r="CX1036" s="370"/>
      <c r="CY1036" s="370"/>
      <c r="CZ1036" s="370"/>
      <c r="DA1036" s="370"/>
      <c r="DB1036" s="370"/>
      <c r="DC1036" s="370"/>
      <c r="DD1036" s="370"/>
      <c r="DE1036" s="370"/>
    </row>
    <row r="1037" spans="56:109">
      <c r="BD1037" s="370"/>
      <c r="BE1037" s="370"/>
      <c r="BF1037" s="370"/>
      <c r="BG1037" s="370"/>
      <c r="BH1037" s="370"/>
      <c r="BI1037" s="370"/>
      <c r="BJ1037" s="370"/>
      <c r="BK1037" s="370"/>
      <c r="BL1037" s="370"/>
      <c r="BM1037" s="370"/>
      <c r="BN1037" s="370"/>
      <c r="BO1037" s="370"/>
      <c r="BP1037" s="370"/>
      <c r="BQ1037" s="370"/>
      <c r="BR1037" s="370"/>
      <c r="BS1037" s="370"/>
      <c r="BT1037" s="370"/>
      <c r="BU1037" s="370"/>
      <c r="BV1037" s="370"/>
      <c r="BW1037" s="370"/>
      <c r="BX1037" s="370"/>
      <c r="BY1037" s="370"/>
      <c r="BZ1037" s="370"/>
      <c r="CA1037" s="370"/>
      <c r="CB1037" s="370"/>
      <c r="CC1037" s="370"/>
      <c r="CD1037" s="370"/>
      <c r="CE1037" s="370"/>
      <c r="CF1037" s="370"/>
      <c r="CG1037" s="370"/>
      <c r="CH1037" s="370"/>
      <c r="CI1037" s="370"/>
      <c r="CJ1037" s="370"/>
      <c r="CK1037" s="370"/>
      <c r="CL1037" s="370"/>
      <c r="CM1037" s="370"/>
      <c r="CN1037" s="370"/>
      <c r="CO1037" s="370"/>
      <c r="CP1037" s="370"/>
      <c r="CQ1037" s="370"/>
      <c r="CR1037" s="370"/>
      <c r="CS1037" s="370"/>
      <c r="CT1037" s="370"/>
      <c r="CU1037" s="370"/>
      <c r="CV1037" s="370"/>
      <c r="CW1037" s="370"/>
      <c r="CX1037" s="370"/>
      <c r="CY1037" s="370"/>
      <c r="CZ1037" s="370"/>
      <c r="DA1037" s="370"/>
      <c r="DB1037" s="370"/>
      <c r="DC1037" s="370"/>
      <c r="DD1037" s="370"/>
      <c r="DE1037" s="370"/>
    </row>
    <row r="1038" spans="56:109">
      <c r="BD1038" s="370"/>
      <c r="BE1038" s="370"/>
      <c r="BF1038" s="370"/>
      <c r="BG1038" s="370"/>
      <c r="BH1038" s="370"/>
      <c r="BI1038" s="370"/>
      <c r="BJ1038" s="370"/>
      <c r="BK1038" s="370"/>
      <c r="BL1038" s="370"/>
      <c r="BM1038" s="370"/>
      <c r="BN1038" s="370"/>
      <c r="BO1038" s="370"/>
      <c r="BP1038" s="370"/>
      <c r="BQ1038" s="370"/>
      <c r="BR1038" s="370"/>
      <c r="BS1038" s="370"/>
      <c r="BT1038" s="370"/>
      <c r="BU1038" s="370"/>
      <c r="BV1038" s="370"/>
      <c r="BW1038" s="370"/>
      <c r="BX1038" s="370"/>
      <c r="BY1038" s="370"/>
      <c r="BZ1038" s="370"/>
      <c r="CA1038" s="370"/>
      <c r="CB1038" s="370"/>
      <c r="CC1038" s="370"/>
      <c r="CD1038" s="370"/>
      <c r="CE1038" s="370"/>
      <c r="CF1038" s="370"/>
      <c r="CG1038" s="370"/>
      <c r="CH1038" s="370"/>
      <c r="CI1038" s="370"/>
      <c r="CJ1038" s="370"/>
      <c r="CK1038" s="370"/>
      <c r="CL1038" s="370"/>
      <c r="CM1038" s="370"/>
      <c r="CN1038" s="370"/>
      <c r="CO1038" s="370"/>
      <c r="CP1038" s="370"/>
      <c r="CQ1038" s="370"/>
      <c r="CR1038" s="370"/>
      <c r="CS1038" s="370"/>
      <c r="CT1038" s="370"/>
      <c r="CU1038" s="370"/>
      <c r="CV1038" s="370"/>
      <c r="CW1038" s="370"/>
      <c r="CX1038" s="370"/>
      <c r="CY1038" s="370"/>
      <c r="CZ1038" s="370"/>
      <c r="DA1038" s="370"/>
      <c r="DB1038" s="370"/>
      <c r="DC1038" s="370"/>
      <c r="DD1038" s="370"/>
      <c r="DE1038" s="370"/>
    </row>
    <row r="1039" spans="56:109">
      <c r="BD1039" s="370"/>
      <c r="BE1039" s="370"/>
      <c r="BF1039" s="370"/>
      <c r="BG1039" s="370"/>
      <c r="BH1039" s="370"/>
      <c r="BI1039" s="370"/>
      <c r="BJ1039" s="370"/>
      <c r="BK1039" s="370"/>
      <c r="BL1039" s="370"/>
      <c r="BM1039" s="370"/>
      <c r="BN1039" s="370"/>
      <c r="BO1039" s="370"/>
      <c r="BP1039" s="370"/>
      <c r="BQ1039" s="370"/>
      <c r="BR1039" s="370"/>
      <c r="BS1039" s="370"/>
      <c r="BT1039" s="370"/>
      <c r="BU1039" s="370"/>
      <c r="BV1039" s="370"/>
      <c r="BW1039" s="370"/>
      <c r="BX1039" s="370"/>
      <c r="BY1039" s="370"/>
      <c r="BZ1039" s="370"/>
      <c r="CA1039" s="370"/>
      <c r="CB1039" s="370"/>
      <c r="CC1039" s="370"/>
      <c r="CD1039" s="370"/>
      <c r="CE1039" s="370"/>
      <c r="CF1039" s="370"/>
      <c r="CG1039" s="370"/>
      <c r="CH1039" s="370"/>
      <c r="CI1039" s="370"/>
      <c r="CJ1039" s="370"/>
      <c r="CK1039" s="370"/>
      <c r="CL1039" s="370"/>
      <c r="CM1039" s="370"/>
      <c r="CN1039" s="370"/>
      <c r="CO1039" s="370"/>
      <c r="CP1039" s="370"/>
      <c r="CQ1039" s="370"/>
      <c r="CR1039" s="370"/>
      <c r="CS1039" s="370"/>
      <c r="CT1039" s="370"/>
      <c r="CU1039" s="370"/>
      <c r="CV1039" s="370"/>
      <c r="CW1039" s="370"/>
      <c r="CX1039" s="370"/>
      <c r="CY1039" s="370"/>
      <c r="CZ1039" s="370"/>
      <c r="DA1039" s="370"/>
      <c r="DB1039" s="370"/>
      <c r="DC1039" s="370"/>
      <c r="DD1039" s="370"/>
      <c r="DE1039" s="370"/>
    </row>
    <row r="1040" spans="56:109">
      <c r="BD1040" s="370"/>
      <c r="BE1040" s="370"/>
      <c r="BF1040" s="370"/>
      <c r="BG1040" s="370"/>
      <c r="BH1040" s="370"/>
      <c r="BI1040" s="370"/>
      <c r="BJ1040" s="370"/>
      <c r="BK1040" s="370"/>
      <c r="BL1040" s="370"/>
      <c r="BM1040" s="370"/>
      <c r="BN1040" s="370"/>
      <c r="BO1040" s="370"/>
      <c r="BP1040" s="370"/>
      <c r="BQ1040" s="370"/>
      <c r="BR1040" s="370"/>
      <c r="BS1040" s="370"/>
      <c r="BT1040" s="370"/>
      <c r="BU1040" s="370"/>
      <c r="BV1040" s="370"/>
      <c r="BW1040" s="370"/>
      <c r="BX1040" s="370"/>
      <c r="BY1040" s="370"/>
      <c r="BZ1040" s="370"/>
      <c r="CA1040" s="370"/>
      <c r="CB1040" s="370"/>
      <c r="CC1040" s="370"/>
      <c r="CD1040" s="370"/>
      <c r="CE1040" s="370"/>
      <c r="CF1040" s="370"/>
      <c r="CG1040" s="370"/>
      <c r="CH1040" s="370"/>
      <c r="CI1040" s="370"/>
      <c r="CJ1040" s="370"/>
      <c r="CK1040" s="370"/>
      <c r="CL1040" s="370"/>
      <c r="CM1040" s="370"/>
      <c r="CN1040" s="370"/>
      <c r="CO1040" s="370"/>
      <c r="CP1040" s="370"/>
      <c r="CQ1040" s="370"/>
      <c r="CR1040" s="370"/>
      <c r="CS1040" s="370"/>
      <c r="CT1040" s="370"/>
      <c r="CU1040" s="370"/>
      <c r="CV1040" s="370"/>
      <c r="CW1040" s="370"/>
      <c r="CX1040" s="370"/>
      <c r="CY1040" s="370"/>
      <c r="CZ1040" s="370"/>
      <c r="DA1040" s="370"/>
      <c r="DB1040" s="370"/>
      <c r="DC1040" s="370"/>
      <c r="DD1040" s="370"/>
      <c r="DE1040" s="370"/>
    </row>
    <row r="1041" spans="56:109">
      <c r="BD1041" s="370"/>
      <c r="BE1041" s="370"/>
      <c r="BF1041" s="370"/>
      <c r="BG1041" s="370"/>
      <c r="BH1041" s="370"/>
      <c r="BI1041" s="370"/>
      <c r="BJ1041" s="370"/>
      <c r="BK1041" s="370"/>
      <c r="BL1041" s="370"/>
      <c r="BM1041" s="370"/>
      <c r="BN1041" s="370"/>
      <c r="BO1041" s="370"/>
      <c r="BP1041" s="370"/>
      <c r="BQ1041" s="370"/>
      <c r="BR1041" s="370"/>
      <c r="BS1041" s="370"/>
      <c r="BT1041" s="370"/>
      <c r="BU1041" s="370"/>
      <c r="BV1041" s="370"/>
      <c r="BW1041" s="370"/>
      <c r="BX1041" s="370"/>
      <c r="BY1041" s="370"/>
      <c r="BZ1041" s="370"/>
      <c r="CA1041" s="370"/>
      <c r="CB1041" s="370"/>
      <c r="CC1041" s="370"/>
      <c r="CD1041" s="370"/>
      <c r="CE1041" s="370"/>
      <c r="CF1041" s="370"/>
      <c r="CG1041" s="370"/>
      <c r="CH1041" s="370"/>
      <c r="CI1041" s="370"/>
      <c r="CJ1041" s="370"/>
      <c r="CK1041" s="370"/>
      <c r="CL1041" s="370"/>
      <c r="CM1041" s="370"/>
      <c r="CN1041" s="370"/>
      <c r="CO1041" s="370"/>
      <c r="CP1041" s="370"/>
      <c r="CQ1041" s="370"/>
      <c r="CR1041" s="370"/>
      <c r="CS1041" s="370"/>
      <c r="CT1041" s="370"/>
      <c r="CU1041" s="370"/>
      <c r="CV1041" s="370"/>
      <c r="CW1041" s="370"/>
      <c r="CX1041" s="370"/>
      <c r="CY1041" s="370"/>
      <c r="CZ1041" s="370"/>
      <c r="DA1041" s="370"/>
      <c r="DB1041" s="370"/>
      <c r="DC1041" s="370"/>
      <c r="DD1041" s="370"/>
      <c r="DE1041" s="370"/>
    </row>
    <row r="1042" spans="56:109">
      <c r="BD1042" s="370"/>
      <c r="BE1042" s="370"/>
      <c r="BF1042" s="370"/>
      <c r="BG1042" s="370"/>
      <c r="BH1042" s="370"/>
      <c r="BI1042" s="370"/>
      <c r="BJ1042" s="370"/>
      <c r="BK1042" s="370"/>
      <c r="BL1042" s="370"/>
      <c r="BM1042" s="370"/>
      <c r="BN1042" s="370"/>
      <c r="BO1042" s="370"/>
      <c r="BP1042" s="370"/>
      <c r="BQ1042" s="370"/>
      <c r="BR1042" s="370"/>
      <c r="BS1042" s="370"/>
      <c r="BT1042" s="370"/>
      <c r="BU1042" s="370"/>
      <c r="BV1042" s="370"/>
      <c r="BW1042" s="370"/>
      <c r="BX1042" s="370"/>
      <c r="BY1042" s="370"/>
      <c r="BZ1042" s="370"/>
      <c r="CA1042" s="370"/>
      <c r="CB1042" s="370"/>
      <c r="CC1042" s="370"/>
      <c r="CD1042" s="370"/>
      <c r="CE1042" s="370"/>
      <c r="CF1042" s="370"/>
      <c r="CG1042" s="370"/>
      <c r="CH1042" s="370"/>
      <c r="CI1042" s="370"/>
      <c r="CJ1042" s="370"/>
      <c r="CK1042" s="370"/>
      <c r="CL1042" s="370"/>
      <c r="CM1042" s="370"/>
      <c r="CN1042" s="370"/>
      <c r="CO1042" s="370"/>
      <c r="CP1042" s="370"/>
      <c r="CQ1042" s="370"/>
      <c r="CR1042" s="370"/>
      <c r="CS1042" s="370"/>
      <c r="CT1042" s="370"/>
      <c r="CU1042" s="370"/>
      <c r="CV1042" s="370"/>
      <c r="CW1042" s="370"/>
      <c r="CX1042" s="370"/>
      <c r="CY1042" s="370"/>
      <c r="CZ1042" s="370"/>
      <c r="DA1042" s="370"/>
      <c r="DB1042" s="370"/>
      <c r="DC1042" s="370"/>
      <c r="DD1042" s="370"/>
      <c r="DE1042" s="370"/>
    </row>
    <row r="1043" spans="56:109">
      <c r="BD1043" s="370"/>
      <c r="BE1043" s="370"/>
      <c r="BF1043" s="370"/>
      <c r="BG1043" s="370"/>
      <c r="BH1043" s="370"/>
      <c r="BI1043" s="370"/>
      <c r="BJ1043" s="370"/>
      <c r="BK1043" s="370"/>
      <c r="BL1043" s="370"/>
      <c r="BM1043" s="370"/>
      <c r="BN1043" s="370"/>
      <c r="BO1043" s="370"/>
      <c r="BP1043" s="370"/>
      <c r="BQ1043" s="370"/>
      <c r="BR1043" s="370"/>
      <c r="BS1043" s="370"/>
      <c r="BT1043" s="370"/>
      <c r="BU1043" s="370"/>
      <c r="BV1043" s="370"/>
      <c r="BW1043" s="370"/>
      <c r="BX1043" s="370"/>
      <c r="BY1043" s="370"/>
      <c r="BZ1043" s="370"/>
      <c r="CA1043" s="370"/>
      <c r="CB1043" s="370"/>
      <c r="CC1043" s="370"/>
      <c r="CD1043" s="370"/>
      <c r="CE1043" s="370"/>
      <c r="CF1043" s="370"/>
      <c r="CG1043" s="370"/>
      <c r="CH1043" s="370"/>
      <c r="CI1043" s="370"/>
      <c r="CJ1043" s="370"/>
      <c r="CK1043" s="370"/>
      <c r="CL1043" s="370"/>
      <c r="CM1043" s="370"/>
      <c r="CN1043" s="370"/>
      <c r="CO1043" s="370"/>
      <c r="CP1043" s="370"/>
      <c r="CQ1043" s="370"/>
      <c r="CR1043" s="370"/>
      <c r="CS1043" s="370"/>
      <c r="CT1043" s="370"/>
      <c r="CU1043" s="370"/>
      <c r="CV1043" s="370"/>
      <c r="CW1043" s="370"/>
      <c r="CX1043" s="370"/>
      <c r="CY1043" s="370"/>
      <c r="CZ1043" s="370"/>
      <c r="DA1043" s="370"/>
      <c r="DB1043" s="370"/>
      <c r="DC1043" s="370"/>
      <c r="DD1043" s="370"/>
      <c r="DE1043" s="370"/>
    </row>
    <row r="1044" spans="56:109">
      <c r="BD1044" s="370"/>
      <c r="BE1044" s="370"/>
      <c r="BF1044" s="370"/>
      <c r="BG1044" s="370"/>
      <c r="BH1044" s="370"/>
      <c r="BI1044" s="370"/>
      <c r="BJ1044" s="370"/>
      <c r="BK1044" s="370"/>
      <c r="BL1044" s="370"/>
      <c r="BM1044" s="370"/>
      <c r="BN1044" s="370"/>
      <c r="BO1044" s="370"/>
      <c r="BP1044" s="370"/>
      <c r="BQ1044" s="370"/>
      <c r="BR1044" s="370"/>
      <c r="BS1044" s="370"/>
      <c r="BT1044" s="370"/>
      <c r="BU1044" s="370"/>
      <c r="BV1044" s="370"/>
      <c r="BW1044" s="370"/>
      <c r="BX1044" s="370"/>
      <c r="BY1044" s="370"/>
      <c r="BZ1044" s="370"/>
      <c r="CA1044" s="370"/>
      <c r="CB1044" s="370"/>
      <c r="CC1044" s="370"/>
      <c r="CD1044" s="370"/>
      <c r="CE1044" s="370"/>
      <c r="CF1044" s="370"/>
      <c r="CG1044" s="370"/>
      <c r="CH1044" s="370"/>
      <c r="CI1044" s="370"/>
      <c r="CJ1044" s="370"/>
      <c r="CK1044" s="370"/>
      <c r="CL1044" s="370"/>
      <c r="CM1044" s="370"/>
      <c r="CN1044" s="370"/>
      <c r="CO1044" s="370"/>
      <c r="CP1044" s="370"/>
      <c r="CQ1044" s="370"/>
      <c r="CR1044" s="370"/>
      <c r="CS1044" s="370"/>
      <c r="CT1044" s="370"/>
      <c r="CU1044" s="370"/>
      <c r="CV1044" s="370"/>
      <c r="CW1044" s="370"/>
      <c r="CX1044" s="370"/>
      <c r="CY1044" s="370"/>
      <c r="CZ1044" s="370"/>
      <c r="DA1044" s="370"/>
      <c r="DB1044" s="370"/>
      <c r="DC1044" s="370"/>
      <c r="DD1044" s="370"/>
      <c r="DE1044" s="370"/>
    </row>
    <row r="1045" spans="56:109">
      <c r="BD1045" s="370"/>
      <c r="BE1045" s="370"/>
      <c r="BF1045" s="370"/>
      <c r="BG1045" s="370"/>
      <c r="BH1045" s="370"/>
      <c r="BI1045" s="370"/>
      <c r="BJ1045" s="370"/>
      <c r="BK1045" s="370"/>
      <c r="BL1045" s="370"/>
      <c r="BM1045" s="370"/>
      <c r="BN1045" s="370"/>
      <c r="BO1045" s="370"/>
      <c r="BP1045" s="370"/>
      <c r="BQ1045" s="370"/>
      <c r="BR1045" s="370"/>
      <c r="BS1045" s="370"/>
      <c r="BT1045" s="370"/>
      <c r="BU1045" s="370"/>
      <c r="BV1045" s="370"/>
      <c r="BW1045" s="370"/>
      <c r="BX1045" s="370"/>
      <c r="BY1045" s="370"/>
      <c r="BZ1045" s="370"/>
      <c r="CA1045" s="370"/>
      <c r="CB1045" s="370"/>
      <c r="CC1045" s="370"/>
      <c r="CD1045" s="370"/>
      <c r="CE1045" s="370"/>
      <c r="CF1045" s="370"/>
      <c r="CG1045" s="370"/>
      <c r="CH1045" s="370"/>
      <c r="CI1045" s="370"/>
      <c r="CJ1045" s="370"/>
      <c r="CK1045" s="370"/>
      <c r="CL1045" s="370"/>
      <c r="CM1045" s="370"/>
      <c r="CN1045" s="370"/>
      <c r="CO1045" s="370"/>
      <c r="CP1045" s="370"/>
      <c r="CQ1045" s="370"/>
      <c r="CR1045" s="370"/>
      <c r="CS1045" s="370"/>
      <c r="CT1045" s="370"/>
      <c r="CU1045" s="370"/>
      <c r="CV1045" s="370"/>
      <c r="CW1045" s="370"/>
      <c r="CX1045" s="370"/>
      <c r="CY1045" s="370"/>
      <c r="CZ1045" s="370"/>
      <c r="DA1045" s="370"/>
      <c r="DB1045" s="370"/>
      <c r="DC1045" s="370"/>
      <c r="DD1045" s="370"/>
      <c r="DE1045" s="370"/>
    </row>
    <row r="1046" spans="56:109">
      <c r="BD1046" s="370"/>
      <c r="BE1046" s="370"/>
      <c r="BF1046" s="370"/>
      <c r="BG1046" s="370"/>
      <c r="BH1046" s="370"/>
      <c r="BI1046" s="370"/>
      <c r="BJ1046" s="370"/>
      <c r="BK1046" s="370"/>
      <c r="BL1046" s="370"/>
      <c r="BM1046" s="370"/>
      <c r="BN1046" s="370"/>
      <c r="BO1046" s="370"/>
      <c r="BP1046" s="370"/>
      <c r="BQ1046" s="370"/>
      <c r="BR1046" s="370"/>
      <c r="BS1046" s="370"/>
      <c r="BT1046" s="370"/>
      <c r="BU1046" s="370"/>
      <c r="BV1046" s="370"/>
      <c r="BW1046" s="370"/>
      <c r="BX1046" s="370"/>
      <c r="BY1046" s="370"/>
      <c r="BZ1046" s="370"/>
      <c r="CA1046" s="370"/>
      <c r="CB1046" s="370"/>
      <c r="CC1046" s="370"/>
      <c r="CD1046" s="370"/>
      <c r="CE1046" s="370"/>
      <c r="CF1046" s="370"/>
      <c r="CG1046" s="370"/>
      <c r="CH1046" s="370"/>
      <c r="CI1046" s="370"/>
      <c r="CJ1046" s="370"/>
      <c r="CK1046" s="370"/>
      <c r="CL1046" s="370"/>
      <c r="CM1046" s="370"/>
      <c r="CN1046" s="370"/>
      <c r="CO1046" s="370"/>
      <c r="CP1046" s="370"/>
      <c r="CQ1046" s="370"/>
      <c r="CR1046" s="370"/>
      <c r="CS1046" s="370"/>
      <c r="CT1046" s="370"/>
      <c r="CU1046" s="370"/>
      <c r="CV1046" s="370"/>
      <c r="CW1046" s="370"/>
      <c r="CX1046" s="370"/>
      <c r="CY1046" s="370"/>
      <c r="CZ1046" s="370"/>
      <c r="DA1046" s="370"/>
      <c r="DB1046" s="370"/>
      <c r="DC1046" s="370"/>
      <c r="DD1046" s="370"/>
      <c r="DE1046" s="370"/>
    </row>
    <row r="1047" spans="56:109">
      <c r="BD1047" s="370"/>
      <c r="BE1047" s="370"/>
      <c r="BF1047" s="370"/>
      <c r="BG1047" s="370"/>
      <c r="BH1047" s="370"/>
      <c r="BI1047" s="370"/>
      <c r="BJ1047" s="370"/>
      <c r="BK1047" s="370"/>
      <c r="BL1047" s="370"/>
      <c r="BM1047" s="370"/>
      <c r="BN1047" s="370"/>
      <c r="BO1047" s="370"/>
      <c r="BP1047" s="370"/>
      <c r="BQ1047" s="370"/>
      <c r="BR1047" s="370"/>
      <c r="BS1047" s="370"/>
      <c r="BT1047" s="370"/>
      <c r="BU1047" s="370"/>
      <c r="BV1047" s="370"/>
      <c r="BW1047" s="370"/>
      <c r="BX1047" s="370"/>
      <c r="BY1047" s="370"/>
      <c r="BZ1047" s="370"/>
      <c r="CA1047" s="370"/>
      <c r="CB1047" s="370"/>
      <c r="CC1047" s="370"/>
      <c r="CD1047" s="370"/>
      <c r="CE1047" s="370"/>
      <c r="CF1047" s="370"/>
      <c r="CG1047" s="370"/>
      <c r="CH1047" s="370"/>
      <c r="CI1047" s="370"/>
      <c r="CJ1047" s="370"/>
      <c r="CK1047" s="370"/>
      <c r="CL1047" s="370"/>
      <c r="CM1047" s="370"/>
      <c r="CN1047" s="370"/>
      <c r="CO1047" s="370"/>
      <c r="CP1047" s="370"/>
      <c r="CQ1047" s="370"/>
      <c r="CR1047" s="370"/>
      <c r="CS1047" s="370"/>
      <c r="CT1047" s="370"/>
      <c r="CU1047" s="370"/>
      <c r="CV1047" s="370"/>
      <c r="CW1047" s="370"/>
      <c r="CX1047" s="370"/>
      <c r="CY1047" s="370"/>
      <c r="CZ1047" s="370"/>
      <c r="DA1047" s="370"/>
      <c r="DB1047" s="370"/>
      <c r="DC1047" s="370"/>
      <c r="DD1047" s="370"/>
      <c r="DE1047" s="370"/>
    </row>
    <row r="1048" spans="56:109">
      <c r="BD1048" s="370"/>
      <c r="BE1048" s="370"/>
      <c r="BF1048" s="370"/>
      <c r="BG1048" s="370"/>
      <c r="BH1048" s="370"/>
      <c r="BI1048" s="370"/>
      <c r="BJ1048" s="370"/>
      <c r="BK1048" s="370"/>
      <c r="BL1048" s="370"/>
      <c r="BM1048" s="370"/>
      <c r="BN1048" s="370"/>
      <c r="BO1048" s="370"/>
      <c r="BP1048" s="370"/>
      <c r="BQ1048" s="370"/>
      <c r="BR1048" s="370"/>
      <c r="BS1048" s="370"/>
      <c r="BT1048" s="370"/>
      <c r="BU1048" s="370"/>
      <c r="BV1048" s="370"/>
      <c r="BW1048" s="370"/>
      <c r="BX1048" s="370"/>
      <c r="BY1048" s="370"/>
      <c r="BZ1048" s="370"/>
      <c r="CA1048" s="370"/>
      <c r="CB1048" s="370"/>
      <c r="CC1048" s="370"/>
      <c r="CD1048" s="370"/>
      <c r="CE1048" s="370"/>
      <c r="CF1048" s="370"/>
      <c r="CG1048" s="370"/>
      <c r="CH1048" s="370"/>
      <c r="CI1048" s="370"/>
      <c r="CJ1048" s="370"/>
      <c r="CK1048" s="370"/>
      <c r="CL1048" s="370"/>
      <c r="CM1048" s="370"/>
      <c r="CN1048" s="370"/>
      <c r="CO1048" s="370"/>
      <c r="CP1048" s="370"/>
      <c r="CQ1048" s="370"/>
      <c r="CR1048" s="370"/>
      <c r="CS1048" s="370"/>
      <c r="CT1048" s="370"/>
      <c r="CU1048" s="370"/>
      <c r="CV1048" s="370"/>
      <c r="CW1048" s="370"/>
      <c r="CX1048" s="370"/>
      <c r="CY1048" s="370"/>
      <c r="CZ1048" s="370"/>
      <c r="DA1048" s="370"/>
      <c r="DB1048" s="370"/>
      <c r="DC1048" s="370"/>
      <c r="DD1048" s="370"/>
      <c r="DE1048" s="370"/>
    </row>
    <row r="1049" spans="56:109">
      <c r="BD1049" s="370"/>
      <c r="BE1049" s="370"/>
      <c r="BF1049" s="370"/>
      <c r="BG1049" s="370"/>
      <c r="BH1049" s="370"/>
      <c r="BI1049" s="370"/>
      <c r="BJ1049" s="370"/>
      <c r="BK1049" s="370"/>
      <c r="BL1049" s="370"/>
      <c r="BM1049" s="370"/>
      <c r="BN1049" s="370"/>
      <c r="BO1049" s="370"/>
      <c r="BP1049" s="370"/>
      <c r="BQ1049" s="370"/>
      <c r="BR1049" s="370"/>
      <c r="BS1049" s="370"/>
      <c r="BT1049" s="370"/>
      <c r="BU1049" s="370"/>
      <c r="BV1049" s="370"/>
      <c r="BW1049" s="370"/>
      <c r="BX1049" s="370"/>
      <c r="BY1049" s="370"/>
      <c r="BZ1049" s="370"/>
      <c r="CA1049" s="370"/>
      <c r="CB1049" s="370"/>
      <c r="CC1049" s="370"/>
      <c r="CD1049" s="370"/>
      <c r="CE1049" s="370"/>
      <c r="CF1049" s="370"/>
      <c r="CG1049" s="370"/>
      <c r="CH1049" s="370"/>
      <c r="CI1049" s="370"/>
      <c r="CJ1049" s="370"/>
      <c r="CK1049" s="370"/>
      <c r="CL1049" s="370"/>
      <c r="CM1049" s="370"/>
      <c r="CN1049" s="370"/>
      <c r="CO1049" s="370"/>
      <c r="CP1049" s="370"/>
      <c r="CQ1049" s="370"/>
      <c r="CR1049" s="370"/>
      <c r="CS1049" s="370"/>
      <c r="CT1049" s="370"/>
      <c r="CU1049" s="370"/>
      <c r="CV1049" s="370"/>
      <c r="CW1049" s="370"/>
      <c r="CX1049" s="370"/>
      <c r="CY1049" s="370"/>
      <c r="CZ1049" s="370"/>
      <c r="DA1049" s="370"/>
      <c r="DB1049" s="370"/>
      <c r="DC1049" s="370"/>
      <c r="DD1049" s="370"/>
      <c r="DE1049" s="370"/>
    </row>
    <row r="1050" spans="56:109">
      <c r="BD1050" s="370"/>
      <c r="BE1050" s="370"/>
      <c r="BF1050" s="370"/>
      <c r="BG1050" s="370"/>
      <c r="BH1050" s="370"/>
      <c r="BI1050" s="370"/>
      <c r="BJ1050" s="370"/>
      <c r="BK1050" s="370"/>
      <c r="BL1050" s="370"/>
      <c r="BM1050" s="370"/>
      <c r="BN1050" s="370"/>
      <c r="BO1050" s="370"/>
      <c r="BP1050" s="370"/>
      <c r="BQ1050" s="370"/>
      <c r="BR1050" s="370"/>
      <c r="BS1050" s="370"/>
      <c r="BT1050" s="370"/>
      <c r="BU1050" s="370"/>
      <c r="BV1050" s="370"/>
      <c r="BW1050" s="370"/>
      <c r="BX1050" s="370"/>
      <c r="BY1050" s="370"/>
      <c r="BZ1050" s="370"/>
      <c r="CA1050" s="370"/>
      <c r="CB1050" s="370"/>
      <c r="CC1050" s="370"/>
      <c r="CD1050" s="370"/>
      <c r="CE1050" s="370"/>
      <c r="CF1050" s="370"/>
      <c r="CG1050" s="370"/>
      <c r="CH1050" s="370"/>
      <c r="CI1050" s="370"/>
      <c r="CJ1050" s="370"/>
      <c r="CK1050" s="370"/>
      <c r="CL1050" s="370"/>
      <c r="CM1050" s="370"/>
      <c r="CN1050" s="370"/>
      <c r="CO1050" s="370"/>
      <c r="CP1050" s="370"/>
      <c r="CQ1050" s="370"/>
      <c r="CR1050" s="370"/>
      <c r="CS1050" s="370"/>
      <c r="CT1050" s="370"/>
      <c r="CU1050" s="370"/>
      <c r="CV1050" s="370"/>
      <c r="CW1050" s="370"/>
      <c r="CX1050" s="370"/>
      <c r="CY1050" s="370"/>
      <c r="CZ1050" s="370"/>
      <c r="DA1050" s="370"/>
      <c r="DB1050" s="370"/>
      <c r="DC1050" s="370"/>
      <c r="DD1050" s="370"/>
      <c r="DE1050" s="370"/>
    </row>
    <row r="1051" spans="56:109">
      <c r="BD1051" s="370"/>
      <c r="BE1051" s="370"/>
      <c r="BF1051" s="370"/>
      <c r="BG1051" s="370"/>
      <c r="BH1051" s="370"/>
      <c r="BI1051" s="370"/>
      <c r="BJ1051" s="370"/>
      <c r="BK1051" s="370"/>
      <c r="BL1051" s="370"/>
      <c r="BM1051" s="370"/>
      <c r="BN1051" s="370"/>
      <c r="BO1051" s="370"/>
      <c r="BP1051" s="370"/>
      <c r="BQ1051" s="370"/>
      <c r="BR1051" s="370"/>
      <c r="BS1051" s="370"/>
      <c r="BT1051" s="370"/>
      <c r="BU1051" s="370"/>
      <c r="BV1051" s="370"/>
      <c r="BW1051" s="370"/>
      <c r="BX1051" s="370"/>
      <c r="BY1051" s="370"/>
      <c r="BZ1051" s="370"/>
      <c r="CA1051" s="370"/>
      <c r="CB1051" s="370"/>
      <c r="CC1051" s="370"/>
      <c r="CD1051" s="370"/>
      <c r="CE1051" s="370"/>
      <c r="CF1051" s="370"/>
      <c r="CG1051" s="370"/>
      <c r="CH1051" s="370"/>
      <c r="CI1051" s="370"/>
      <c r="CJ1051" s="370"/>
      <c r="CK1051" s="370"/>
      <c r="CL1051" s="370"/>
      <c r="CM1051" s="370"/>
      <c r="CN1051" s="370"/>
      <c r="CO1051" s="370"/>
      <c r="CP1051" s="370"/>
      <c r="CQ1051" s="370"/>
      <c r="CR1051" s="370"/>
      <c r="CS1051" s="370"/>
      <c r="CT1051" s="370"/>
      <c r="CU1051" s="370"/>
      <c r="CV1051" s="370"/>
      <c r="CW1051" s="370"/>
      <c r="CX1051" s="370"/>
      <c r="CY1051" s="370"/>
      <c r="CZ1051" s="370"/>
      <c r="DA1051" s="370"/>
      <c r="DB1051" s="370"/>
      <c r="DC1051" s="370"/>
      <c r="DD1051" s="370"/>
      <c r="DE1051" s="370"/>
    </row>
    <row r="1052" spans="56:109">
      <c r="BD1052" s="370"/>
      <c r="BE1052" s="370"/>
      <c r="BF1052" s="370"/>
      <c r="BG1052" s="370"/>
      <c r="BH1052" s="370"/>
      <c r="BI1052" s="370"/>
      <c r="BJ1052" s="370"/>
      <c r="BK1052" s="370"/>
      <c r="BL1052" s="370"/>
      <c r="BM1052" s="370"/>
      <c r="BN1052" s="370"/>
      <c r="BO1052" s="370"/>
      <c r="BP1052" s="370"/>
      <c r="BQ1052" s="370"/>
      <c r="BR1052" s="370"/>
      <c r="BS1052" s="370"/>
      <c r="BT1052" s="370"/>
      <c r="BU1052" s="370"/>
      <c r="BV1052" s="370"/>
      <c r="BW1052" s="370"/>
      <c r="BX1052" s="370"/>
      <c r="BY1052" s="370"/>
      <c r="BZ1052" s="370"/>
      <c r="CA1052" s="370"/>
      <c r="CB1052" s="370"/>
      <c r="CC1052" s="370"/>
      <c r="CD1052" s="370"/>
      <c r="CE1052" s="370"/>
      <c r="CF1052" s="370"/>
      <c r="CG1052" s="370"/>
      <c r="CH1052" s="370"/>
      <c r="CI1052" s="370"/>
      <c r="CJ1052" s="370"/>
      <c r="CK1052" s="370"/>
      <c r="CL1052" s="370"/>
      <c r="CM1052" s="370"/>
      <c r="CN1052" s="370"/>
      <c r="CO1052" s="370"/>
      <c r="CP1052" s="370"/>
      <c r="CQ1052" s="370"/>
      <c r="CR1052" s="370"/>
      <c r="CS1052" s="370"/>
      <c r="CT1052" s="370"/>
      <c r="CU1052" s="370"/>
      <c r="CV1052" s="370"/>
      <c r="CW1052" s="370"/>
      <c r="CX1052" s="370"/>
      <c r="CY1052" s="370"/>
      <c r="CZ1052" s="370"/>
      <c r="DA1052" s="370"/>
      <c r="DB1052" s="370"/>
      <c r="DC1052" s="370"/>
      <c r="DD1052" s="370"/>
      <c r="DE1052" s="370"/>
    </row>
    <row r="1053" spans="56:109">
      <c r="BD1053" s="370"/>
      <c r="BE1053" s="370"/>
      <c r="BF1053" s="370"/>
      <c r="BG1053" s="370"/>
      <c r="BH1053" s="370"/>
      <c r="BI1053" s="370"/>
      <c r="BJ1053" s="370"/>
      <c r="BK1053" s="370"/>
      <c r="BL1053" s="370"/>
      <c r="BM1053" s="370"/>
      <c r="BN1053" s="370"/>
      <c r="BO1053" s="370"/>
      <c r="BP1053" s="370"/>
      <c r="BQ1053" s="370"/>
      <c r="BR1053" s="370"/>
      <c r="BS1053" s="370"/>
      <c r="BT1053" s="370"/>
      <c r="BU1053" s="370"/>
      <c r="BV1053" s="370"/>
      <c r="BW1053" s="370"/>
      <c r="BX1053" s="370"/>
      <c r="BY1053" s="370"/>
      <c r="BZ1053" s="370"/>
      <c r="CA1053" s="370"/>
      <c r="CB1053" s="370"/>
      <c r="CC1053" s="370"/>
      <c r="CD1053" s="370"/>
      <c r="CE1053" s="370"/>
      <c r="CF1053" s="370"/>
      <c r="CG1053" s="370"/>
      <c r="CH1053" s="370"/>
      <c r="CI1053" s="370"/>
      <c r="CJ1053" s="370"/>
      <c r="CK1053" s="370"/>
      <c r="CL1053" s="370"/>
      <c r="CM1053" s="370"/>
      <c r="CN1053" s="370"/>
      <c r="CO1053" s="370"/>
      <c r="CP1053" s="370"/>
      <c r="CQ1053" s="370"/>
      <c r="CR1053" s="370"/>
      <c r="CS1053" s="370"/>
      <c r="CT1053" s="370"/>
      <c r="CU1053" s="370"/>
      <c r="CV1053" s="370"/>
      <c r="CW1053" s="370"/>
      <c r="CX1053" s="370"/>
      <c r="CY1053" s="370"/>
      <c r="CZ1053" s="370"/>
      <c r="DA1053" s="370"/>
      <c r="DB1053" s="370"/>
      <c r="DC1053" s="370"/>
      <c r="DD1053" s="370"/>
      <c r="DE1053" s="370"/>
    </row>
    <row r="1054" spans="56:109">
      <c r="BD1054" s="370"/>
      <c r="BE1054" s="370"/>
      <c r="BF1054" s="370"/>
      <c r="BG1054" s="370"/>
      <c r="BH1054" s="370"/>
      <c r="BI1054" s="370"/>
      <c r="BJ1054" s="370"/>
      <c r="BK1054" s="370"/>
      <c r="BL1054" s="370"/>
      <c r="BM1054" s="370"/>
      <c r="BN1054" s="370"/>
      <c r="BO1054" s="370"/>
      <c r="BP1054" s="370"/>
      <c r="BQ1054" s="370"/>
      <c r="BR1054" s="370"/>
      <c r="BS1054" s="370"/>
      <c r="BT1054" s="370"/>
      <c r="BU1054" s="370"/>
      <c r="BV1054" s="370"/>
      <c r="BW1054" s="370"/>
      <c r="BX1054" s="370"/>
      <c r="BY1054" s="370"/>
      <c r="BZ1054" s="370"/>
      <c r="CA1054" s="370"/>
      <c r="CB1054" s="370"/>
      <c r="CC1054" s="370"/>
      <c r="CD1054" s="370"/>
      <c r="CE1054" s="370"/>
      <c r="CF1054" s="370"/>
      <c r="CG1054" s="370"/>
      <c r="CH1054" s="370"/>
      <c r="CI1054" s="370"/>
      <c r="CJ1054" s="370"/>
      <c r="CK1054" s="370"/>
      <c r="CL1054" s="370"/>
      <c r="CM1054" s="370"/>
      <c r="CN1054" s="370"/>
      <c r="CO1054" s="370"/>
      <c r="CP1054" s="370"/>
      <c r="CQ1054" s="370"/>
      <c r="CR1054" s="370"/>
      <c r="CS1054" s="370"/>
      <c r="CT1054" s="370"/>
      <c r="CU1054" s="370"/>
      <c r="CV1054" s="370"/>
      <c r="CW1054" s="370"/>
      <c r="CX1054" s="370"/>
      <c r="CY1054" s="370"/>
      <c r="CZ1054" s="370"/>
      <c r="DA1054" s="370"/>
      <c r="DB1054" s="370"/>
      <c r="DC1054" s="370"/>
      <c r="DD1054" s="370"/>
      <c r="DE1054" s="370"/>
    </row>
    <row r="1055" spans="56:109">
      <c r="BD1055" s="370"/>
      <c r="BE1055" s="370"/>
      <c r="BF1055" s="370"/>
      <c r="BG1055" s="370"/>
      <c r="BH1055" s="370"/>
      <c r="BI1055" s="370"/>
      <c r="BJ1055" s="370"/>
      <c r="BK1055" s="370"/>
      <c r="BL1055" s="370"/>
      <c r="BM1055" s="370"/>
      <c r="BN1055" s="370"/>
      <c r="BO1055" s="370"/>
      <c r="BP1055" s="370"/>
      <c r="BQ1055" s="370"/>
      <c r="BR1055" s="370"/>
      <c r="BS1055" s="370"/>
      <c r="BT1055" s="370"/>
      <c r="BU1055" s="370"/>
      <c r="BV1055" s="370"/>
      <c r="BW1055" s="370"/>
      <c r="BX1055" s="370"/>
      <c r="BY1055" s="370"/>
      <c r="BZ1055" s="370"/>
      <c r="CA1055" s="370"/>
      <c r="CB1055" s="370"/>
      <c r="CC1055" s="370"/>
      <c r="CD1055" s="370"/>
      <c r="CE1055" s="370"/>
      <c r="CF1055" s="370"/>
      <c r="CG1055" s="370"/>
      <c r="CH1055" s="370"/>
      <c r="CI1055" s="370"/>
      <c r="CJ1055" s="370"/>
      <c r="CK1055" s="370"/>
      <c r="CL1055" s="370"/>
      <c r="CM1055" s="370"/>
      <c r="CN1055" s="370"/>
      <c r="CO1055" s="370"/>
      <c r="CP1055" s="370"/>
      <c r="CQ1055" s="370"/>
      <c r="CR1055" s="370"/>
      <c r="CS1055" s="370"/>
      <c r="CT1055" s="370"/>
      <c r="CU1055" s="370"/>
      <c r="CV1055" s="370"/>
      <c r="CW1055" s="370"/>
      <c r="CX1055" s="370"/>
      <c r="CY1055" s="370"/>
      <c r="CZ1055" s="370"/>
      <c r="DA1055" s="370"/>
      <c r="DB1055" s="370"/>
      <c r="DC1055" s="370"/>
      <c r="DD1055" s="370"/>
      <c r="DE1055" s="370"/>
    </row>
    <row r="1056" spans="56:109">
      <c r="BD1056" s="370"/>
      <c r="BE1056" s="370"/>
      <c r="BF1056" s="370"/>
      <c r="BG1056" s="370"/>
      <c r="BH1056" s="370"/>
      <c r="BI1056" s="370"/>
      <c r="BJ1056" s="370"/>
      <c r="BK1056" s="370"/>
      <c r="BL1056" s="370"/>
      <c r="BM1056" s="370"/>
      <c r="BN1056" s="370"/>
      <c r="BO1056" s="370"/>
      <c r="BP1056" s="370"/>
      <c r="BQ1056" s="370"/>
      <c r="BR1056" s="370"/>
      <c r="BS1056" s="370"/>
      <c r="BT1056" s="370"/>
      <c r="BU1056" s="370"/>
      <c r="BV1056" s="370"/>
      <c r="BW1056" s="370"/>
      <c r="BX1056" s="370"/>
      <c r="BY1056" s="370"/>
      <c r="BZ1056" s="370"/>
      <c r="CA1056" s="370"/>
      <c r="CB1056" s="370"/>
      <c r="CC1056" s="370"/>
      <c r="CD1056" s="370"/>
      <c r="CE1056" s="370"/>
      <c r="CF1056" s="370"/>
      <c r="CG1056" s="370"/>
      <c r="CH1056" s="370"/>
      <c r="CI1056" s="370"/>
      <c r="CJ1056" s="370"/>
      <c r="CK1056" s="370"/>
      <c r="CL1056" s="370"/>
      <c r="CM1056" s="370"/>
      <c r="CN1056" s="370"/>
      <c r="CO1056" s="370"/>
      <c r="CP1056" s="370"/>
      <c r="CQ1056" s="370"/>
      <c r="CR1056" s="370"/>
      <c r="CS1056" s="370"/>
      <c r="CT1056" s="370"/>
      <c r="CU1056" s="370"/>
      <c r="CV1056" s="370"/>
      <c r="CW1056" s="370"/>
      <c r="CX1056" s="370"/>
      <c r="CY1056" s="370"/>
      <c r="CZ1056" s="370"/>
      <c r="DA1056" s="370"/>
      <c r="DB1056" s="370"/>
      <c r="DC1056" s="370"/>
      <c r="DD1056" s="370"/>
      <c r="DE1056" s="370"/>
    </row>
    <row r="1057" spans="56:109">
      <c r="BD1057" s="370"/>
      <c r="BE1057" s="370"/>
      <c r="BF1057" s="370"/>
      <c r="BG1057" s="370"/>
      <c r="BH1057" s="370"/>
      <c r="BI1057" s="370"/>
      <c r="BJ1057" s="370"/>
      <c r="BK1057" s="370"/>
      <c r="BL1057" s="370"/>
      <c r="BM1057" s="370"/>
      <c r="BN1057" s="370"/>
      <c r="BO1057" s="370"/>
      <c r="BP1057" s="370"/>
      <c r="BQ1057" s="370"/>
      <c r="BR1057" s="370"/>
      <c r="BS1057" s="370"/>
      <c r="BT1057" s="370"/>
      <c r="BU1057" s="370"/>
      <c r="BV1057" s="370"/>
      <c r="BW1057" s="370"/>
      <c r="BX1057" s="370"/>
      <c r="BY1057" s="370"/>
      <c r="BZ1057" s="370"/>
      <c r="CA1057" s="370"/>
      <c r="CB1057" s="370"/>
      <c r="CC1057" s="370"/>
      <c r="CD1057" s="370"/>
      <c r="CE1057" s="370"/>
      <c r="CF1057" s="370"/>
      <c r="CG1057" s="370"/>
      <c r="CH1057" s="370"/>
      <c r="CI1057" s="370"/>
      <c r="CJ1057" s="370"/>
      <c r="CK1057" s="370"/>
      <c r="CL1057" s="370"/>
      <c r="CM1057" s="370"/>
      <c r="CN1057" s="370"/>
      <c r="CO1057" s="370"/>
      <c r="CP1057" s="370"/>
      <c r="CQ1057" s="370"/>
      <c r="CR1057" s="370"/>
      <c r="CS1057" s="370"/>
      <c r="CT1057" s="370"/>
      <c r="CU1057" s="370"/>
      <c r="CV1057" s="370"/>
      <c r="CW1057" s="370"/>
      <c r="CX1057" s="370"/>
      <c r="CY1057" s="370"/>
      <c r="CZ1057" s="370"/>
      <c r="DA1057" s="370"/>
      <c r="DB1057" s="370"/>
      <c r="DC1057" s="370"/>
      <c r="DD1057" s="370"/>
      <c r="DE1057" s="370"/>
    </row>
    <row r="1058" spans="56:109">
      <c r="BD1058" s="370"/>
      <c r="BE1058" s="370"/>
      <c r="BF1058" s="370"/>
      <c r="BG1058" s="370"/>
      <c r="BH1058" s="370"/>
      <c r="BI1058" s="370"/>
      <c r="BJ1058" s="370"/>
      <c r="BK1058" s="370"/>
      <c r="BL1058" s="370"/>
      <c r="BM1058" s="370"/>
      <c r="BN1058" s="370"/>
      <c r="BO1058" s="370"/>
      <c r="BP1058" s="370"/>
      <c r="BQ1058" s="370"/>
      <c r="BR1058" s="370"/>
      <c r="BS1058" s="370"/>
      <c r="BT1058" s="370"/>
      <c r="BU1058" s="370"/>
      <c r="BV1058" s="370"/>
      <c r="BW1058" s="370"/>
      <c r="BX1058" s="370"/>
      <c r="BY1058" s="370"/>
      <c r="BZ1058" s="370"/>
      <c r="CA1058" s="370"/>
      <c r="CB1058" s="370"/>
      <c r="CC1058" s="370"/>
      <c r="CD1058" s="370"/>
      <c r="CE1058" s="370"/>
      <c r="CF1058" s="370"/>
      <c r="CG1058" s="370"/>
      <c r="CH1058" s="370"/>
      <c r="CI1058" s="370"/>
      <c r="CJ1058" s="370"/>
      <c r="CK1058" s="370"/>
      <c r="CL1058" s="370"/>
      <c r="CM1058" s="370"/>
      <c r="CN1058" s="370"/>
      <c r="CO1058" s="370"/>
      <c r="CP1058" s="370"/>
      <c r="CQ1058" s="370"/>
      <c r="CR1058" s="370"/>
      <c r="CS1058" s="370"/>
      <c r="CT1058" s="370"/>
      <c r="CU1058" s="370"/>
      <c r="CV1058" s="370"/>
      <c r="CW1058" s="370"/>
      <c r="CX1058" s="370"/>
      <c r="CY1058" s="370"/>
      <c r="CZ1058" s="370"/>
      <c r="DA1058" s="370"/>
      <c r="DB1058" s="370"/>
      <c r="DC1058" s="370"/>
      <c r="DD1058" s="370"/>
      <c r="DE1058" s="370"/>
    </row>
    <row r="1059" spans="56:109">
      <c r="BD1059" s="370"/>
      <c r="BE1059" s="370"/>
      <c r="BF1059" s="370"/>
      <c r="BG1059" s="370"/>
      <c r="BH1059" s="370"/>
      <c r="BI1059" s="370"/>
      <c r="BJ1059" s="370"/>
      <c r="BK1059" s="370"/>
      <c r="BL1059" s="370"/>
      <c r="BM1059" s="370"/>
      <c r="BN1059" s="370"/>
      <c r="BO1059" s="370"/>
      <c r="BP1059" s="370"/>
      <c r="BQ1059" s="370"/>
      <c r="BR1059" s="370"/>
      <c r="BS1059" s="370"/>
      <c r="BT1059" s="370"/>
      <c r="BU1059" s="370"/>
      <c r="BV1059" s="370"/>
      <c r="BW1059" s="370"/>
      <c r="BX1059" s="370"/>
      <c r="BY1059" s="370"/>
      <c r="BZ1059" s="370"/>
      <c r="CA1059" s="370"/>
      <c r="CB1059" s="370"/>
      <c r="CC1059" s="370"/>
      <c r="CD1059" s="370"/>
      <c r="CE1059" s="370"/>
      <c r="CF1059" s="370"/>
      <c r="CG1059" s="370"/>
      <c r="CH1059" s="370"/>
      <c r="CI1059" s="370"/>
      <c r="CJ1059" s="370"/>
      <c r="CK1059" s="370"/>
      <c r="CL1059" s="370"/>
      <c r="CM1059" s="370"/>
      <c r="CN1059" s="370"/>
      <c r="CO1059" s="370"/>
      <c r="CP1059" s="370"/>
      <c r="CQ1059" s="370"/>
      <c r="CR1059" s="370"/>
      <c r="CS1059" s="370"/>
      <c r="CT1059" s="370"/>
      <c r="CU1059" s="370"/>
      <c r="CV1059" s="370"/>
      <c r="CW1059" s="370"/>
      <c r="CX1059" s="370"/>
      <c r="CY1059" s="370"/>
      <c r="CZ1059" s="370"/>
      <c r="DA1059" s="370"/>
      <c r="DB1059" s="370"/>
      <c r="DC1059" s="370"/>
      <c r="DD1059" s="370"/>
      <c r="DE1059" s="370"/>
    </row>
    <row r="1060" spans="56:109">
      <c r="BD1060" s="370"/>
      <c r="BE1060" s="370"/>
      <c r="BF1060" s="370"/>
      <c r="BG1060" s="370"/>
      <c r="BH1060" s="370"/>
      <c r="BI1060" s="370"/>
      <c r="BJ1060" s="370"/>
      <c r="BK1060" s="370"/>
      <c r="BL1060" s="370"/>
      <c r="BM1060" s="370"/>
      <c r="BN1060" s="370"/>
      <c r="BO1060" s="370"/>
      <c r="BP1060" s="370"/>
      <c r="BQ1060" s="370"/>
      <c r="BR1060" s="370"/>
      <c r="BS1060" s="370"/>
      <c r="BT1060" s="370"/>
      <c r="BU1060" s="370"/>
      <c r="BV1060" s="370"/>
      <c r="BW1060" s="370"/>
      <c r="BX1060" s="370"/>
      <c r="BY1060" s="370"/>
      <c r="BZ1060" s="370"/>
      <c r="CA1060" s="370"/>
      <c r="CB1060" s="370"/>
      <c r="CC1060" s="370"/>
      <c r="CD1060" s="370"/>
      <c r="CE1060" s="370"/>
      <c r="CF1060" s="370"/>
      <c r="CG1060" s="370"/>
      <c r="CH1060" s="370"/>
      <c r="CI1060" s="370"/>
      <c r="CJ1060" s="370"/>
      <c r="CK1060" s="370"/>
      <c r="CL1060" s="370"/>
      <c r="CM1060" s="370"/>
      <c r="CN1060" s="370"/>
      <c r="CO1060" s="370"/>
      <c r="CP1060" s="370"/>
      <c r="CQ1060" s="370"/>
      <c r="CR1060" s="370"/>
      <c r="CS1060" s="370"/>
      <c r="CT1060" s="370"/>
      <c r="CU1060" s="370"/>
      <c r="CV1060" s="370"/>
      <c r="CW1060" s="370"/>
      <c r="CX1060" s="370"/>
      <c r="CY1060" s="370"/>
      <c r="CZ1060" s="370"/>
      <c r="DA1060" s="370"/>
      <c r="DB1060" s="370"/>
      <c r="DC1060" s="370"/>
      <c r="DD1060" s="370"/>
      <c r="DE1060" s="370"/>
    </row>
    <row r="1061" spans="56:109">
      <c r="BD1061" s="370"/>
      <c r="BE1061" s="370"/>
      <c r="BF1061" s="370"/>
      <c r="BG1061" s="370"/>
      <c r="BH1061" s="370"/>
      <c r="BI1061" s="370"/>
      <c r="BJ1061" s="370"/>
      <c r="BK1061" s="370"/>
      <c r="BL1061" s="370"/>
      <c r="BM1061" s="370"/>
      <c r="BN1061" s="370"/>
      <c r="BO1061" s="370"/>
      <c r="BP1061" s="370"/>
      <c r="BQ1061" s="370"/>
      <c r="BR1061" s="370"/>
      <c r="BS1061" s="370"/>
      <c r="BT1061" s="370"/>
      <c r="BU1061" s="370"/>
      <c r="BV1061" s="370"/>
      <c r="BW1061" s="370"/>
      <c r="BX1061" s="370"/>
      <c r="BY1061" s="370"/>
      <c r="BZ1061" s="370"/>
      <c r="CA1061" s="370"/>
      <c r="CB1061" s="370"/>
      <c r="CC1061" s="370"/>
      <c r="CD1061" s="370"/>
      <c r="CE1061" s="370"/>
      <c r="CF1061" s="370"/>
      <c r="CG1061" s="370"/>
      <c r="CH1061" s="370"/>
      <c r="CI1061" s="370"/>
      <c r="CJ1061" s="370"/>
      <c r="CK1061" s="370"/>
      <c r="CL1061" s="370"/>
      <c r="CM1061" s="370"/>
      <c r="CN1061" s="370"/>
      <c r="CO1061" s="370"/>
      <c r="CP1061" s="370"/>
      <c r="CQ1061" s="370"/>
      <c r="CR1061" s="370"/>
      <c r="CS1061" s="370"/>
      <c r="CT1061" s="370"/>
      <c r="CU1061" s="370"/>
      <c r="CV1061" s="370"/>
      <c r="CW1061" s="370"/>
      <c r="CX1061" s="370"/>
      <c r="CY1061" s="370"/>
      <c r="CZ1061" s="370"/>
      <c r="DA1061" s="370"/>
      <c r="DB1061" s="370"/>
      <c r="DC1061" s="370"/>
      <c r="DD1061" s="370"/>
      <c r="DE1061" s="370"/>
    </row>
    <row r="1062" spans="56:109">
      <c r="BD1062" s="370"/>
      <c r="BE1062" s="370"/>
      <c r="BF1062" s="370"/>
      <c r="BG1062" s="370"/>
      <c r="BH1062" s="370"/>
      <c r="BI1062" s="370"/>
      <c r="BJ1062" s="370"/>
      <c r="BK1062" s="370"/>
      <c r="BL1062" s="370"/>
      <c r="BM1062" s="370"/>
      <c r="BN1062" s="370"/>
      <c r="BO1062" s="370"/>
      <c r="BP1062" s="370"/>
      <c r="BQ1062" s="370"/>
      <c r="BR1062" s="370"/>
      <c r="BS1062" s="370"/>
      <c r="BT1062" s="370"/>
      <c r="BU1062" s="370"/>
      <c r="BV1062" s="370"/>
      <c r="BW1062" s="370"/>
      <c r="BX1062" s="370"/>
      <c r="BY1062" s="370"/>
      <c r="BZ1062" s="370"/>
      <c r="CA1062" s="370"/>
      <c r="CB1062" s="370"/>
      <c r="CC1062" s="370"/>
      <c r="CD1062" s="370"/>
      <c r="CE1062" s="370"/>
      <c r="CF1062" s="370"/>
      <c r="CG1062" s="370"/>
      <c r="CH1062" s="370"/>
      <c r="CI1062" s="370"/>
      <c r="CJ1062" s="370"/>
      <c r="CK1062" s="370"/>
      <c r="CL1062" s="370"/>
      <c r="CM1062" s="370"/>
      <c r="CN1062" s="370"/>
      <c r="CO1062" s="370"/>
      <c r="CP1062" s="370"/>
      <c r="CQ1062" s="370"/>
      <c r="CR1062" s="370"/>
      <c r="CS1062" s="370"/>
      <c r="CT1062" s="370"/>
      <c r="CU1062" s="370"/>
      <c r="CV1062" s="370"/>
      <c r="CW1062" s="370"/>
      <c r="CX1062" s="370"/>
      <c r="CY1062" s="370"/>
      <c r="CZ1062" s="370"/>
      <c r="DA1062" s="370"/>
      <c r="DB1062" s="370"/>
      <c r="DC1062" s="370"/>
      <c r="DD1062" s="370"/>
      <c r="DE1062" s="370"/>
    </row>
    <row r="1063" spans="56:109">
      <c r="BD1063" s="370"/>
      <c r="BE1063" s="370"/>
      <c r="BF1063" s="370"/>
      <c r="BG1063" s="370"/>
      <c r="BH1063" s="370"/>
      <c r="BI1063" s="370"/>
      <c r="BJ1063" s="370"/>
      <c r="BK1063" s="370"/>
      <c r="BL1063" s="370"/>
      <c r="BM1063" s="370"/>
      <c r="BN1063" s="370"/>
      <c r="BO1063" s="370"/>
      <c r="BP1063" s="370"/>
      <c r="BQ1063" s="370"/>
      <c r="BR1063" s="370"/>
      <c r="BS1063" s="370"/>
      <c r="BT1063" s="370"/>
      <c r="BU1063" s="370"/>
      <c r="BV1063" s="370"/>
      <c r="BW1063" s="370"/>
      <c r="BX1063" s="370"/>
      <c r="BY1063" s="370"/>
      <c r="BZ1063" s="370"/>
      <c r="CA1063" s="370"/>
      <c r="CB1063" s="370"/>
      <c r="CC1063" s="370"/>
      <c r="CD1063" s="370"/>
      <c r="CE1063" s="370"/>
      <c r="CF1063" s="370"/>
      <c r="CG1063" s="370"/>
      <c r="CH1063" s="370"/>
      <c r="CI1063" s="370"/>
      <c r="CJ1063" s="370"/>
      <c r="CK1063" s="370"/>
      <c r="CL1063" s="370"/>
      <c r="CM1063" s="370"/>
      <c r="CN1063" s="370"/>
      <c r="CO1063" s="370"/>
      <c r="CP1063" s="370"/>
      <c r="CQ1063" s="370"/>
      <c r="CR1063" s="370"/>
      <c r="CS1063" s="370"/>
      <c r="CT1063" s="370"/>
      <c r="CU1063" s="370"/>
      <c r="CV1063" s="370"/>
      <c r="CW1063" s="370"/>
      <c r="CX1063" s="370"/>
      <c r="CY1063" s="370"/>
      <c r="CZ1063" s="370"/>
      <c r="DA1063" s="370"/>
      <c r="DB1063" s="370"/>
      <c r="DC1063" s="370"/>
      <c r="DD1063" s="370"/>
      <c r="DE1063" s="370"/>
    </row>
    <row r="1064" spans="56:109">
      <c r="BD1064" s="370"/>
      <c r="BE1064" s="370"/>
      <c r="BF1064" s="370"/>
      <c r="BG1064" s="370"/>
      <c r="BH1064" s="370"/>
      <c r="BI1064" s="370"/>
      <c r="BJ1064" s="370"/>
      <c r="BK1064" s="370"/>
      <c r="BL1064" s="370"/>
      <c r="BM1064" s="370"/>
      <c r="BN1064" s="370"/>
      <c r="BO1064" s="370"/>
      <c r="BP1064" s="370"/>
      <c r="BQ1064" s="370"/>
      <c r="BR1064" s="370"/>
      <c r="BS1064" s="370"/>
      <c r="BT1064" s="370"/>
      <c r="BU1064" s="370"/>
      <c r="BV1064" s="370"/>
      <c r="BW1064" s="370"/>
      <c r="BX1064" s="370"/>
      <c r="BY1064" s="370"/>
      <c r="BZ1064" s="370"/>
      <c r="CA1064" s="370"/>
      <c r="CB1064" s="370"/>
      <c r="CC1064" s="370"/>
      <c r="CD1064" s="370"/>
      <c r="CE1064" s="370"/>
      <c r="CF1064" s="370"/>
      <c r="CG1064" s="370"/>
      <c r="CH1064" s="370"/>
      <c r="CI1064" s="370"/>
      <c r="CJ1064" s="370"/>
      <c r="CK1064" s="370"/>
      <c r="CL1064" s="370"/>
      <c r="CM1064" s="370"/>
      <c r="CN1064" s="370"/>
      <c r="CO1064" s="370"/>
      <c r="CP1064" s="370"/>
      <c r="CQ1064" s="370"/>
      <c r="CR1064" s="370"/>
      <c r="CS1064" s="370"/>
      <c r="CT1064" s="370"/>
      <c r="CU1064" s="370"/>
      <c r="CV1064" s="370"/>
      <c r="CW1064" s="370"/>
      <c r="CX1064" s="370"/>
      <c r="CY1064" s="370"/>
      <c r="CZ1064" s="370"/>
      <c r="DA1064" s="370"/>
      <c r="DB1064" s="370"/>
      <c r="DC1064" s="370"/>
      <c r="DD1064" s="370"/>
      <c r="DE1064" s="370"/>
    </row>
    <row r="1065" spans="56:109">
      <c r="BD1065" s="370"/>
      <c r="BE1065" s="370"/>
      <c r="BF1065" s="370"/>
      <c r="BG1065" s="370"/>
      <c r="BH1065" s="370"/>
      <c r="BI1065" s="370"/>
      <c r="BJ1065" s="370"/>
      <c r="BK1065" s="370"/>
      <c r="BL1065" s="370"/>
      <c r="BM1065" s="370"/>
      <c r="BN1065" s="370"/>
      <c r="BO1065" s="370"/>
      <c r="BP1065" s="370"/>
      <c r="BQ1065" s="370"/>
      <c r="BR1065" s="370"/>
      <c r="BS1065" s="370"/>
      <c r="BT1065" s="370"/>
      <c r="BU1065" s="370"/>
      <c r="BV1065" s="370"/>
      <c r="BW1065" s="370"/>
      <c r="BX1065" s="370"/>
      <c r="BY1065" s="370"/>
      <c r="BZ1065" s="370"/>
      <c r="CA1065" s="370"/>
      <c r="CB1065" s="370"/>
      <c r="CC1065" s="370"/>
      <c r="CD1065" s="370"/>
      <c r="CE1065" s="370"/>
      <c r="CF1065" s="370"/>
      <c r="CG1065" s="370"/>
      <c r="CH1065" s="370"/>
      <c r="CI1065" s="370"/>
      <c r="CJ1065" s="370"/>
      <c r="CK1065" s="370"/>
      <c r="CL1065" s="370"/>
      <c r="CM1065" s="370"/>
      <c r="CN1065" s="370"/>
      <c r="CO1065" s="370"/>
      <c r="CP1065" s="370"/>
      <c r="CQ1065" s="370"/>
      <c r="CR1065" s="370"/>
      <c r="CS1065" s="370"/>
      <c r="CT1065" s="370"/>
      <c r="CU1065" s="370"/>
      <c r="CV1065" s="370"/>
      <c r="CW1065" s="370"/>
      <c r="CX1065" s="370"/>
      <c r="CY1065" s="370"/>
      <c r="CZ1065" s="370"/>
      <c r="DA1065" s="370"/>
      <c r="DB1065" s="370"/>
      <c r="DC1065" s="370"/>
      <c r="DD1065" s="370"/>
      <c r="DE1065" s="370"/>
    </row>
    <row r="1066" spans="56:109">
      <c r="BD1066" s="370"/>
      <c r="BE1066" s="370"/>
      <c r="BF1066" s="370"/>
      <c r="BG1066" s="370"/>
      <c r="BH1066" s="370"/>
      <c r="BI1066" s="370"/>
      <c r="BJ1066" s="370"/>
      <c r="BK1066" s="370"/>
      <c r="BL1066" s="370"/>
      <c r="BM1066" s="370"/>
      <c r="BN1066" s="370"/>
      <c r="BO1066" s="370"/>
      <c r="BP1066" s="370"/>
      <c r="BQ1066" s="370"/>
      <c r="BR1066" s="370"/>
      <c r="BS1066" s="370"/>
      <c r="BT1066" s="370"/>
      <c r="BU1066" s="370"/>
      <c r="BV1066" s="370"/>
      <c r="BW1066" s="370"/>
      <c r="BX1066" s="370"/>
      <c r="BY1066" s="370"/>
      <c r="BZ1066" s="370"/>
      <c r="CA1066" s="370"/>
      <c r="CB1066" s="370"/>
      <c r="CC1066" s="370"/>
      <c r="CD1066" s="370"/>
      <c r="CE1066" s="370"/>
      <c r="CF1066" s="370"/>
      <c r="CG1066" s="370"/>
      <c r="CH1066" s="370"/>
      <c r="CI1066" s="370"/>
      <c r="CJ1066" s="370"/>
      <c r="CK1066" s="370"/>
      <c r="CL1066" s="370"/>
      <c r="CM1066" s="370"/>
      <c r="CN1066" s="370"/>
      <c r="CO1066" s="370"/>
      <c r="CP1066" s="370"/>
      <c r="CQ1066" s="370"/>
      <c r="CR1066" s="370"/>
      <c r="CS1066" s="370"/>
      <c r="CT1066" s="370"/>
      <c r="CU1066" s="370"/>
      <c r="CV1066" s="370"/>
      <c r="CW1066" s="370"/>
      <c r="CX1066" s="370"/>
      <c r="CY1066" s="370"/>
      <c r="CZ1066" s="370"/>
      <c r="DA1066" s="370"/>
      <c r="DB1066" s="370"/>
      <c r="DC1066" s="370"/>
      <c r="DD1066" s="370"/>
      <c r="DE1066" s="370"/>
    </row>
    <row r="1067" spans="56:109">
      <c r="BD1067" s="370"/>
      <c r="BE1067" s="370"/>
      <c r="BF1067" s="370"/>
      <c r="BG1067" s="370"/>
      <c r="BH1067" s="370"/>
      <c r="BI1067" s="370"/>
      <c r="BJ1067" s="370"/>
      <c r="BK1067" s="370"/>
      <c r="BL1067" s="370"/>
      <c r="BM1067" s="370"/>
      <c r="BN1067" s="370"/>
      <c r="BO1067" s="370"/>
      <c r="BP1067" s="370"/>
      <c r="BQ1067" s="370"/>
      <c r="BR1067" s="370"/>
      <c r="BS1067" s="370"/>
      <c r="BT1067" s="370"/>
      <c r="BU1067" s="370"/>
      <c r="BV1067" s="370"/>
      <c r="BW1067" s="370"/>
      <c r="BX1067" s="370"/>
      <c r="BY1067" s="370"/>
      <c r="BZ1067" s="370"/>
      <c r="CA1067" s="370"/>
      <c r="CB1067" s="370"/>
      <c r="CC1067" s="370"/>
      <c r="CD1067" s="370"/>
      <c r="CE1067" s="370"/>
      <c r="CF1067" s="370"/>
      <c r="CG1067" s="370"/>
      <c r="CH1067" s="370"/>
      <c r="CI1067" s="370"/>
      <c r="CJ1067" s="370"/>
      <c r="CK1067" s="370"/>
      <c r="CL1067" s="370"/>
      <c r="CM1067" s="370"/>
      <c r="CN1067" s="370"/>
      <c r="CO1067" s="370"/>
      <c r="CP1067" s="370"/>
      <c r="CQ1067" s="370"/>
      <c r="CR1067" s="370"/>
      <c r="CS1067" s="370"/>
      <c r="CT1067" s="370"/>
      <c r="CU1067" s="370"/>
      <c r="CV1067" s="370"/>
      <c r="CW1067" s="370"/>
      <c r="CX1067" s="370"/>
      <c r="CY1067" s="370"/>
      <c r="CZ1067" s="370"/>
      <c r="DA1067" s="370"/>
      <c r="DB1067" s="370"/>
      <c r="DC1067" s="370"/>
      <c r="DD1067" s="370"/>
      <c r="DE1067" s="370"/>
    </row>
    <row r="1068" spans="56:109">
      <c r="BD1068" s="370"/>
      <c r="BE1068" s="370"/>
      <c r="BF1068" s="370"/>
      <c r="BG1068" s="370"/>
      <c r="BH1068" s="370"/>
      <c r="BI1068" s="370"/>
      <c r="BJ1068" s="370"/>
      <c r="BK1068" s="370"/>
      <c r="BL1068" s="370"/>
      <c r="BM1068" s="370"/>
      <c r="BN1068" s="370"/>
      <c r="BO1068" s="370"/>
      <c r="BP1068" s="370"/>
      <c r="BQ1068" s="370"/>
      <c r="BR1068" s="370"/>
      <c r="BS1068" s="370"/>
      <c r="BT1068" s="370"/>
      <c r="BU1068" s="370"/>
      <c r="BV1068" s="370"/>
      <c r="BW1068" s="370"/>
      <c r="BX1068" s="370"/>
      <c r="BY1068" s="370"/>
      <c r="BZ1068" s="370"/>
      <c r="CA1068" s="370"/>
      <c r="CB1068" s="370"/>
      <c r="CC1068" s="370"/>
      <c r="CD1068" s="370"/>
      <c r="CE1068" s="370"/>
      <c r="CF1068" s="370"/>
      <c r="CG1068" s="370"/>
      <c r="CH1068" s="370"/>
      <c r="CI1068" s="370"/>
      <c r="CJ1068" s="370"/>
      <c r="CK1068" s="370"/>
      <c r="CL1068" s="370"/>
      <c r="CM1068" s="370"/>
      <c r="CN1068" s="370"/>
      <c r="CO1068" s="370"/>
      <c r="CP1068" s="370"/>
      <c r="CQ1068" s="370"/>
      <c r="CR1068" s="370"/>
      <c r="CS1068" s="370"/>
      <c r="CT1068" s="370"/>
      <c r="CU1068" s="370"/>
      <c r="CV1068" s="370"/>
      <c r="CW1068" s="370"/>
      <c r="CX1068" s="370"/>
      <c r="CY1068" s="370"/>
      <c r="CZ1068" s="370"/>
      <c r="DA1068" s="370"/>
      <c r="DB1068" s="370"/>
      <c r="DC1068" s="370"/>
      <c r="DD1068" s="370"/>
      <c r="DE1068" s="370"/>
    </row>
    <row r="1069" spans="56:109">
      <c r="BD1069" s="370"/>
      <c r="BE1069" s="370"/>
      <c r="BF1069" s="370"/>
      <c r="BG1069" s="370"/>
      <c r="BH1069" s="370"/>
      <c r="BI1069" s="370"/>
      <c r="BJ1069" s="370"/>
      <c r="BK1069" s="370"/>
      <c r="BL1069" s="370"/>
      <c r="BM1069" s="370"/>
      <c r="BN1069" s="370"/>
      <c r="BO1069" s="370"/>
      <c r="BP1069" s="370"/>
      <c r="BQ1069" s="370"/>
      <c r="BR1069" s="370"/>
      <c r="BS1069" s="370"/>
      <c r="BT1069" s="370"/>
      <c r="BU1069" s="370"/>
      <c r="BV1069" s="370"/>
      <c r="BW1069" s="370"/>
      <c r="BX1069" s="370"/>
      <c r="BY1069" s="370"/>
      <c r="BZ1069" s="370"/>
      <c r="CA1069" s="370"/>
      <c r="CB1069" s="370"/>
      <c r="CC1069" s="370"/>
      <c r="CD1069" s="370"/>
      <c r="CE1069" s="370"/>
      <c r="CF1069" s="370"/>
      <c r="CG1069" s="370"/>
      <c r="CH1069" s="370"/>
      <c r="CI1069" s="370"/>
      <c r="CJ1069" s="370"/>
      <c r="CK1069" s="370"/>
      <c r="CL1069" s="370"/>
      <c r="CM1069" s="370"/>
      <c r="CN1069" s="370"/>
      <c r="CO1069" s="370"/>
      <c r="CP1069" s="370"/>
      <c r="CQ1069" s="370"/>
      <c r="CR1069" s="370"/>
      <c r="CS1069" s="370"/>
      <c r="CT1069" s="370"/>
      <c r="CU1069" s="370"/>
      <c r="CV1069" s="370"/>
      <c r="CW1069" s="370"/>
      <c r="CX1069" s="370"/>
      <c r="CY1069" s="370"/>
      <c r="CZ1069" s="370"/>
      <c r="DA1069" s="370"/>
      <c r="DB1069" s="370"/>
      <c r="DC1069" s="370"/>
      <c r="DD1069" s="370"/>
      <c r="DE1069" s="370"/>
    </row>
    <row r="1070" spans="56:109">
      <c r="BD1070" s="370"/>
      <c r="BE1070" s="370"/>
      <c r="BF1070" s="370"/>
      <c r="BG1070" s="370"/>
      <c r="BH1070" s="370"/>
      <c r="BI1070" s="370"/>
      <c r="BJ1070" s="370"/>
      <c r="BK1070" s="370"/>
      <c r="BL1070" s="370"/>
      <c r="BM1070" s="370"/>
      <c r="BN1070" s="370"/>
      <c r="BO1070" s="370"/>
      <c r="BP1070" s="370"/>
      <c r="BQ1070" s="370"/>
      <c r="BR1070" s="370"/>
      <c r="BS1070" s="370"/>
      <c r="BT1070" s="370"/>
      <c r="BU1070" s="370"/>
      <c r="BV1070" s="370"/>
      <c r="BW1070" s="370"/>
      <c r="BX1070" s="370"/>
      <c r="BY1070" s="370"/>
      <c r="BZ1070" s="370"/>
      <c r="CA1070" s="370"/>
      <c r="CB1070" s="370"/>
      <c r="CC1070" s="370"/>
      <c r="CD1070" s="370"/>
      <c r="CE1070" s="370"/>
      <c r="CF1070" s="370"/>
      <c r="CG1070" s="370"/>
      <c r="CH1070" s="370"/>
      <c r="CI1070" s="370"/>
      <c r="CJ1070" s="370"/>
      <c r="CK1070" s="370"/>
      <c r="CL1070" s="370"/>
      <c r="CM1070" s="370"/>
      <c r="CN1070" s="370"/>
      <c r="CO1070" s="370"/>
      <c r="CP1070" s="370"/>
      <c r="CQ1070" s="370"/>
      <c r="CR1070" s="370"/>
      <c r="CS1070" s="370"/>
      <c r="CT1070" s="370"/>
      <c r="CU1070" s="370"/>
      <c r="CV1070" s="370"/>
      <c r="CW1070" s="370"/>
      <c r="CX1070" s="370"/>
      <c r="CY1070" s="370"/>
      <c r="CZ1070" s="370"/>
      <c r="DA1070" s="370"/>
      <c r="DB1070" s="370"/>
      <c r="DC1070" s="370"/>
      <c r="DD1070" s="370"/>
      <c r="DE1070" s="370"/>
    </row>
    <row r="1071" spans="56:109">
      <c r="BD1071" s="370"/>
      <c r="BE1071" s="370"/>
      <c r="BF1071" s="370"/>
      <c r="BG1071" s="370"/>
      <c r="BH1071" s="370"/>
      <c r="BI1071" s="370"/>
      <c r="BJ1071" s="370"/>
      <c r="BK1071" s="370"/>
      <c r="BL1071" s="370"/>
      <c r="BM1071" s="370"/>
      <c r="BN1071" s="370"/>
      <c r="BO1071" s="370"/>
      <c r="BP1071" s="370"/>
      <c r="BQ1071" s="370"/>
      <c r="BR1071" s="370"/>
      <c r="BS1071" s="370"/>
      <c r="BT1071" s="370"/>
      <c r="BU1071" s="370"/>
      <c r="BV1071" s="370"/>
      <c r="BW1071" s="370"/>
      <c r="BX1071" s="370"/>
      <c r="BY1071" s="370"/>
      <c r="BZ1071" s="370"/>
      <c r="CA1071" s="370"/>
      <c r="CB1071" s="370"/>
      <c r="CC1071" s="370"/>
      <c r="CD1071" s="370"/>
      <c r="CE1071" s="370"/>
      <c r="CF1071" s="370"/>
      <c r="CG1071" s="370"/>
      <c r="CH1071" s="370"/>
      <c r="CI1071" s="370"/>
      <c r="CJ1071" s="370"/>
      <c r="CK1071" s="370"/>
      <c r="CL1071" s="370"/>
      <c r="CM1071" s="370"/>
      <c r="CN1071" s="370"/>
      <c r="CO1071" s="370"/>
      <c r="CP1071" s="370"/>
      <c r="CQ1071" s="370"/>
      <c r="CR1071" s="370"/>
      <c r="CS1071" s="370"/>
      <c r="CT1071" s="370"/>
      <c r="CU1071" s="370"/>
      <c r="CV1071" s="370"/>
      <c r="CW1071" s="370"/>
      <c r="CX1071" s="370"/>
      <c r="CY1071" s="370"/>
      <c r="CZ1071" s="370"/>
      <c r="DA1071" s="370"/>
      <c r="DB1071" s="370"/>
      <c r="DC1071" s="370"/>
      <c r="DD1071" s="370"/>
      <c r="DE1071" s="370"/>
    </row>
    <row r="1072" spans="56:109">
      <c r="BD1072" s="370"/>
      <c r="BE1072" s="370"/>
      <c r="BF1072" s="370"/>
      <c r="BG1072" s="370"/>
      <c r="BH1072" s="370"/>
      <c r="BI1072" s="370"/>
      <c r="BJ1072" s="370"/>
      <c r="BK1072" s="370"/>
      <c r="BL1072" s="370"/>
      <c r="BM1072" s="370"/>
      <c r="BN1072" s="370"/>
      <c r="BO1072" s="370"/>
      <c r="BP1072" s="370"/>
      <c r="BQ1072" s="370"/>
      <c r="BR1072" s="370"/>
      <c r="BS1072" s="370"/>
      <c r="BT1072" s="370"/>
      <c r="BU1072" s="370"/>
      <c r="BV1072" s="370"/>
      <c r="BW1072" s="370"/>
      <c r="BX1072" s="370"/>
      <c r="BY1072" s="370"/>
      <c r="BZ1072" s="370"/>
      <c r="CA1072" s="370"/>
      <c r="CB1072" s="370"/>
      <c r="CC1072" s="370"/>
      <c r="CD1072" s="370"/>
      <c r="CE1072" s="370"/>
      <c r="CF1072" s="370"/>
      <c r="CG1072" s="370"/>
      <c r="CH1072" s="370"/>
      <c r="CI1072" s="370"/>
      <c r="CJ1072" s="370"/>
      <c r="CK1072" s="370"/>
      <c r="CL1072" s="370"/>
      <c r="CM1072" s="370"/>
      <c r="CN1072" s="370"/>
      <c r="CO1072" s="370"/>
      <c r="CP1072" s="370"/>
      <c r="CQ1072" s="370"/>
      <c r="CR1072" s="370"/>
      <c r="CS1072" s="370"/>
      <c r="CT1072" s="370"/>
      <c r="CU1072" s="370"/>
      <c r="CV1072" s="370"/>
      <c r="CW1072" s="370"/>
      <c r="CX1072" s="370"/>
      <c r="CY1072" s="370"/>
      <c r="CZ1072" s="370"/>
      <c r="DA1072" s="370"/>
      <c r="DB1072" s="370"/>
      <c r="DC1072" s="370"/>
      <c r="DD1072" s="370"/>
      <c r="DE1072" s="370"/>
    </row>
    <row r="1073" spans="56:109">
      <c r="BD1073" s="370"/>
      <c r="BE1073" s="370"/>
      <c r="BF1073" s="370"/>
      <c r="BG1073" s="370"/>
      <c r="BH1073" s="370"/>
      <c r="BI1073" s="370"/>
      <c r="BJ1073" s="370"/>
      <c r="BK1073" s="370"/>
      <c r="BL1073" s="370"/>
      <c r="BM1073" s="370"/>
      <c r="BN1073" s="370"/>
      <c r="BO1073" s="370"/>
      <c r="BP1073" s="370"/>
      <c r="BQ1073" s="370"/>
      <c r="BR1073" s="370"/>
      <c r="BS1073" s="370"/>
      <c r="BT1073" s="370"/>
      <c r="BU1073" s="370"/>
      <c r="BV1073" s="370"/>
      <c r="BW1073" s="370"/>
      <c r="BX1073" s="370"/>
      <c r="BY1073" s="370"/>
      <c r="BZ1073" s="370"/>
      <c r="CA1073" s="370"/>
      <c r="CB1073" s="370"/>
      <c r="CC1073" s="370"/>
      <c r="CD1073" s="370"/>
      <c r="CE1073" s="370"/>
      <c r="CF1073" s="370"/>
      <c r="CG1073" s="370"/>
      <c r="CH1073" s="370"/>
      <c r="CI1073" s="370"/>
      <c r="CJ1073" s="370"/>
      <c r="CK1073" s="370"/>
      <c r="CL1073" s="370"/>
      <c r="CM1073" s="370"/>
      <c r="CN1073" s="370"/>
      <c r="CO1073" s="370"/>
      <c r="CP1073" s="370"/>
      <c r="CQ1073" s="370"/>
      <c r="CR1073" s="370"/>
      <c r="CS1073" s="370"/>
      <c r="CT1073" s="370"/>
      <c r="CU1073" s="370"/>
      <c r="CV1073" s="370"/>
      <c r="CW1073" s="370"/>
      <c r="CX1073" s="370"/>
      <c r="CY1073" s="370"/>
      <c r="CZ1073" s="370"/>
      <c r="DA1073" s="370"/>
      <c r="DB1073" s="370"/>
      <c r="DC1073" s="370"/>
      <c r="DD1073" s="370"/>
      <c r="DE1073" s="370"/>
    </row>
    <row r="1074" spans="56:109">
      <c r="BD1074" s="370"/>
      <c r="BE1074" s="370"/>
      <c r="BF1074" s="370"/>
      <c r="BG1074" s="370"/>
      <c r="BH1074" s="370"/>
      <c r="BI1074" s="370"/>
      <c r="BJ1074" s="370"/>
      <c r="BK1074" s="370"/>
      <c r="BL1074" s="370"/>
      <c r="BM1074" s="370"/>
      <c r="BN1074" s="370"/>
      <c r="BO1074" s="370"/>
      <c r="BP1074" s="370"/>
      <c r="BQ1074" s="370"/>
      <c r="BR1074" s="370"/>
      <c r="BS1074" s="370"/>
      <c r="BT1074" s="370"/>
      <c r="BU1074" s="370"/>
      <c r="BV1074" s="370"/>
      <c r="BW1074" s="370"/>
      <c r="BX1074" s="370"/>
      <c r="BY1074" s="370"/>
      <c r="BZ1074" s="370"/>
      <c r="CA1074" s="370"/>
      <c r="CB1074" s="370"/>
      <c r="CC1074" s="370"/>
      <c r="CD1074" s="370"/>
      <c r="CE1074" s="370"/>
      <c r="CF1074" s="370"/>
      <c r="CG1074" s="370"/>
      <c r="CH1074" s="370"/>
      <c r="CI1074" s="370"/>
      <c r="CJ1074" s="370"/>
      <c r="CK1074" s="370"/>
      <c r="CL1074" s="370"/>
      <c r="CM1074" s="370"/>
      <c r="CN1074" s="370"/>
      <c r="CO1074" s="370"/>
      <c r="CP1074" s="370"/>
      <c r="CQ1074" s="370"/>
      <c r="CR1074" s="370"/>
      <c r="CS1074" s="370"/>
      <c r="CT1074" s="370"/>
      <c r="CU1074" s="370"/>
      <c r="CV1074" s="370"/>
      <c r="CW1074" s="370"/>
      <c r="CX1074" s="370"/>
      <c r="CY1074" s="370"/>
      <c r="CZ1074" s="370"/>
      <c r="DA1074" s="370"/>
      <c r="DB1074" s="370"/>
      <c r="DC1074" s="370"/>
      <c r="DD1074" s="370"/>
      <c r="DE1074" s="370"/>
    </row>
    <row r="1075" spans="56:109">
      <c r="BD1075" s="370"/>
      <c r="BE1075" s="370"/>
      <c r="BF1075" s="370"/>
      <c r="BG1075" s="370"/>
      <c r="BH1075" s="370"/>
      <c r="BI1075" s="370"/>
      <c r="BJ1075" s="370"/>
      <c r="BK1075" s="370"/>
      <c r="BL1075" s="370"/>
      <c r="BM1075" s="370"/>
      <c r="BN1075" s="370"/>
      <c r="BO1075" s="370"/>
      <c r="BP1075" s="370"/>
      <c r="BQ1075" s="370"/>
      <c r="BR1075" s="370"/>
      <c r="BS1075" s="370"/>
      <c r="BT1075" s="370"/>
      <c r="BU1075" s="370"/>
      <c r="BV1075" s="370"/>
      <c r="BW1075" s="370"/>
      <c r="BX1075" s="370"/>
      <c r="BY1075" s="370"/>
      <c r="BZ1075" s="370"/>
      <c r="CA1075" s="370"/>
      <c r="CB1075" s="370"/>
      <c r="CC1075" s="370"/>
      <c r="CD1075" s="370"/>
      <c r="CE1075" s="370"/>
      <c r="CF1075" s="370"/>
      <c r="CG1075" s="370"/>
      <c r="CH1075" s="370"/>
      <c r="CI1075" s="370"/>
      <c r="CJ1075" s="370"/>
      <c r="CK1075" s="370"/>
      <c r="CL1075" s="370"/>
      <c r="CM1075" s="370"/>
      <c r="CN1075" s="370"/>
      <c r="CO1075" s="370"/>
      <c r="CP1075" s="370"/>
      <c r="CQ1075" s="370"/>
      <c r="CR1075" s="370"/>
      <c r="CS1075" s="370"/>
      <c r="CT1075" s="370"/>
      <c r="CU1075" s="370"/>
      <c r="CV1075" s="370"/>
      <c r="CW1075" s="370"/>
      <c r="CX1075" s="370"/>
      <c r="CY1075" s="370"/>
      <c r="CZ1075" s="370"/>
      <c r="DA1075" s="370"/>
      <c r="DB1075" s="370"/>
      <c r="DC1075" s="370"/>
      <c r="DD1075" s="370"/>
      <c r="DE1075" s="370"/>
    </row>
    <row r="1076" spans="56:109">
      <c r="BD1076" s="370"/>
      <c r="BE1076" s="370"/>
      <c r="BF1076" s="370"/>
      <c r="BG1076" s="370"/>
      <c r="BH1076" s="370"/>
      <c r="BI1076" s="370"/>
      <c r="BJ1076" s="370"/>
      <c r="BK1076" s="370"/>
      <c r="BL1076" s="370"/>
      <c r="BM1076" s="370"/>
      <c r="BN1076" s="370"/>
      <c r="BO1076" s="370"/>
      <c r="BP1076" s="370"/>
      <c r="BQ1076" s="370"/>
      <c r="BR1076" s="370"/>
      <c r="BS1076" s="370"/>
      <c r="BT1076" s="370"/>
      <c r="BU1076" s="370"/>
      <c r="BV1076" s="370"/>
      <c r="BW1076" s="370"/>
      <c r="BX1076" s="370"/>
      <c r="BY1076" s="370"/>
      <c r="BZ1076" s="370"/>
      <c r="CA1076" s="370"/>
      <c r="CB1076" s="370"/>
      <c r="CC1076" s="370"/>
      <c r="CD1076" s="370"/>
      <c r="CE1076" s="370"/>
      <c r="CF1076" s="370"/>
      <c r="CG1076" s="370"/>
      <c r="CH1076" s="370"/>
      <c r="CI1076" s="370"/>
      <c r="CJ1076" s="370"/>
      <c r="CK1076" s="370"/>
      <c r="CL1076" s="370"/>
      <c r="CM1076" s="370"/>
      <c r="CN1076" s="370"/>
      <c r="CO1076" s="370"/>
      <c r="CP1076" s="370"/>
      <c r="CQ1076" s="370"/>
      <c r="CR1076" s="370"/>
      <c r="CS1076" s="370"/>
      <c r="CT1076" s="370"/>
      <c r="CU1076" s="370"/>
      <c r="CV1076" s="370"/>
      <c r="CW1076" s="370"/>
      <c r="CX1076" s="370"/>
      <c r="CY1076" s="370"/>
      <c r="CZ1076" s="370"/>
      <c r="DA1076" s="370"/>
      <c r="DB1076" s="370"/>
      <c r="DC1076" s="370"/>
      <c r="DD1076" s="370"/>
      <c r="DE1076" s="370"/>
    </row>
    <row r="1077" spans="56:109">
      <c r="BD1077" s="370"/>
      <c r="BE1077" s="370"/>
      <c r="BF1077" s="370"/>
      <c r="BG1077" s="370"/>
      <c r="BH1077" s="370"/>
      <c r="BI1077" s="370"/>
      <c r="BJ1077" s="370"/>
      <c r="BK1077" s="370"/>
      <c r="BL1077" s="370"/>
      <c r="BM1077" s="370"/>
      <c r="BN1077" s="370"/>
      <c r="BO1077" s="370"/>
      <c r="BP1077" s="370"/>
      <c r="BQ1077" s="370"/>
      <c r="BR1077" s="370"/>
      <c r="BS1077" s="370"/>
      <c r="BT1077" s="370"/>
      <c r="BU1077" s="370"/>
      <c r="BV1077" s="370"/>
      <c r="BW1077" s="370"/>
      <c r="BX1077" s="370"/>
      <c r="BY1077" s="370"/>
      <c r="BZ1077" s="370"/>
      <c r="CA1077" s="370"/>
      <c r="CB1077" s="370"/>
      <c r="CC1077" s="370"/>
      <c r="CD1077" s="370"/>
      <c r="CE1077" s="370"/>
      <c r="CF1077" s="370"/>
      <c r="CG1077" s="370"/>
      <c r="CH1077" s="370"/>
      <c r="CI1077" s="370"/>
      <c r="CJ1077" s="370"/>
      <c r="CK1077" s="370"/>
      <c r="CL1077" s="370"/>
      <c r="CM1077" s="370"/>
      <c r="CN1077" s="370"/>
      <c r="CO1077" s="370"/>
      <c r="CP1077" s="370"/>
      <c r="CQ1077" s="370"/>
      <c r="CR1077" s="370"/>
      <c r="CS1077" s="370"/>
      <c r="CT1077" s="370"/>
      <c r="CU1077" s="370"/>
      <c r="CV1077" s="370"/>
      <c r="CW1077" s="370"/>
      <c r="CX1077" s="370"/>
      <c r="CY1077" s="370"/>
      <c r="CZ1077" s="370"/>
      <c r="DA1077" s="370"/>
      <c r="DB1077" s="370"/>
      <c r="DC1077" s="370"/>
      <c r="DD1077" s="370"/>
      <c r="DE1077" s="370"/>
    </row>
    <row r="1078" spans="56:109">
      <c r="BD1078" s="370"/>
      <c r="BE1078" s="370"/>
      <c r="BF1078" s="370"/>
      <c r="BG1078" s="370"/>
      <c r="BH1078" s="370"/>
      <c r="BI1078" s="370"/>
      <c r="BJ1078" s="370"/>
      <c r="BK1078" s="370"/>
      <c r="BL1078" s="370"/>
      <c r="BM1078" s="370"/>
      <c r="BN1078" s="370"/>
      <c r="BO1078" s="370"/>
      <c r="BP1078" s="370"/>
      <c r="BQ1078" s="370"/>
      <c r="BR1078" s="370"/>
      <c r="BS1078" s="370"/>
      <c r="BT1078" s="370"/>
      <c r="BU1078" s="370"/>
      <c r="BV1078" s="370"/>
      <c r="BW1078" s="370"/>
      <c r="BX1078" s="370"/>
      <c r="BY1078" s="370"/>
      <c r="BZ1078" s="370"/>
      <c r="CA1078" s="370"/>
      <c r="CB1078" s="370"/>
      <c r="CC1078" s="370"/>
      <c r="CD1078" s="370"/>
      <c r="CE1078" s="370"/>
      <c r="CF1078" s="370"/>
      <c r="CG1078" s="370"/>
      <c r="CH1078" s="370"/>
      <c r="CI1078" s="370"/>
      <c r="CJ1078" s="370"/>
      <c r="CK1078" s="370"/>
      <c r="CL1078" s="370"/>
      <c r="CM1078" s="370"/>
      <c r="CN1078" s="370"/>
      <c r="CO1078" s="370"/>
      <c r="CP1078" s="370"/>
      <c r="CQ1078" s="370"/>
      <c r="CR1078" s="370"/>
      <c r="CS1078" s="370"/>
      <c r="CT1078" s="370"/>
      <c r="CU1078" s="370"/>
      <c r="CV1078" s="370"/>
      <c r="CW1078" s="370"/>
      <c r="CX1078" s="370"/>
      <c r="CY1078" s="370"/>
      <c r="CZ1078" s="370"/>
      <c r="DA1078" s="370"/>
      <c r="DB1078" s="370"/>
      <c r="DC1078" s="370"/>
      <c r="DD1078" s="370"/>
      <c r="DE1078" s="370"/>
    </row>
    <row r="1079" spans="56:109">
      <c r="BD1079" s="370"/>
      <c r="BE1079" s="370"/>
      <c r="BF1079" s="370"/>
      <c r="BG1079" s="370"/>
      <c r="BH1079" s="370"/>
      <c r="BI1079" s="370"/>
      <c r="BJ1079" s="370"/>
      <c r="BK1079" s="370"/>
      <c r="BL1079" s="370"/>
      <c r="BM1079" s="370"/>
      <c r="BN1079" s="370"/>
      <c r="BO1079" s="370"/>
      <c r="BP1079" s="370"/>
      <c r="BQ1079" s="370"/>
      <c r="BR1079" s="370"/>
      <c r="BS1079" s="370"/>
      <c r="BT1079" s="370"/>
      <c r="BU1079" s="370"/>
      <c r="BV1079" s="370"/>
      <c r="BW1079" s="370"/>
      <c r="BX1079" s="370"/>
      <c r="BY1079" s="370"/>
      <c r="BZ1079" s="370"/>
      <c r="CA1079" s="370"/>
      <c r="CB1079" s="370"/>
      <c r="CC1079" s="370"/>
      <c r="CD1079" s="370"/>
      <c r="CE1079" s="370"/>
      <c r="CF1079" s="370"/>
      <c r="CG1079" s="370"/>
      <c r="CH1079" s="370"/>
      <c r="CI1079" s="370"/>
      <c r="CJ1079" s="370"/>
      <c r="CK1079" s="370"/>
      <c r="CL1079" s="370"/>
      <c r="CM1079" s="370"/>
      <c r="CN1079" s="370"/>
      <c r="CO1079" s="370"/>
      <c r="CP1079" s="370"/>
      <c r="CQ1079" s="370"/>
      <c r="CR1079" s="370"/>
      <c r="CS1079" s="370"/>
      <c r="CT1079" s="370"/>
      <c r="CU1079" s="370"/>
      <c r="CV1079" s="370"/>
      <c r="CW1079" s="370"/>
      <c r="CX1079" s="370"/>
      <c r="CY1079" s="370"/>
      <c r="CZ1079" s="370"/>
      <c r="DA1079" s="370"/>
      <c r="DB1079" s="370"/>
      <c r="DC1079" s="370"/>
      <c r="DD1079" s="370"/>
      <c r="DE1079" s="370"/>
    </row>
    <row r="1080" spans="56:109">
      <c r="BD1080" s="370"/>
      <c r="BE1080" s="370"/>
      <c r="BF1080" s="370"/>
      <c r="BG1080" s="370"/>
      <c r="BH1080" s="370"/>
      <c r="BI1080" s="370"/>
      <c r="BJ1080" s="370"/>
      <c r="BK1080" s="370"/>
      <c r="BL1080" s="370"/>
      <c r="BM1080" s="370"/>
      <c r="BN1080" s="370"/>
      <c r="BO1080" s="370"/>
      <c r="BP1080" s="370"/>
      <c r="BQ1080" s="370"/>
      <c r="BR1080" s="370"/>
      <c r="BS1080" s="370"/>
      <c r="BT1080" s="370"/>
      <c r="BU1080" s="370"/>
      <c r="BV1080" s="370"/>
      <c r="BW1080" s="370"/>
      <c r="BX1080" s="370"/>
      <c r="BY1080" s="370"/>
      <c r="BZ1080" s="370"/>
      <c r="CA1080" s="370"/>
      <c r="CB1080" s="370"/>
      <c r="CC1080" s="370"/>
      <c r="CD1080" s="370"/>
      <c r="CE1080" s="370"/>
      <c r="CF1080" s="370"/>
      <c r="CG1080" s="370"/>
      <c r="CH1080" s="370"/>
      <c r="CI1080" s="370"/>
      <c r="CJ1080" s="370"/>
      <c r="CK1080" s="370"/>
      <c r="CL1080" s="370"/>
      <c r="CM1080" s="370"/>
      <c r="CN1080" s="370"/>
      <c r="CO1080" s="370"/>
      <c r="CP1080" s="370"/>
      <c r="CQ1080" s="370"/>
      <c r="CR1080" s="370"/>
      <c r="CS1080" s="370"/>
      <c r="CT1080" s="370"/>
      <c r="CU1080" s="370"/>
      <c r="CV1080" s="370"/>
      <c r="CW1080" s="370"/>
      <c r="CX1080" s="370"/>
      <c r="CY1080" s="370"/>
      <c r="CZ1080" s="370"/>
      <c r="DA1080" s="370"/>
      <c r="DB1080" s="370"/>
      <c r="DC1080" s="370"/>
      <c r="DD1080" s="370"/>
      <c r="DE1080" s="370"/>
    </row>
    <row r="1081" spans="56:109">
      <c r="BD1081" s="370"/>
      <c r="BE1081" s="370"/>
      <c r="BF1081" s="370"/>
      <c r="BG1081" s="370"/>
      <c r="BH1081" s="370"/>
      <c r="BI1081" s="370"/>
      <c r="BJ1081" s="370"/>
      <c r="BK1081" s="370"/>
      <c r="BL1081" s="370"/>
      <c r="BM1081" s="370"/>
      <c r="BN1081" s="370"/>
      <c r="BO1081" s="370"/>
      <c r="BP1081" s="370"/>
      <c r="BQ1081" s="370"/>
      <c r="BR1081" s="370"/>
      <c r="BS1081" s="370"/>
      <c r="BT1081" s="370"/>
      <c r="BU1081" s="370"/>
      <c r="BV1081" s="370"/>
      <c r="BW1081" s="370"/>
      <c r="BX1081" s="370"/>
      <c r="BY1081" s="370"/>
      <c r="BZ1081" s="370"/>
      <c r="CA1081" s="370"/>
      <c r="CB1081" s="370"/>
      <c r="CC1081" s="370"/>
      <c r="CD1081" s="370"/>
      <c r="CE1081" s="370"/>
      <c r="CF1081" s="370"/>
      <c r="CG1081" s="370"/>
      <c r="CH1081" s="370"/>
      <c r="CI1081" s="370"/>
      <c r="CJ1081" s="370"/>
      <c r="CK1081" s="370"/>
      <c r="CL1081" s="370"/>
      <c r="CM1081" s="370"/>
      <c r="CN1081" s="370"/>
      <c r="CO1081" s="370"/>
      <c r="CP1081" s="370"/>
      <c r="CQ1081" s="370"/>
      <c r="CR1081" s="370"/>
      <c r="CS1081" s="370"/>
      <c r="CT1081" s="370"/>
      <c r="CU1081" s="370"/>
      <c r="CV1081" s="370"/>
      <c r="CW1081" s="370"/>
      <c r="CX1081" s="370"/>
      <c r="CY1081" s="370"/>
      <c r="CZ1081" s="370"/>
      <c r="DA1081" s="370"/>
      <c r="DB1081" s="370"/>
      <c r="DC1081" s="370"/>
      <c r="DD1081" s="370"/>
      <c r="DE1081" s="370"/>
    </row>
    <row r="1082" spans="56:109">
      <c r="BD1082" s="370"/>
      <c r="BE1082" s="370"/>
      <c r="BF1082" s="370"/>
      <c r="BG1082" s="370"/>
      <c r="BH1082" s="370"/>
      <c r="BI1082" s="370"/>
      <c r="BJ1082" s="370"/>
      <c r="BK1082" s="370"/>
      <c r="BL1082" s="370"/>
      <c r="BM1082" s="370"/>
      <c r="BN1082" s="370"/>
      <c r="BO1082" s="370"/>
      <c r="BP1082" s="370"/>
      <c r="BQ1082" s="370"/>
      <c r="BR1082" s="370"/>
      <c r="BS1082" s="370"/>
      <c r="BT1082" s="370"/>
      <c r="BU1082" s="370"/>
      <c r="BV1082" s="370"/>
      <c r="BW1082" s="370"/>
      <c r="BX1082" s="370"/>
      <c r="BY1082" s="370"/>
      <c r="BZ1082" s="370"/>
      <c r="CA1082" s="370"/>
      <c r="CB1082" s="370"/>
      <c r="CC1082" s="370"/>
      <c r="CD1082" s="370"/>
      <c r="CE1082" s="370"/>
      <c r="CF1082" s="370"/>
      <c r="CG1082" s="370"/>
      <c r="CH1082" s="370"/>
      <c r="CI1082" s="370"/>
      <c r="CJ1082" s="370"/>
      <c r="CK1082" s="370"/>
      <c r="CL1082" s="370"/>
      <c r="CM1082" s="370"/>
      <c r="CN1082" s="370"/>
      <c r="CO1082" s="370"/>
      <c r="CP1082" s="370"/>
      <c r="CQ1082" s="370"/>
      <c r="CR1082" s="370"/>
      <c r="CS1082" s="370"/>
      <c r="CT1082" s="370"/>
      <c r="CU1082" s="370"/>
      <c r="CV1082" s="370"/>
      <c r="CW1082" s="370"/>
      <c r="CX1082" s="370"/>
      <c r="CY1082" s="370"/>
      <c r="CZ1082" s="370"/>
      <c r="DA1082" s="370"/>
      <c r="DB1082" s="370"/>
      <c r="DC1082" s="370"/>
      <c r="DD1082" s="370"/>
      <c r="DE1082" s="370"/>
    </row>
    <row r="1083" spans="56:109">
      <c r="BD1083" s="370"/>
      <c r="BE1083" s="370"/>
      <c r="BF1083" s="370"/>
      <c r="BG1083" s="370"/>
      <c r="BH1083" s="370"/>
      <c r="BI1083" s="370"/>
      <c r="BJ1083" s="370"/>
      <c r="BK1083" s="370"/>
      <c r="BL1083" s="370"/>
      <c r="BM1083" s="370"/>
      <c r="BN1083" s="370"/>
      <c r="BO1083" s="370"/>
      <c r="BP1083" s="370"/>
      <c r="BQ1083" s="370"/>
      <c r="BR1083" s="370"/>
      <c r="BS1083" s="370"/>
      <c r="BT1083" s="370"/>
      <c r="BU1083" s="370"/>
      <c r="BV1083" s="370"/>
      <c r="BW1083" s="370"/>
      <c r="BX1083" s="370"/>
      <c r="BY1083" s="370"/>
      <c r="BZ1083" s="370"/>
      <c r="CA1083" s="370"/>
      <c r="CB1083" s="370"/>
      <c r="CC1083" s="370"/>
      <c r="CD1083" s="370"/>
      <c r="CE1083" s="370"/>
      <c r="CF1083" s="370"/>
      <c r="CG1083" s="370"/>
      <c r="CH1083" s="370"/>
      <c r="CI1083" s="370"/>
      <c r="CJ1083" s="370"/>
      <c r="CK1083" s="370"/>
      <c r="CL1083" s="370"/>
      <c r="CM1083" s="370"/>
      <c r="CN1083" s="370"/>
      <c r="CO1083" s="370"/>
      <c r="CP1083" s="370"/>
      <c r="CQ1083" s="370"/>
      <c r="CR1083" s="370"/>
      <c r="CS1083" s="370"/>
      <c r="CT1083" s="370"/>
      <c r="CU1083" s="370"/>
      <c r="CV1083" s="370"/>
      <c r="CW1083" s="370"/>
      <c r="CX1083" s="370"/>
      <c r="CY1083" s="370"/>
      <c r="CZ1083" s="370"/>
      <c r="DA1083" s="370"/>
      <c r="DB1083" s="370"/>
      <c r="DC1083" s="370"/>
      <c r="DD1083" s="370"/>
      <c r="DE1083" s="370"/>
    </row>
    <row r="1084" spans="56:109">
      <c r="BD1084" s="370"/>
      <c r="BE1084" s="370"/>
      <c r="BF1084" s="370"/>
      <c r="BG1084" s="370"/>
      <c r="BH1084" s="370"/>
      <c r="BI1084" s="370"/>
      <c r="BJ1084" s="370"/>
      <c r="BK1084" s="370"/>
      <c r="BL1084" s="370"/>
      <c r="BM1084" s="370"/>
      <c r="BN1084" s="370"/>
      <c r="BO1084" s="370"/>
      <c r="BP1084" s="370"/>
      <c r="BQ1084" s="370"/>
      <c r="BR1084" s="370"/>
      <c r="BS1084" s="370"/>
      <c r="BT1084" s="370"/>
      <c r="BU1084" s="370"/>
      <c r="BV1084" s="370"/>
      <c r="BW1084" s="370"/>
      <c r="BX1084" s="370"/>
      <c r="BY1084" s="370"/>
      <c r="BZ1084" s="370"/>
      <c r="CA1084" s="370"/>
      <c r="CB1084" s="370"/>
      <c r="CC1084" s="370"/>
      <c r="CD1084" s="370"/>
      <c r="CE1084" s="370"/>
      <c r="CF1084" s="370"/>
      <c r="CG1084" s="370"/>
      <c r="CH1084" s="370"/>
      <c r="CI1084" s="370"/>
      <c r="CJ1084" s="370"/>
      <c r="CK1084" s="370"/>
      <c r="CL1084" s="370"/>
      <c r="CM1084" s="370"/>
      <c r="CN1084" s="370"/>
      <c r="CO1084" s="370"/>
      <c r="CP1084" s="370"/>
      <c r="CQ1084" s="370"/>
      <c r="CR1084" s="370"/>
      <c r="CS1084" s="370"/>
      <c r="CT1084" s="370"/>
      <c r="CU1084" s="370"/>
      <c r="CV1084" s="370"/>
      <c r="CW1084" s="370"/>
      <c r="CX1084" s="370"/>
      <c r="CY1084" s="370"/>
      <c r="CZ1084" s="370"/>
      <c r="DA1084" s="370"/>
      <c r="DB1084" s="370"/>
      <c r="DC1084" s="370"/>
      <c r="DD1084" s="370"/>
      <c r="DE1084" s="370"/>
    </row>
    <row r="1085" spans="56:109">
      <c r="BD1085" s="370"/>
      <c r="BE1085" s="370"/>
      <c r="BF1085" s="370"/>
      <c r="BG1085" s="370"/>
      <c r="BH1085" s="370"/>
      <c r="BI1085" s="370"/>
      <c r="BJ1085" s="370"/>
      <c r="BK1085" s="370"/>
      <c r="BL1085" s="370"/>
      <c r="BM1085" s="370"/>
      <c r="BN1085" s="370"/>
      <c r="BO1085" s="370"/>
      <c r="BP1085" s="370"/>
      <c r="BQ1085" s="370"/>
      <c r="BR1085" s="370"/>
      <c r="BS1085" s="370"/>
      <c r="BT1085" s="370"/>
      <c r="BU1085" s="370"/>
      <c r="BV1085" s="370"/>
      <c r="BW1085" s="370"/>
      <c r="BX1085" s="370"/>
      <c r="BY1085" s="370"/>
      <c r="BZ1085" s="370"/>
      <c r="CA1085" s="370"/>
      <c r="CB1085" s="370"/>
      <c r="CC1085" s="370"/>
      <c r="CD1085" s="370"/>
      <c r="CE1085" s="370"/>
      <c r="CF1085" s="370"/>
      <c r="CG1085" s="370"/>
      <c r="CH1085" s="370"/>
      <c r="CI1085" s="370"/>
      <c r="CJ1085" s="370"/>
      <c r="CK1085" s="370"/>
      <c r="CL1085" s="370"/>
      <c r="CM1085" s="370"/>
      <c r="CN1085" s="370"/>
      <c r="CO1085" s="370"/>
      <c r="CP1085" s="370"/>
      <c r="CQ1085" s="370"/>
      <c r="CR1085" s="370"/>
      <c r="CS1085" s="370"/>
      <c r="CT1085" s="370"/>
      <c r="CU1085" s="370"/>
      <c r="CV1085" s="370"/>
      <c r="CW1085" s="370"/>
      <c r="CX1085" s="370"/>
      <c r="CY1085" s="370"/>
      <c r="CZ1085" s="370"/>
      <c r="DA1085" s="370"/>
      <c r="DB1085" s="370"/>
      <c r="DC1085" s="370"/>
      <c r="DD1085" s="370"/>
      <c r="DE1085" s="370"/>
    </row>
    <row r="1086" spans="56:109">
      <c r="BD1086" s="370"/>
      <c r="BE1086" s="370"/>
      <c r="BF1086" s="370"/>
      <c r="BG1086" s="370"/>
      <c r="BH1086" s="370"/>
      <c r="BI1086" s="370"/>
      <c r="BJ1086" s="370"/>
      <c r="BK1086" s="370"/>
      <c r="BL1086" s="370"/>
      <c r="BM1086" s="370"/>
      <c r="BN1086" s="370"/>
      <c r="BO1086" s="370"/>
      <c r="BP1086" s="370"/>
      <c r="BQ1086" s="370"/>
      <c r="BR1086" s="370"/>
      <c r="BS1086" s="370"/>
      <c r="BT1086" s="370"/>
      <c r="BU1086" s="370"/>
      <c r="BV1086" s="370"/>
      <c r="BW1086" s="370"/>
      <c r="BX1086" s="370"/>
      <c r="BY1086" s="370"/>
      <c r="BZ1086" s="370"/>
      <c r="CA1086" s="370"/>
      <c r="CB1086" s="370"/>
      <c r="CC1086" s="370"/>
      <c r="CD1086" s="370"/>
      <c r="CE1086" s="370"/>
      <c r="CF1086" s="370"/>
      <c r="CG1086" s="370"/>
      <c r="CH1086" s="370"/>
      <c r="CI1086" s="370"/>
      <c r="CJ1086" s="370"/>
      <c r="CK1086" s="370"/>
      <c r="CL1086" s="370"/>
      <c r="CM1086" s="370"/>
      <c r="CN1086" s="370"/>
      <c r="CO1086" s="370"/>
      <c r="CP1086" s="370"/>
      <c r="CQ1086" s="370"/>
      <c r="CR1086" s="370"/>
      <c r="CS1086" s="370"/>
      <c r="CT1086" s="370"/>
      <c r="CU1086" s="370"/>
      <c r="CV1086" s="370"/>
      <c r="CW1086" s="370"/>
      <c r="CX1086" s="370"/>
      <c r="CY1086" s="370"/>
      <c r="CZ1086" s="370"/>
      <c r="DA1086" s="370"/>
      <c r="DB1086" s="370"/>
      <c r="DC1086" s="370"/>
      <c r="DD1086" s="370"/>
      <c r="DE1086" s="370"/>
    </row>
    <row r="1087" spans="56:109">
      <c r="BD1087" s="370"/>
      <c r="BE1087" s="370"/>
      <c r="BF1087" s="370"/>
      <c r="BG1087" s="370"/>
      <c r="BH1087" s="370"/>
      <c r="BI1087" s="370"/>
      <c r="BJ1087" s="370"/>
      <c r="BK1087" s="370"/>
      <c r="BL1087" s="370"/>
      <c r="BM1087" s="370"/>
      <c r="BN1087" s="370"/>
      <c r="BO1087" s="370"/>
      <c r="BP1087" s="370"/>
      <c r="BQ1087" s="370"/>
      <c r="BR1087" s="370"/>
      <c r="BS1087" s="370"/>
      <c r="BT1087" s="370"/>
      <c r="BU1087" s="370"/>
      <c r="BV1087" s="370"/>
      <c r="BW1087" s="370"/>
      <c r="BX1087" s="370"/>
      <c r="BY1087" s="370"/>
      <c r="BZ1087" s="370"/>
      <c r="CA1087" s="370"/>
      <c r="CB1087" s="370"/>
      <c r="CC1087" s="370"/>
      <c r="CD1087" s="370"/>
      <c r="CE1087" s="370"/>
      <c r="CF1087" s="370"/>
      <c r="CG1087" s="370"/>
      <c r="CH1087" s="370"/>
      <c r="CI1087" s="370"/>
      <c r="CJ1087" s="370"/>
      <c r="CK1087" s="370"/>
      <c r="CL1087" s="370"/>
      <c r="CM1087" s="370"/>
      <c r="CN1087" s="370"/>
      <c r="CO1087" s="370"/>
      <c r="CP1087" s="370"/>
      <c r="CQ1087" s="370"/>
      <c r="CR1087" s="370"/>
      <c r="CS1087" s="370"/>
      <c r="CT1087" s="370"/>
      <c r="CU1087" s="370"/>
      <c r="CV1087" s="370"/>
      <c r="CW1087" s="370"/>
      <c r="CX1087" s="370"/>
      <c r="CY1087" s="370"/>
      <c r="CZ1087" s="370"/>
      <c r="DA1087" s="370"/>
      <c r="DB1087" s="370"/>
      <c r="DC1087" s="370"/>
      <c r="DD1087" s="370"/>
      <c r="DE1087" s="370"/>
    </row>
    <row r="1088" spans="56:109">
      <c r="BD1088" s="370"/>
      <c r="BE1088" s="370"/>
      <c r="BF1088" s="370"/>
      <c r="BG1088" s="370"/>
      <c r="BH1088" s="370"/>
      <c r="BI1088" s="370"/>
      <c r="BJ1088" s="370"/>
      <c r="BK1088" s="370"/>
      <c r="BL1088" s="370"/>
      <c r="BM1088" s="370"/>
      <c r="BN1088" s="370"/>
      <c r="BO1088" s="370"/>
      <c r="BP1088" s="370"/>
      <c r="BQ1088" s="370"/>
      <c r="BR1088" s="370"/>
      <c r="BS1088" s="370"/>
      <c r="BT1088" s="370"/>
      <c r="BU1088" s="370"/>
      <c r="BV1088" s="370"/>
      <c r="BW1088" s="370"/>
      <c r="BX1088" s="370"/>
      <c r="BY1088" s="370"/>
      <c r="BZ1088" s="370"/>
      <c r="CA1088" s="370"/>
      <c r="CB1088" s="370"/>
      <c r="CC1088" s="370"/>
      <c r="CD1088" s="370"/>
      <c r="CE1088" s="370"/>
      <c r="CF1088" s="370"/>
      <c r="CG1088" s="370"/>
      <c r="CH1088" s="370"/>
      <c r="CI1088" s="370"/>
      <c r="CJ1088" s="370"/>
      <c r="CK1088" s="370"/>
      <c r="CL1088" s="370"/>
      <c r="CM1088" s="370"/>
      <c r="CN1088" s="370"/>
      <c r="CO1088" s="370"/>
      <c r="CP1088" s="370"/>
      <c r="CQ1088" s="370"/>
      <c r="CR1088" s="370"/>
      <c r="CS1088" s="370"/>
      <c r="CT1088" s="370"/>
      <c r="CU1088" s="370"/>
      <c r="CV1088" s="370"/>
      <c r="CW1088" s="370"/>
      <c r="CX1088" s="370"/>
      <c r="CY1088" s="370"/>
      <c r="CZ1088" s="370"/>
      <c r="DA1088" s="370"/>
      <c r="DB1088" s="370"/>
      <c r="DC1088" s="370"/>
      <c r="DD1088" s="370"/>
      <c r="DE1088" s="370"/>
    </row>
    <row r="1089" spans="56:109">
      <c r="BD1089" s="370"/>
      <c r="BE1089" s="370"/>
      <c r="BF1089" s="370"/>
      <c r="BG1089" s="370"/>
      <c r="BH1089" s="370"/>
      <c r="BI1089" s="370"/>
      <c r="BJ1089" s="370"/>
      <c r="BK1089" s="370"/>
      <c r="BL1089" s="370"/>
      <c r="BM1089" s="370"/>
      <c r="BN1089" s="370"/>
      <c r="BO1089" s="370"/>
      <c r="BP1089" s="370"/>
      <c r="BQ1089" s="370"/>
      <c r="BR1089" s="370"/>
      <c r="BS1089" s="370"/>
      <c r="BT1089" s="370"/>
      <c r="BU1089" s="370"/>
      <c r="BV1089" s="370"/>
      <c r="BW1089" s="370"/>
      <c r="BX1089" s="370"/>
      <c r="BY1089" s="370"/>
      <c r="BZ1089" s="370"/>
      <c r="CA1089" s="370"/>
      <c r="CB1089" s="370"/>
      <c r="CC1089" s="370"/>
      <c r="CD1089" s="370"/>
      <c r="CE1089" s="370"/>
      <c r="CF1089" s="370"/>
      <c r="CG1089" s="370"/>
      <c r="CH1089" s="370"/>
      <c r="CI1089" s="370"/>
      <c r="CJ1089" s="370"/>
      <c r="CK1089" s="370"/>
      <c r="CL1089" s="370"/>
      <c r="CM1089" s="370"/>
      <c r="CN1089" s="370"/>
      <c r="CO1089" s="370"/>
      <c r="CP1089" s="370"/>
      <c r="CQ1089" s="370"/>
      <c r="CR1089" s="370"/>
      <c r="CS1089" s="370"/>
      <c r="CT1089" s="370"/>
      <c r="CU1089" s="370"/>
      <c r="CV1089" s="370"/>
      <c r="CW1089" s="370"/>
      <c r="CX1089" s="370"/>
      <c r="CY1089" s="370"/>
      <c r="CZ1089" s="370"/>
      <c r="DA1089" s="370"/>
      <c r="DB1089" s="370"/>
      <c r="DC1089" s="370"/>
      <c r="DD1089" s="370"/>
      <c r="DE1089" s="370"/>
    </row>
    <row r="1090" spans="56:109">
      <c r="BD1090" s="370"/>
      <c r="BE1090" s="370"/>
      <c r="BF1090" s="370"/>
      <c r="BG1090" s="370"/>
      <c r="BH1090" s="370"/>
      <c r="BI1090" s="370"/>
      <c r="BJ1090" s="370"/>
      <c r="BK1090" s="370"/>
      <c r="BL1090" s="370"/>
      <c r="BM1090" s="370"/>
      <c r="BN1090" s="370"/>
      <c r="BO1090" s="370"/>
      <c r="BP1090" s="370"/>
      <c r="BQ1090" s="370"/>
      <c r="BR1090" s="370"/>
      <c r="BS1090" s="370"/>
      <c r="BT1090" s="370"/>
      <c r="BU1090" s="370"/>
      <c r="BV1090" s="370"/>
      <c r="BW1090" s="370"/>
      <c r="BX1090" s="370"/>
      <c r="BY1090" s="370"/>
      <c r="BZ1090" s="370"/>
      <c r="CA1090" s="370"/>
      <c r="CB1090" s="370"/>
      <c r="CC1090" s="370"/>
      <c r="CD1090" s="370"/>
      <c r="CE1090" s="370"/>
      <c r="CF1090" s="370"/>
      <c r="CG1090" s="370"/>
      <c r="CH1090" s="370"/>
      <c r="CI1090" s="370"/>
      <c r="CJ1090" s="370"/>
      <c r="CK1090" s="370"/>
      <c r="CL1090" s="370"/>
      <c r="CM1090" s="370"/>
      <c r="CN1090" s="370"/>
      <c r="CO1090" s="370"/>
      <c r="CP1090" s="370"/>
      <c r="CQ1090" s="370"/>
      <c r="CR1090" s="370"/>
      <c r="CS1090" s="370"/>
      <c r="CT1090" s="370"/>
      <c r="CU1090" s="370"/>
      <c r="CV1090" s="370"/>
      <c r="CW1090" s="370"/>
      <c r="CX1090" s="370"/>
      <c r="CY1090" s="370"/>
      <c r="CZ1090" s="370"/>
      <c r="DA1090" s="370"/>
      <c r="DB1090" s="370"/>
      <c r="DC1090" s="370"/>
      <c r="DD1090" s="370"/>
      <c r="DE1090" s="370"/>
    </row>
    <row r="1091" spans="56:109">
      <c r="BD1091" s="370"/>
      <c r="BE1091" s="370"/>
      <c r="BF1091" s="370"/>
      <c r="BG1091" s="370"/>
      <c r="BH1091" s="370"/>
      <c r="BI1091" s="370"/>
      <c r="BJ1091" s="370"/>
      <c r="BK1091" s="370"/>
      <c r="BL1091" s="370"/>
      <c r="BM1091" s="370"/>
      <c r="BN1091" s="370"/>
      <c r="BO1091" s="370"/>
      <c r="BP1091" s="370"/>
      <c r="BQ1091" s="370"/>
      <c r="BR1091" s="370"/>
      <c r="BS1091" s="370"/>
      <c r="BT1091" s="370"/>
      <c r="BU1091" s="370"/>
      <c r="BV1091" s="370"/>
      <c r="BW1091" s="370"/>
      <c r="BX1091" s="370"/>
      <c r="BY1091" s="370"/>
      <c r="BZ1091" s="370"/>
      <c r="CA1091" s="370"/>
      <c r="CB1091" s="370"/>
      <c r="CC1091" s="370"/>
      <c r="CD1091" s="370"/>
      <c r="CE1091" s="370"/>
      <c r="CF1091" s="370"/>
      <c r="CG1091" s="370"/>
      <c r="CH1091" s="370"/>
      <c r="CI1091" s="370"/>
      <c r="CJ1091" s="370"/>
      <c r="CK1091" s="370"/>
      <c r="CL1091" s="370"/>
      <c r="CM1091" s="370"/>
      <c r="CN1091" s="370"/>
      <c r="CO1091" s="370"/>
      <c r="CP1091" s="370"/>
      <c r="CQ1091" s="370"/>
      <c r="CR1091" s="370"/>
      <c r="CS1091" s="370"/>
      <c r="CT1091" s="370"/>
      <c r="CU1091" s="370"/>
      <c r="CV1091" s="370"/>
      <c r="CW1091" s="370"/>
      <c r="CX1091" s="370"/>
      <c r="CY1091" s="370"/>
      <c r="CZ1091" s="370"/>
      <c r="DA1091" s="370"/>
      <c r="DB1091" s="370"/>
      <c r="DC1091" s="370"/>
      <c r="DD1091" s="370"/>
      <c r="DE1091" s="370"/>
    </row>
    <row r="1092" spans="56:109">
      <c r="BD1092" s="370"/>
      <c r="BE1092" s="370"/>
      <c r="BF1092" s="370"/>
      <c r="BG1092" s="370"/>
      <c r="BH1092" s="370"/>
      <c r="BI1092" s="370"/>
      <c r="BJ1092" s="370"/>
      <c r="BK1092" s="370"/>
      <c r="BL1092" s="370"/>
      <c r="BM1092" s="370"/>
      <c r="BN1092" s="370"/>
      <c r="BO1092" s="370"/>
      <c r="BP1092" s="370"/>
      <c r="BQ1092" s="370"/>
      <c r="BR1092" s="370"/>
      <c r="BS1092" s="370"/>
      <c r="BT1092" s="370"/>
      <c r="BU1092" s="370"/>
      <c r="BV1092" s="370"/>
      <c r="BW1092" s="370"/>
      <c r="BX1092" s="370"/>
      <c r="BY1092" s="370"/>
      <c r="BZ1092" s="370"/>
      <c r="CA1092" s="370"/>
      <c r="CB1092" s="370"/>
      <c r="CC1092" s="370"/>
      <c r="CD1092" s="370"/>
      <c r="CE1092" s="370"/>
      <c r="CF1092" s="370"/>
      <c r="CG1092" s="370"/>
      <c r="CH1092" s="370"/>
      <c r="CI1092" s="370"/>
      <c r="CJ1092" s="370"/>
      <c r="CK1092" s="370"/>
      <c r="CL1092" s="370"/>
      <c r="CM1092" s="370"/>
      <c r="CN1092" s="370"/>
      <c r="CO1092" s="370"/>
      <c r="CP1092" s="370"/>
      <c r="CQ1092" s="370"/>
      <c r="CR1092" s="370"/>
      <c r="CS1092" s="370"/>
      <c r="CT1092" s="370"/>
      <c r="CU1092" s="370"/>
      <c r="CV1092" s="370"/>
      <c r="CW1092" s="370"/>
      <c r="CX1092" s="370"/>
      <c r="CY1092" s="370"/>
      <c r="CZ1092" s="370"/>
      <c r="DA1092" s="370"/>
      <c r="DB1092" s="370"/>
      <c r="DC1092" s="370"/>
      <c r="DD1092" s="370"/>
      <c r="DE1092" s="370"/>
    </row>
    <row r="1093" spans="56:109">
      <c r="BD1093" s="370"/>
      <c r="BE1093" s="370"/>
      <c r="BF1093" s="370"/>
      <c r="BG1093" s="370"/>
      <c r="BH1093" s="370"/>
      <c r="BI1093" s="370"/>
      <c r="BJ1093" s="370"/>
      <c r="BK1093" s="370"/>
      <c r="BL1093" s="370"/>
      <c r="BM1093" s="370"/>
      <c r="BN1093" s="370"/>
      <c r="BO1093" s="370"/>
      <c r="BP1093" s="370"/>
      <c r="BQ1093" s="370"/>
      <c r="BR1093" s="370"/>
      <c r="BS1093" s="370"/>
      <c r="BT1093" s="370"/>
      <c r="BU1093" s="370"/>
      <c r="BV1093" s="370"/>
      <c r="BW1093" s="370"/>
      <c r="BX1093" s="370"/>
      <c r="BY1093" s="370"/>
      <c r="BZ1093" s="370"/>
      <c r="CA1093" s="370"/>
      <c r="CB1093" s="370"/>
      <c r="CC1093" s="370"/>
      <c r="CD1093" s="370"/>
      <c r="CE1093" s="370"/>
      <c r="CF1093" s="370"/>
      <c r="CG1093" s="370"/>
      <c r="CH1093" s="370"/>
      <c r="CI1093" s="370"/>
      <c r="CJ1093" s="370"/>
      <c r="CK1093" s="370"/>
      <c r="CL1093" s="370"/>
      <c r="CM1093" s="370"/>
      <c r="CN1093" s="370"/>
      <c r="CO1093" s="370"/>
      <c r="CP1093" s="370"/>
      <c r="CQ1093" s="370"/>
      <c r="CR1093" s="370"/>
      <c r="CS1093" s="370"/>
      <c r="CT1093" s="370"/>
      <c r="CU1093" s="370"/>
      <c r="CV1093" s="370"/>
      <c r="CW1093" s="370"/>
      <c r="CX1093" s="370"/>
      <c r="CY1093" s="370"/>
      <c r="CZ1093" s="370"/>
      <c r="DA1093" s="370"/>
      <c r="DB1093" s="370"/>
      <c r="DC1093" s="370"/>
      <c r="DD1093" s="370"/>
      <c r="DE1093" s="370"/>
    </row>
    <row r="1094" spans="56:109">
      <c r="BD1094" s="370"/>
      <c r="BE1094" s="370"/>
      <c r="BF1094" s="370"/>
      <c r="BG1094" s="370"/>
      <c r="BH1094" s="370"/>
      <c r="BI1094" s="370"/>
      <c r="BJ1094" s="370"/>
      <c r="BK1094" s="370"/>
      <c r="BL1094" s="370"/>
      <c r="BM1094" s="370"/>
      <c r="BN1094" s="370"/>
      <c r="BO1094" s="370"/>
      <c r="BP1094" s="370"/>
      <c r="BQ1094" s="370"/>
      <c r="BR1094" s="370"/>
      <c r="BS1094" s="370"/>
      <c r="BT1094" s="370"/>
      <c r="BU1094" s="370"/>
      <c r="BV1094" s="370"/>
      <c r="BW1094" s="370"/>
      <c r="BX1094" s="370"/>
      <c r="BY1094" s="370"/>
      <c r="BZ1094" s="370"/>
      <c r="CA1094" s="370"/>
      <c r="CB1094" s="370"/>
      <c r="CC1094" s="370"/>
      <c r="CD1094" s="370"/>
      <c r="CE1094" s="370"/>
      <c r="CF1094" s="370"/>
      <c r="CG1094" s="370"/>
      <c r="CH1094" s="370"/>
      <c r="CI1094" s="370"/>
      <c r="CJ1094" s="370"/>
      <c r="CK1094" s="370"/>
      <c r="CL1094" s="370"/>
      <c r="CM1094" s="370"/>
      <c r="CN1094" s="370"/>
      <c r="CO1094" s="370"/>
      <c r="CP1094" s="370"/>
      <c r="CQ1094" s="370"/>
      <c r="CR1094" s="370"/>
      <c r="CS1094" s="370"/>
      <c r="CT1094" s="370"/>
      <c r="CU1094" s="370"/>
      <c r="CV1094" s="370"/>
      <c r="CW1094" s="370"/>
      <c r="CX1094" s="370"/>
      <c r="CY1094" s="370"/>
      <c r="CZ1094" s="370"/>
      <c r="DA1094" s="370"/>
      <c r="DB1094" s="370"/>
      <c r="DC1094" s="370"/>
      <c r="DD1094" s="370"/>
      <c r="DE1094" s="370"/>
    </row>
    <row r="1095" spans="56:109">
      <c r="BD1095" s="370"/>
      <c r="BE1095" s="370"/>
      <c r="BF1095" s="370"/>
      <c r="BG1095" s="370"/>
      <c r="BH1095" s="370"/>
      <c r="BI1095" s="370"/>
      <c r="BJ1095" s="370"/>
      <c r="BK1095" s="370"/>
      <c r="BL1095" s="370"/>
      <c r="BM1095" s="370"/>
      <c r="BN1095" s="370"/>
      <c r="BO1095" s="370"/>
      <c r="BP1095" s="370"/>
      <c r="BQ1095" s="370"/>
      <c r="BR1095" s="370"/>
      <c r="BS1095" s="370"/>
      <c r="BT1095" s="370"/>
      <c r="BU1095" s="370"/>
      <c r="BV1095" s="370"/>
      <c r="BW1095" s="370"/>
      <c r="BX1095" s="370"/>
      <c r="BY1095" s="370"/>
      <c r="BZ1095" s="370"/>
      <c r="CA1095" s="370"/>
      <c r="CB1095" s="370"/>
      <c r="CC1095" s="370"/>
      <c r="CD1095" s="370"/>
      <c r="CE1095" s="370"/>
      <c r="CF1095" s="370"/>
      <c r="CG1095" s="370"/>
      <c r="CH1095" s="370"/>
      <c r="CI1095" s="370"/>
      <c r="CJ1095" s="370"/>
      <c r="CK1095" s="370"/>
      <c r="CL1095" s="370"/>
      <c r="CM1095" s="370"/>
      <c r="CN1095" s="370"/>
      <c r="CO1095" s="370"/>
      <c r="CP1095" s="370"/>
      <c r="CQ1095" s="370"/>
      <c r="CR1095" s="370"/>
      <c r="CS1095" s="370"/>
      <c r="CT1095" s="370"/>
      <c r="CU1095" s="370"/>
      <c r="CV1095" s="370"/>
      <c r="CW1095" s="370"/>
      <c r="CX1095" s="370"/>
      <c r="CY1095" s="370"/>
      <c r="CZ1095" s="370"/>
      <c r="DA1095" s="370"/>
      <c r="DB1095" s="370"/>
      <c r="DC1095" s="370"/>
      <c r="DD1095" s="370"/>
      <c r="DE1095" s="370"/>
    </row>
    <row r="1096" spans="56:109">
      <c r="BD1096" s="370"/>
      <c r="BE1096" s="370"/>
      <c r="BF1096" s="370"/>
      <c r="BG1096" s="370"/>
      <c r="BH1096" s="370"/>
      <c r="BI1096" s="370"/>
      <c r="BJ1096" s="370"/>
      <c r="BK1096" s="370"/>
      <c r="BL1096" s="370"/>
      <c r="BM1096" s="370"/>
      <c r="BN1096" s="370"/>
      <c r="BO1096" s="370"/>
      <c r="BP1096" s="370"/>
      <c r="BQ1096" s="370"/>
      <c r="BR1096" s="370"/>
      <c r="BS1096" s="370"/>
      <c r="BT1096" s="370"/>
      <c r="BU1096" s="370"/>
      <c r="BV1096" s="370"/>
      <c r="BW1096" s="370"/>
      <c r="BX1096" s="370"/>
      <c r="BY1096" s="370"/>
      <c r="BZ1096" s="370"/>
      <c r="CA1096" s="370"/>
      <c r="CB1096" s="370"/>
      <c r="CC1096" s="370"/>
      <c r="CD1096" s="370"/>
      <c r="CE1096" s="370"/>
      <c r="CF1096" s="370"/>
      <c r="CG1096" s="370"/>
      <c r="CH1096" s="370"/>
      <c r="CI1096" s="370"/>
      <c r="CJ1096" s="370"/>
      <c r="CK1096" s="370"/>
      <c r="CL1096" s="370"/>
      <c r="CM1096" s="370"/>
      <c r="CN1096" s="370"/>
      <c r="CO1096" s="370"/>
      <c r="CP1096" s="370"/>
      <c r="CQ1096" s="370"/>
      <c r="CR1096" s="370"/>
      <c r="CS1096" s="370"/>
      <c r="CT1096" s="370"/>
      <c r="CU1096" s="370"/>
      <c r="CV1096" s="370"/>
      <c r="CW1096" s="370"/>
      <c r="CX1096" s="370"/>
      <c r="CY1096" s="370"/>
      <c r="CZ1096" s="370"/>
      <c r="DA1096" s="370"/>
      <c r="DB1096" s="370"/>
      <c r="DC1096" s="370"/>
      <c r="DD1096" s="370"/>
      <c r="DE1096" s="370"/>
    </row>
    <row r="1097" spans="56:109">
      <c r="BD1097" s="370"/>
      <c r="BE1097" s="370"/>
      <c r="BF1097" s="370"/>
      <c r="BG1097" s="370"/>
      <c r="BH1097" s="370"/>
      <c r="BI1097" s="370"/>
      <c r="BJ1097" s="370"/>
      <c r="BK1097" s="370"/>
      <c r="BL1097" s="370"/>
      <c r="BM1097" s="370"/>
      <c r="BN1097" s="370"/>
      <c r="BO1097" s="370"/>
      <c r="BP1097" s="370"/>
      <c r="BQ1097" s="370"/>
      <c r="BR1097" s="370"/>
      <c r="BS1097" s="370"/>
      <c r="BT1097" s="370"/>
      <c r="BU1097" s="370"/>
      <c r="BV1097" s="370"/>
      <c r="BW1097" s="370"/>
      <c r="BX1097" s="370"/>
      <c r="BY1097" s="370"/>
      <c r="BZ1097" s="370"/>
      <c r="CA1097" s="370"/>
      <c r="CB1097" s="370"/>
      <c r="CC1097" s="370"/>
      <c r="CD1097" s="370"/>
      <c r="CE1097" s="370"/>
      <c r="CF1097" s="370"/>
      <c r="CG1097" s="370"/>
      <c r="CH1097" s="370"/>
      <c r="CI1097" s="370"/>
      <c r="CJ1097" s="370"/>
      <c r="CK1097" s="370"/>
      <c r="CL1097" s="370"/>
      <c r="CM1097" s="370"/>
      <c r="CN1097" s="370"/>
      <c r="CO1097" s="370"/>
      <c r="CP1097" s="370"/>
      <c r="CQ1097" s="370"/>
      <c r="CR1097" s="370"/>
      <c r="CS1097" s="370"/>
      <c r="CT1097" s="370"/>
      <c r="CU1097" s="370"/>
      <c r="CV1097" s="370"/>
      <c r="CW1097" s="370"/>
      <c r="CX1097" s="370"/>
      <c r="CY1097" s="370"/>
      <c r="CZ1097" s="370"/>
      <c r="DA1097" s="370"/>
      <c r="DB1097" s="370"/>
      <c r="DC1097" s="370"/>
      <c r="DD1097" s="370"/>
      <c r="DE1097" s="370"/>
    </row>
    <row r="1098" spans="56:109">
      <c r="BD1098" s="370"/>
      <c r="BE1098" s="370"/>
      <c r="BF1098" s="370"/>
      <c r="BG1098" s="370"/>
      <c r="BH1098" s="370"/>
      <c r="BI1098" s="370"/>
      <c r="BJ1098" s="370"/>
      <c r="BK1098" s="370"/>
      <c r="BL1098" s="370"/>
      <c r="BM1098" s="370"/>
      <c r="BN1098" s="370"/>
      <c r="BO1098" s="370"/>
      <c r="BP1098" s="370"/>
      <c r="BQ1098" s="370"/>
      <c r="BR1098" s="370"/>
      <c r="BS1098" s="370"/>
      <c r="BT1098" s="370"/>
      <c r="BU1098" s="370"/>
      <c r="BV1098" s="370"/>
      <c r="BW1098" s="370"/>
      <c r="BX1098" s="370"/>
      <c r="BY1098" s="370"/>
      <c r="BZ1098" s="370"/>
      <c r="CA1098" s="370"/>
      <c r="CB1098" s="370"/>
      <c r="CC1098" s="370"/>
      <c r="CD1098" s="370"/>
      <c r="CE1098" s="370"/>
      <c r="CF1098" s="370"/>
      <c r="CG1098" s="370"/>
      <c r="CH1098" s="370"/>
      <c r="CI1098" s="370"/>
      <c r="CJ1098" s="370"/>
      <c r="CK1098" s="370"/>
      <c r="CL1098" s="370"/>
      <c r="CM1098" s="370"/>
      <c r="CN1098" s="370"/>
      <c r="CO1098" s="370"/>
      <c r="CP1098" s="370"/>
      <c r="CQ1098" s="370"/>
      <c r="CR1098" s="370"/>
      <c r="CS1098" s="370"/>
      <c r="CT1098" s="370"/>
      <c r="CU1098" s="370"/>
      <c r="CV1098" s="370"/>
      <c r="CW1098" s="370"/>
      <c r="CX1098" s="370"/>
      <c r="CY1098" s="370"/>
      <c r="CZ1098" s="370"/>
      <c r="DA1098" s="370"/>
      <c r="DB1098" s="370"/>
      <c r="DC1098" s="370"/>
      <c r="DD1098" s="370"/>
      <c r="DE1098" s="370"/>
    </row>
    <row r="1099" spans="56:109">
      <c r="BD1099" s="370"/>
      <c r="BE1099" s="370"/>
      <c r="BF1099" s="370"/>
      <c r="BG1099" s="370"/>
      <c r="BH1099" s="370"/>
      <c r="BI1099" s="370"/>
      <c r="BJ1099" s="370"/>
      <c r="BK1099" s="370"/>
      <c r="BL1099" s="370"/>
      <c r="BM1099" s="370"/>
      <c r="BN1099" s="370"/>
      <c r="BO1099" s="370"/>
      <c r="BP1099" s="370"/>
      <c r="BQ1099" s="370"/>
      <c r="BR1099" s="370"/>
      <c r="BS1099" s="370"/>
      <c r="BT1099" s="370"/>
      <c r="BU1099" s="370"/>
      <c r="BV1099" s="370"/>
      <c r="BW1099" s="370"/>
      <c r="BX1099" s="370"/>
      <c r="BY1099" s="370"/>
      <c r="BZ1099" s="370"/>
      <c r="CA1099" s="370"/>
      <c r="CB1099" s="370"/>
      <c r="CC1099" s="370"/>
      <c r="CD1099" s="370"/>
      <c r="CE1099" s="370"/>
      <c r="CF1099" s="370"/>
      <c r="CG1099" s="370"/>
      <c r="CH1099" s="370"/>
      <c r="CI1099" s="370"/>
      <c r="CJ1099" s="370"/>
      <c r="CK1099" s="370"/>
      <c r="CL1099" s="370"/>
      <c r="CM1099" s="370"/>
      <c r="CN1099" s="370"/>
      <c r="CO1099" s="370"/>
      <c r="CP1099" s="370"/>
      <c r="CQ1099" s="370"/>
      <c r="CR1099" s="370"/>
      <c r="CS1099" s="370"/>
      <c r="CT1099" s="370"/>
      <c r="CU1099" s="370"/>
      <c r="CV1099" s="370"/>
      <c r="CW1099" s="370"/>
      <c r="CX1099" s="370"/>
      <c r="CY1099" s="370"/>
      <c r="CZ1099" s="370"/>
      <c r="DA1099" s="370"/>
      <c r="DB1099" s="370"/>
      <c r="DC1099" s="370"/>
      <c r="DD1099" s="370"/>
      <c r="DE1099" s="370"/>
    </row>
    <row r="1100" spans="56:109">
      <c r="BD1100" s="370"/>
      <c r="BE1100" s="370"/>
      <c r="BF1100" s="370"/>
      <c r="BG1100" s="370"/>
      <c r="BH1100" s="370"/>
      <c r="BI1100" s="370"/>
      <c r="BJ1100" s="370"/>
      <c r="BK1100" s="370"/>
      <c r="BL1100" s="370"/>
      <c r="BM1100" s="370"/>
      <c r="BN1100" s="370"/>
      <c r="BO1100" s="370"/>
      <c r="BP1100" s="370"/>
      <c r="BQ1100" s="370"/>
      <c r="BR1100" s="370"/>
      <c r="BS1100" s="370"/>
      <c r="BT1100" s="370"/>
      <c r="BU1100" s="370"/>
      <c r="BV1100" s="370"/>
      <c r="BW1100" s="370"/>
      <c r="BX1100" s="370"/>
      <c r="BY1100" s="370"/>
      <c r="BZ1100" s="370"/>
      <c r="CA1100" s="370"/>
      <c r="CB1100" s="370"/>
      <c r="CC1100" s="370"/>
      <c r="CD1100" s="370"/>
      <c r="CE1100" s="370"/>
      <c r="CF1100" s="370"/>
      <c r="CG1100" s="370"/>
      <c r="CH1100" s="370"/>
      <c r="CI1100" s="370"/>
      <c r="CJ1100" s="370"/>
      <c r="CK1100" s="370"/>
      <c r="CL1100" s="370"/>
      <c r="CM1100" s="370"/>
      <c r="CN1100" s="370"/>
      <c r="CO1100" s="370"/>
      <c r="CP1100" s="370"/>
      <c r="CQ1100" s="370"/>
      <c r="CR1100" s="370"/>
      <c r="CS1100" s="370"/>
      <c r="CT1100" s="370"/>
      <c r="CU1100" s="370"/>
      <c r="CV1100" s="370"/>
      <c r="CW1100" s="370"/>
      <c r="CX1100" s="370"/>
      <c r="CY1100" s="370"/>
      <c r="CZ1100" s="370"/>
      <c r="DA1100" s="370"/>
      <c r="DB1100" s="370"/>
      <c r="DC1100" s="370"/>
      <c r="DD1100" s="370"/>
      <c r="DE1100" s="370"/>
    </row>
    <row r="1101" spans="56:109">
      <c r="BD1101" s="370"/>
      <c r="BE1101" s="370"/>
      <c r="BF1101" s="370"/>
      <c r="BG1101" s="370"/>
      <c r="BH1101" s="370"/>
      <c r="BI1101" s="370"/>
      <c r="BJ1101" s="370"/>
      <c r="BK1101" s="370"/>
      <c r="BL1101" s="370"/>
      <c r="BM1101" s="370"/>
      <c r="BN1101" s="370"/>
      <c r="BO1101" s="370"/>
      <c r="BP1101" s="370"/>
      <c r="BQ1101" s="370"/>
      <c r="BR1101" s="370"/>
      <c r="BS1101" s="370"/>
      <c r="BT1101" s="370"/>
      <c r="BU1101" s="370"/>
      <c r="BV1101" s="370"/>
      <c r="BW1101" s="370"/>
      <c r="BX1101" s="370"/>
      <c r="BY1101" s="370"/>
      <c r="BZ1101" s="370"/>
      <c r="CA1101" s="370"/>
      <c r="CB1101" s="370"/>
      <c r="CC1101" s="370"/>
      <c r="CD1101" s="370"/>
      <c r="CE1101" s="370"/>
      <c r="CF1101" s="370"/>
      <c r="CG1101" s="370"/>
      <c r="CH1101" s="370"/>
      <c r="CI1101" s="370"/>
      <c r="CJ1101" s="370"/>
      <c r="CK1101" s="370"/>
      <c r="CL1101" s="370"/>
      <c r="CM1101" s="370"/>
      <c r="CN1101" s="370"/>
      <c r="CO1101" s="370"/>
      <c r="CP1101" s="370"/>
      <c r="CQ1101" s="370"/>
      <c r="CR1101" s="370"/>
      <c r="CS1101" s="370"/>
      <c r="CT1101" s="370"/>
      <c r="CU1101" s="370"/>
      <c r="CV1101" s="370"/>
      <c r="CW1101" s="370"/>
      <c r="CX1101" s="370"/>
      <c r="CY1101" s="370"/>
      <c r="CZ1101" s="370"/>
      <c r="DA1101" s="370"/>
      <c r="DB1101" s="370"/>
      <c r="DC1101" s="370"/>
      <c r="DD1101" s="370"/>
      <c r="DE1101" s="370"/>
    </row>
    <row r="1102" spans="56:109">
      <c r="BD1102" s="370"/>
      <c r="BE1102" s="370"/>
      <c r="BF1102" s="370"/>
      <c r="BG1102" s="370"/>
      <c r="BH1102" s="370"/>
      <c r="BI1102" s="370"/>
      <c r="BJ1102" s="370"/>
      <c r="BK1102" s="370"/>
      <c r="BL1102" s="370"/>
      <c r="BM1102" s="370"/>
      <c r="BN1102" s="370"/>
      <c r="BO1102" s="370"/>
      <c r="BP1102" s="370"/>
      <c r="BQ1102" s="370"/>
      <c r="BR1102" s="370"/>
      <c r="BS1102" s="370"/>
      <c r="BT1102" s="370"/>
      <c r="BU1102" s="370"/>
      <c r="BV1102" s="370"/>
      <c r="BW1102" s="370"/>
      <c r="BX1102" s="370"/>
      <c r="BY1102" s="370"/>
      <c r="BZ1102" s="370"/>
      <c r="CA1102" s="370"/>
      <c r="CB1102" s="370"/>
      <c r="CC1102" s="370"/>
      <c r="CD1102" s="370"/>
      <c r="CE1102" s="370"/>
      <c r="CF1102" s="370"/>
      <c r="CG1102" s="370"/>
      <c r="CH1102" s="370"/>
      <c r="CI1102" s="370"/>
      <c r="CJ1102" s="370"/>
      <c r="CK1102" s="370"/>
      <c r="CL1102" s="370"/>
      <c r="CM1102" s="370"/>
      <c r="CN1102" s="370"/>
      <c r="CO1102" s="370"/>
      <c r="CP1102" s="370"/>
      <c r="CQ1102" s="370"/>
      <c r="CR1102" s="370"/>
      <c r="CS1102" s="370"/>
      <c r="CT1102" s="370"/>
      <c r="CU1102" s="370"/>
      <c r="CV1102" s="370"/>
      <c r="CW1102" s="370"/>
      <c r="CX1102" s="370"/>
      <c r="CY1102" s="370"/>
      <c r="CZ1102" s="370"/>
      <c r="DA1102" s="370"/>
      <c r="DB1102" s="370"/>
      <c r="DC1102" s="370"/>
      <c r="DD1102" s="370"/>
      <c r="DE1102" s="370"/>
    </row>
    <row r="1103" spans="56:109">
      <c r="BD1103" s="370"/>
      <c r="BE1103" s="370"/>
      <c r="BF1103" s="370"/>
      <c r="BG1103" s="370"/>
      <c r="BH1103" s="370"/>
      <c r="BI1103" s="370"/>
      <c r="BJ1103" s="370"/>
      <c r="BK1103" s="370"/>
      <c r="BL1103" s="370"/>
      <c r="BM1103" s="370"/>
      <c r="BN1103" s="370"/>
      <c r="BO1103" s="370"/>
      <c r="BP1103" s="370"/>
      <c r="BQ1103" s="370"/>
      <c r="BR1103" s="370"/>
      <c r="BS1103" s="370"/>
      <c r="BT1103" s="370"/>
      <c r="BU1103" s="370"/>
      <c r="BV1103" s="370"/>
      <c r="BW1103" s="370"/>
      <c r="BX1103" s="370"/>
      <c r="BY1103" s="370"/>
      <c r="BZ1103" s="370"/>
      <c r="CA1103" s="370"/>
      <c r="CB1103" s="370"/>
      <c r="CC1103" s="370"/>
      <c r="CD1103" s="370"/>
      <c r="CE1103" s="370"/>
      <c r="CF1103" s="370"/>
      <c r="CG1103" s="370"/>
      <c r="CH1103" s="370"/>
      <c r="CI1103" s="370"/>
      <c r="CJ1103" s="370"/>
      <c r="CK1103" s="370"/>
      <c r="CL1103" s="370"/>
      <c r="CM1103" s="370"/>
      <c r="CN1103" s="370"/>
      <c r="CO1103" s="370"/>
      <c r="CP1103" s="370"/>
      <c r="CQ1103" s="370"/>
      <c r="CR1103" s="370"/>
      <c r="CS1103" s="370"/>
      <c r="CT1103" s="370"/>
      <c r="CU1103" s="370"/>
      <c r="CV1103" s="370"/>
      <c r="CW1103" s="370"/>
      <c r="CX1103" s="370"/>
      <c r="CY1103" s="370"/>
      <c r="CZ1103" s="370"/>
      <c r="DA1103" s="370"/>
      <c r="DB1103" s="370"/>
      <c r="DC1103" s="370"/>
      <c r="DD1103" s="370"/>
      <c r="DE1103" s="370"/>
    </row>
    <row r="1104" spans="56:109">
      <c r="BD1104" s="370"/>
      <c r="BE1104" s="370"/>
      <c r="BF1104" s="370"/>
      <c r="BG1104" s="370"/>
      <c r="BH1104" s="370"/>
      <c r="BI1104" s="370"/>
      <c r="BJ1104" s="370"/>
      <c r="BK1104" s="370"/>
      <c r="BL1104" s="370"/>
      <c r="BM1104" s="370"/>
      <c r="BN1104" s="370"/>
      <c r="BO1104" s="370"/>
      <c r="BP1104" s="370"/>
      <c r="BQ1104" s="370"/>
      <c r="BR1104" s="370"/>
      <c r="BS1104" s="370"/>
      <c r="BT1104" s="370"/>
      <c r="BU1104" s="370"/>
      <c r="BV1104" s="370"/>
      <c r="BW1104" s="370"/>
      <c r="BX1104" s="370"/>
      <c r="BY1104" s="370"/>
      <c r="BZ1104" s="370"/>
      <c r="CA1104" s="370"/>
      <c r="CB1104" s="370"/>
      <c r="CC1104" s="370"/>
      <c r="CD1104" s="370"/>
      <c r="CE1104" s="370"/>
      <c r="CF1104" s="370"/>
      <c r="CG1104" s="370"/>
      <c r="CH1104" s="370"/>
      <c r="CI1104" s="370"/>
      <c r="CJ1104" s="370"/>
      <c r="CK1104" s="370"/>
      <c r="CL1104" s="370"/>
      <c r="CM1104" s="370"/>
      <c r="CN1104" s="370"/>
      <c r="CO1104" s="370"/>
      <c r="CP1104" s="370"/>
      <c r="CQ1104" s="370"/>
      <c r="CR1104" s="370"/>
      <c r="CS1104" s="370"/>
      <c r="CT1104" s="370"/>
      <c r="CU1104" s="370"/>
      <c r="CV1104" s="370"/>
      <c r="CW1104" s="370"/>
      <c r="CX1104" s="370"/>
      <c r="CY1104" s="370"/>
      <c r="CZ1104" s="370"/>
      <c r="DA1104" s="370"/>
      <c r="DB1104" s="370"/>
      <c r="DC1104" s="370"/>
      <c r="DD1104" s="370"/>
      <c r="DE1104" s="370"/>
    </row>
    <row r="1105" spans="56:109">
      <c r="BD1105" s="370"/>
      <c r="BE1105" s="370"/>
      <c r="BF1105" s="370"/>
      <c r="BG1105" s="370"/>
      <c r="BH1105" s="370"/>
      <c r="BI1105" s="370"/>
      <c r="BJ1105" s="370"/>
      <c r="BK1105" s="370"/>
      <c r="BL1105" s="370"/>
      <c r="BM1105" s="370"/>
      <c r="BN1105" s="370"/>
      <c r="BO1105" s="370"/>
      <c r="BP1105" s="370"/>
      <c r="BQ1105" s="370"/>
      <c r="BR1105" s="370"/>
      <c r="BS1105" s="370"/>
      <c r="BT1105" s="370"/>
      <c r="BU1105" s="370"/>
      <c r="BV1105" s="370"/>
      <c r="BW1105" s="370"/>
      <c r="BX1105" s="370"/>
      <c r="BY1105" s="370"/>
      <c r="BZ1105" s="370"/>
      <c r="CA1105" s="370"/>
      <c r="CB1105" s="370"/>
      <c r="CC1105" s="370"/>
      <c r="CD1105" s="370"/>
      <c r="CE1105" s="370"/>
      <c r="CF1105" s="370"/>
      <c r="CG1105" s="370"/>
      <c r="CH1105" s="370"/>
      <c r="CI1105" s="370"/>
      <c r="CJ1105" s="370"/>
      <c r="CK1105" s="370"/>
      <c r="CL1105" s="370"/>
      <c r="CM1105" s="370"/>
      <c r="CN1105" s="370"/>
      <c r="CO1105" s="370"/>
      <c r="CP1105" s="370"/>
      <c r="CQ1105" s="370"/>
      <c r="CR1105" s="370"/>
      <c r="CS1105" s="370"/>
      <c r="CT1105" s="370"/>
      <c r="CU1105" s="370"/>
      <c r="CV1105" s="370"/>
      <c r="CW1105" s="370"/>
      <c r="CX1105" s="370"/>
      <c r="CY1105" s="370"/>
      <c r="CZ1105" s="370"/>
      <c r="DA1105" s="370"/>
      <c r="DB1105" s="370"/>
      <c r="DC1105" s="370"/>
      <c r="DD1105" s="370"/>
      <c r="DE1105" s="370"/>
    </row>
    <row r="1106" spans="56:109">
      <c r="BD1106" s="370"/>
      <c r="BE1106" s="370"/>
      <c r="BF1106" s="370"/>
      <c r="BG1106" s="370"/>
      <c r="BH1106" s="370"/>
      <c r="BI1106" s="370"/>
      <c r="BJ1106" s="370"/>
      <c r="BK1106" s="370"/>
      <c r="BL1106" s="370"/>
      <c r="BM1106" s="370"/>
      <c r="BN1106" s="370"/>
      <c r="BO1106" s="370"/>
      <c r="BP1106" s="370"/>
      <c r="BQ1106" s="370"/>
      <c r="BR1106" s="370"/>
      <c r="BS1106" s="370"/>
      <c r="BT1106" s="370"/>
      <c r="BU1106" s="370"/>
      <c r="BV1106" s="370"/>
      <c r="BW1106" s="370"/>
      <c r="BX1106" s="370"/>
      <c r="BY1106" s="370"/>
      <c r="BZ1106" s="370"/>
      <c r="CA1106" s="370"/>
      <c r="CB1106" s="370"/>
      <c r="CC1106" s="370"/>
      <c r="CD1106" s="370"/>
      <c r="CE1106" s="370"/>
      <c r="CF1106" s="370"/>
      <c r="CG1106" s="370"/>
      <c r="CH1106" s="370"/>
      <c r="CI1106" s="370"/>
      <c r="CJ1106" s="370"/>
      <c r="CK1106" s="370"/>
      <c r="CL1106" s="370"/>
      <c r="CM1106" s="370"/>
      <c r="CN1106" s="370"/>
      <c r="CO1106" s="370"/>
      <c r="CP1106" s="370"/>
      <c r="CQ1106" s="370"/>
      <c r="CR1106" s="370"/>
      <c r="CS1106" s="370"/>
      <c r="CT1106" s="370"/>
      <c r="CU1106" s="370"/>
      <c r="CV1106" s="370"/>
      <c r="CW1106" s="370"/>
      <c r="CX1106" s="370"/>
      <c r="CY1106" s="370"/>
      <c r="CZ1106" s="370"/>
      <c r="DA1106" s="370"/>
      <c r="DB1106" s="370"/>
      <c r="DC1106" s="370"/>
      <c r="DD1106" s="370"/>
      <c r="DE1106" s="370"/>
    </row>
    <row r="1107" spans="56:109">
      <c r="BD1107" s="370"/>
      <c r="BE1107" s="370"/>
      <c r="BF1107" s="370"/>
      <c r="BG1107" s="370"/>
      <c r="BH1107" s="370"/>
      <c r="BI1107" s="370"/>
      <c r="BJ1107" s="370"/>
      <c r="BK1107" s="370"/>
      <c r="BL1107" s="370"/>
      <c r="BM1107" s="370"/>
      <c r="BN1107" s="370"/>
      <c r="BO1107" s="370"/>
      <c r="BP1107" s="370"/>
      <c r="BQ1107" s="370"/>
      <c r="BR1107" s="370"/>
      <c r="BS1107" s="370"/>
      <c r="BT1107" s="370"/>
      <c r="BU1107" s="370"/>
      <c r="BV1107" s="370"/>
      <c r="BW1107" s="370"/>
      <c r="BX1107" s="370"/>
      <c r="BY1107" s="370"/>
      <c r="BZ1107" s="370"/>
      <c r="CA1107" s="370"/>
      <c r="CB1107" s="370"/>
      <c r="CC1107" s="370"/>
      <c r="CD1107" s="370"/>
      <c r="CE1107" s="370"/>
      <c r="CF1107" s="370"/>
      <c r="CG1107" s="370"/>
      <c r="CH1107" s="370"/>
      <c r="CI1107" s="370"/>
      <c r="CJ1107" s="370"/>
      <c r="CK1107" s="370"/>
      <c r="CL1107" s="370"/>
      <c r="CM1107" s="370"/>
      <c r="CN1107" s="370"/>
      <c r="CO1107" s="370"/>
      <c r="CP1107" s="370"/>
      <c r="CQ1107" s="370"/>
      <c r="CR1107" s="370"/>
      <c r="CS1107" s="370"/>
      <c r="CT1107" s="370"/>
      <c r="CU1107" s="370"/>
      <c r="CV1107" s="370"/>
      <c r="CW1107" s="370"/>
      <c r="CX1107" s="370"/>
      <c r="CY1107" s="370"/>
      <c r="CZ1107" s="370"/>
      <c r="DA1107" s="370"/>
      <c r="DB1107" s="370"/>
      <c r="DC1107" s="370"/>
      <c r="DD1107" s="370"/>
      <c r="DE1107" s="370"/>
    </row>
    <row r="1108" spans="56:109">
      <c r="BD1108" s="370"/>
      <c r="BE1108" s="370"/>
      <c r="BF1108" s="370"/>
      <c r="BG1108" s="370"/>
      <c r="BH1108" s="370"/>
      <c r="BI1108" s="370"/>
      <c r="BJ1108" s="370"/>
      <c r="BK1108" s="370"/>
      <c r="BL1108" s="370"/>
      <c r="BM1108" s="370"/>
      <c r="BN1108" s="370"/>
      <c r="BO1108" s="370"/>
      <c r="BP1108" s="370"/>
      <c r="BQ1108" s="370"/>
      <c r="BR1108" s="370"/>
      <c r="BS1108" s="370"/>
      <c r="BT1108" s="370"/>
      <c r="BU1108" s="370"/>
      <c r="BV1108" s="370"/>
      <c r="BW1108" s="370"/>
      <c r="BX1108" s="370"/>
      <c r="BY1108" s="370"/>
      <c r="BZ1108" s="370"/>
      <c r="CA1108" s="370"/>
      <c r="CB1108" s="370"/>
      <c r="CC1108" s="370"/>
      <c r="CD1108" s="370"/>
      <c r="CE1108" s="370"/>
      <c r="CF1108" s="370"/>
      <c r="CG1108" s="370"/>
      <c r="CH1108" s="370"/>
      <c r="CI1108" s="370"/>
      <c r="CJ1108" s="370"/>
      <c r="CK1108" s="370"/>
      <c r="CL1108" s="370"/>
      <c r="CM1108" s="370"/>
      <c r="CN1108" s="370"/>
      <c r="CO1108" s="370"/>
      <c r="CP1108" s="370"/>
      <c r="CQ1108" s="370"/>
      <c r="CR1108" s="370"/>
      <c r="CS1108" s="370"/>
      <c r="CT1108" s="370"/>
      <c r="CU1108" s="370"/>
      <c r="CV1108" s="370"/>
      <c r="CW1108" s="370"/>
      <c r="CX1108" s="370"/>
      <c r="CY1108" s="370"/>
      <c r="CZ1108" s="370"/>
      <c r="DA1108" s="370"/>
      <c r="DB1108" s="370"/>
      <c r="DC1108" s="370"/>
      <c r="DD1108" s="370"/>
      <c r="DE1108" s="370"/>
    </row>
    <row r="1109" spans="56:109">
      <c r="BD1109" s="370"/>
      <c r="BE1109" s="370"/>
      <c r="BF1109" s="370"/>
      <c r="BG1109" s="370"/>
      <c r="BH1109" s="370"/>
      <c r="BI1109" s="370"/>
      <c r="BJ1109" s="370"/>
      <c r="BK1109" s="370"/>
      <c r="BL1109" s="370"/>
      <c r="BM1109" s="370"/>
      <c r="BN1109" s="370"/>
      <c r="BO1109" s="370"/>
      <c r="BP1109" s="370"/>
      <c r="BQ1109" s="370"/>
      <c r="BR1109" s="370"/>
      <c r="BS1109" s="370"/>
      <c r="BT1109" s="370"/>
      <c r="BU1109" s="370"/>
      <c r="BV1109" s="370"/>
      <c r="BW1109" s="370"/>
      <c r="BX1109" s="370"/>
      <c r="BY1109" s="370"/>
      <c r="BZ1109" s="370"/>
      <c r="CA1109" s="370"/>
      <c r="CB1109" s="370"/>
      <c r="CC1109" s="370"/>
      <c r="CD1109" s="370"/>
      <c r="CE1109" s="370"/>
      <c r="CF1109" s="370"/>
      <c r="CG1109" s="370"/>
      <c r="CH1109" s="370"/>
      <c r="CI1109" s="370"/>
      <c r="CJ1109" s="370"/>
      <c r="CK1109" s="370"/>
      <c r="CL1109" s="370"/>
      <c r="CM1109" s="370"/>
      <c r="CN1109" s="370"/>
      <c r="CO1109" s="370"/>
      <c r="CP1109" s="370"/>
      <c r="CQ1109" s="370"/>
      <c r="CR1109" s="370"/>
      <c r="CS1109" s="370"/>
      <c r="CT1109" s="370"/>
      <c r="CU1109" s="370"/>
      <c r="CV1109" s="370"/>
      <c r="CW1109" s="370"/>
      <c r="CX1109" s="370"/>
      <c r="CY1109" s="370"/>
      <c r="CZ1109" s="370"/>
      <c r="DA1109" s="370"/>
      <c r="DB1109" s="370"/>
      <c r="DC1109" s="370"/>
      <c r="DD1109" s="370"/>
      <c r="DE1109" s="370"/>
    </row>
    <row r="1110" spans="56:109">
      <c r="BD1110" s="370"/>
      <c r="BE1110" s="370"/>
      <c r="BF1110" s="370"/>
      <c r="BG1110" s="370"/>
      <c r="BH1110" s="370"/>
      <c r="BI1110" s="370"/>
      <c r="BJ1110" s="370"/>
      <c r="BK1110" s="370"/>
      <c r="BL1110" s="370"/>
      <c r="BM1110" s="370"/>
      <c r="BN1110" s="370"/>
      <c r="BO1110" s="370"/>
      <c r="BP1110" s="370"/>
      <c r="BQ1110" s="370"/>
      <c r="BR1110" s="370"/>
      <c r="BS1110" s="370"/>
      <c r="BT1110" s="370"/>
      <c r="BU1110" s="370"/>
      <c r="BV1110" s="370"/>
      <c r="BW1110" s="370"/>
      <c r="BX1110" s="370"/>
      <c r="BY1110" s="370"/>
      <c r="BZ1110" s="370"/>
      <c r="CA1110" s="370"/>
      <c r="CB1110" s="370"/>
      <c r="CC1110" s="370"/>
      <c r="CD1110" s="370"/>
      <c r="CE1110" s="370"/>
      <c r="CF1110" s="370"/>
      <c r="CG1110" s="370"/>
      <c r="CH1110" s="370"/>
      <c r="CI1110" s="370"/>
      <c r="CJ1110" s="370"/>
      <c r="CK1110" s="370"/>
      <c r="CL1110" s="370"/>
      <c r="CM1110" s="370"/>
      <c r="CN1110" s="370"/>
      <c r="CO1110" s="370"/>
      <c r="CP1110" s="370"/>
      <c r="CQ1110" s="370"/>
      <c r="CR1110" s="370"/>
      <c r="CS1110" s="370"/>
      <c r="CT1110" s="370"/>
      <c r="CU1110" s="370"/>
      <c r="CV1110" s="370"/>
      <c r="CW1110" s="370"/>
      <c r="CX1110" s="370"/>
      <c r="CY1110" s="370"/>
      <c r="CZ1110" s="370"/>
      <c r="DA1110" s="370"/>
      <c r="DB1110" s="370"/>
      <c r="DC1110" s="370"/>
      <c r="DD1110" s="370"/>
      <c r="DE1110" s="370"/>
    </row>
    <row r="1111" spans="56:109">
      <c r="BD1111" s="370"/>
      <c r="BE1111" s="370"/>
      <c r="BF1111" s="370"/>
      <c r="BG1111" s="370"/>
      <c r="BH1111" s="370"/>
      <c r="BI1111" s="370"/>
      <c r="BJ1111" s="370"/>
      <c r="BK1111" s="370"/>
      <c r="BL1111" s="370"/>
      <c r="BM1111" s="370"/>
      <c r="BN1111" s="370"/>
      <c r="BO1111" s="370"/>
      <c r="BP1111" s="370"/>
      <c r="BQ1111" s="370"/>
      <c r="BR1111" s="370"/>
      <c r="BS1111" s="370"/>
      <c r="BT1111" s="370"/>
      <c r="BU1111" s="370"/>
      <c r="BV1111" s="370"/>
      <c r="BW1111" s="370"/>
      <c r="BX1111" s="370"/>
      <c r="BY1111" s="370"/>
      <c r="BZ1111" s="370"/>
      <c r="CA1111" s="370"/>
      <c r="CB1111" s="370"/>
      <c r="CC1111" s="370"/>
      <c r="CD1111" s="370"/>
      <c r="CE1111" s="370"/>
      <c r="CF1111" s="370"/>
      <c r="CG1111" s="370"/>
      <c r="CH1111" s="370"/>
      <c r="CI1111" s="370"/>
      <c r="CJ1111" s="370"/>
      <c r="CK1111" s="370"/>
      <c r="CL1111" s="370"/>
      <c r="CM1111" s="370"/>
      <c r="CN1111" s="370"/>
      <c r="CO1111" s="370"/>
      <c r="CP1111" s="370"/>
      <c r="CQ1111" s="370"/>
      <c r="CR1111" s="370"/>
      <c r="CS1111" s="370"/>
      <c r="CT1111" s="370"/>
      <c r="CU1111" s="370"/>
      <c r="CV1111" s="370"/>
      <c r="CW1111" s="370"/>
      <c r="CX1111" s="370"/>
      <c r="CY1111" s="370"/>
      <c r="CZ1111" s="370"/>
      <c r="DA1111" s="370"/>
      <c r="DB1111" s="370"/>
      <c r="DC1111" s="370"/>
      <c r="DD1111" s="370"/>
      <c r="DE1111" s="370"/>
    </row>
    <row r="1112" spans="56:109">
      <c r="BD1112" s="370"/>
      <c r="BE1112" s="370"/>
      <c r="BF1112" s="370"/>
      <c r="BG1112" s="370"/>
      <c r="BH1112" s="370"/>
      <c r="BI1112" s="370"/>
      <c r="BJ1112" s="370"/>
      <c r="BK1112" s="370"/>
      <c r="BL1112" s="370"/>
      <c r="BM1112" s="370"/>
      <c r="BN1112" s="370"/>
      <c r="BO1112" s="370"/>
      <c r="BP1112" s="370"/>
      <c r="BQ1112" s="370"/>
      <c r="BR1112" s="370"/>
      <c r="BS1112" s="370"/>
      <c r="BT1112" s="370"/>
      <c r="BU1112" s="370"/>
      <c r="BV1112" s="370"/>
      <c r="BW1112" s="370"/>
      <c r="BX1112" s="370"/>
      <c r="BY1112" s="370"/>
      <c r="BZ1112" s="370"/>
      <c r="CA1112" s="370"/>
      <c r="CB1112" s="370"/>
      <c r="CC1112" s="370"/>
      <c r="CD1112" s="370"/>
      <c r="CE1112" s="370"/>
      <c r="CF1112" s="370"/>
      <c r="CG1112" s="370"/>
      <c r="CH1112" s="370"/>
      <c r="CI1112" s="370"/>
      <c r="CJ1112" s="370"/>
      <c r="CK1112" s="370"/>
      <c r="CL1112" s="370"/>
      <c r="CM1112" s="370"/>
      <c r="CN1112" s="370"/>
      <c r="CO1112" s="370"/>
      <c r="CP1112" s="370"/>
      <c r="CQ1112" s="370"/>
      <c r="CR1112" s="370"/>
      <c r="CS1112" s="370"/>
      <c r="CT1112" s="370"/>
      <c r="CU1112" s="370"/>
      <c r="CV1112" s="370"/>
      <c r="CW1112" s="370"/>
      <c r="CX1112" s="370"/>
      <c r="CY1112" s="370"/>
      <c r="CZ1112" s="370"/>
      <c r="DA1112" s="370"/>
      <c r="DB1112" s="370"/>
      <c r="DC1112" s="370"/>
      <c r="DD1112" s="370"/>
      <c r="DE1112" s="370"/>
    </row>
    <row r="1113" spans="56:109">
      <c r="BD1113" s="370"/>
      <c r="BE1113" s="370"/>
      <c r="BF1113" s="370"/>
      <c r="BG1113" s="370"/>
      <c r="BH1113" s="370"/>
      <c r="BI1113" s="370"/>
      <c r="BJ1113" s="370"/>
      <c r="BK1113" s="370"/>
      <c r="BL1113" s="370"/>
      <c r="BM1113" s="370"/>
      <c r="BN1113" s="370"/>
      <c r="BO1113" s="370"/>
      <c r="BP1113" s="370"/>
      <c r="BQ1113" s="370"/>
      <c r="BR1113" s="370"/>
      <c r="BS1113" s="370"/>
      <c r="BT1113" s="370"/>
      <c r="BU1113" s="370"/>
      <c r="BV1113" s="370"/>
      <c r="BW1113" s="370"/>
      <c r="BX1113" s="370"/>
      <c r="BY1113" s="370"/>
      <c r="BZ1113" s="370"/>
      <c r="CA1113" s="370"/>
      <c r="CB1113" s="370"/>
      <c r="CC1113" s="370"/>
      <c r="CD1113" s="370"/>
      <c r="CE1113" s="370"/>
      <c r="CF1113" s="370"/>
      <c r="CG1113" s="370"/>
      <c r="CH1113" s="370"/>
      <c r="CI1113" s="370"/>
      <c r="CJ1113" s="370"/>
      <c r="CK1113" s="370"/>
      <c r="CL1113" s="370"/>
      <c r="CM1113" s="370"/>
      <c r="CN1113" s="370"/>
      <c r="CO1113" s="370"/>
      <c r="CP1113" s="370"/>
      <c r="CQ1113" s="370"/>
      <c r="CR1113" s="370"/>
      <c r="CS1113" s="370"/>
      <c r="CT1113" s="370"/>
      <c r="CU1113" s="370"/>
      <c r="CV1113" s="370"/>
      <c r="CW1113" s="370"/>
      <c r="CX1113" s="370"/>
      <c r="CY1113" s="370"/>
      <c r="CZ1113" s="370"/>
      <c r="DA1113" s="370"/>
      <c r="DB1113" s="370"/>
      <c r="DC1113" s="370"/>
      <c r="DD1113" s="370"/>
      <c r="DE1113" s="370"/>
    </row>
    <row r="1114" spans="56:109">
      <c r="BD1114" s="370"/>
      <c r="BE1114" s="370"/>
      <c r="BF1114" s="370"/>
      <c r="BG1114" s="370"/>
      <c r="BH1114" s="370"/>
      <c r="BI1114" s="370"/>
      <c r="BJ1114" s="370"/>
      <c r="BK1114" s="370"/>
      <c r="BL1114" s="370"/>
      <c r="BM1114" s="370"/>
      <c r="BN1114" s="370"/>
      <c r="BO1114" s="370"/>
      <c r="BP1114" s="370"/>
      <c r="BQ1114" s="370"/>
      <c r="BR1114" s="370"/>
      <c r="BS1114" s="370"/>
      <c r="BT1114" s="370"/>
      <c r="BU1114" s="370"/>
      <c r="BV1114" s="370"/>
      <c r="BW1114" s="370"/>
      <c r="BX1114" s="370"/>
      <c r="BY1114" s="370"/>
      <c r="BZ1114" s="370"/>
      <c r="CA1114" s="370"/>
      <c r="CB1114" s="370"/>
      <c r="CC1114" s="370"/>
      <c r="CD1114" s="370"/>
      <c r="CE1114" s="370"/>
      <c r="CF1114" s="370"/>
      <c r="CG1114" s="370"/>
      <c r="CH1114" s="370"/>
      <c r="CI1114" s="370"/>
      <c r="CJ1114" s="370"/>
      <c r="CK1114" s="370"/>
      <c r="CL1114" s="370"/>
      <c r="CM1114" s="370"/>
      <c r="CN1114" s="370"/>
      <c r="CO1114" s="370"/>
      <c r="CP1114" s="370"/>
      <c r="CQ1114" s="370"/>
      <c r="CR1114" s="370"/>
      <c r="CS1114" s="370"/>
      <c r="CT1114" s="370"/>
      <c r="CU1114" s="370"/>
      <c r="CV1114" s="370"/>
      <c r="CW1114" s="370"/>
      <c r="CX1114" s="370"/>
      <c r="CY1114" s="370"/>
      <c r="CZ1114" s="370"/>
      <c r="DA1114" s="370"/>
      <c r="DB1114" s="370"/>
      <c r="DC1114" s="370"/>
      <c r="DD1114" s="370"/>
      <c r="DE1114" s="370"/>
    </row>
    <row r="1115" spans="56:109">
      <c r="BD1115" s="370"/>
      <c r="BE1115" s="370"/>
      <c r="BF1115" s="370"/>
      <c r="BG1115" s="370"/>
      <c r="BH1115" s="370"/>
      <c r="BI1115" s="370"/>
      <c r="BJ1115" s="370"/>
      <c r="BK1115" s="370"/>
      <c r="BL1115" s="370"/>
      <c r="BM1115" s="370"/>
      <c r="BN1115" s="370"/>
      <c r="BO1115" s="370"/>
      <c r="BP1115" s="370"/>
      <c r="BQ1115" s="370"/>
      <c r="BR1115" s="370"/>
      <c r="BS1115" s="370"/>
      <c r="BT1115" s="370"/>
      <c r="BU1115" s="370"/>
      <c r="BV1115" s="370"/>
      <c r="BW1115" s="370"/>
      <c r="BX1115" s="370"/>
      <c r="BY1115" s="370"/>
      <c r="BZ1115" s="370"/>
      <c r="CA1115" s="370"/>
      <c r="CB1115" s="370"/>
      <c r="CC1115" s="370"/>
      <c r="CD1115" s="370"/>
      <c r="CE1115" s="370"/>
      <c r="CF1115" s="370"/>
      <c r="CG1115" s="370"/>
      <c r="CH1115" s="370"/>
      <c r="CI1115" s="370"/>
      <c r="CJ1115" s="370"/>
      <c r="CK1115" s="370"/>
      <c r="CL1115" s="370"/>
      <c r="CM1115" s="370"/>
      <c r="CN1115" s="370"/>
      <c r="CO1115" s="370"/>
      <c r="CP1115" s="370"/>
      <c r="CQ1115" s="370"/>
      <c r="CR1115" s="370"/>
      <c r="CS1115" s="370"/>
      <c r="CT1115" s="370"/>
      <c r="CU1115" s="370"/>
      <c r="CV1115" s="370"/>
      <c r="CW1115" s="370"/>
      <c r="CX1115" s="370"/>
      <c r="CY1115" s="370"/>
      <c r="CZ1115" s="370"/>
      <c r="DA1115" s="370"/>
      <c r="DB1115" s="370"/>
      <c r="DC1115" s="370"/>
      <c r="DD1115" s="370"/>
      <c r="DE1115" s="370"/>
    </row>
    <row r="1116" spans="56:109">
      <c r="BD1116" s="370"/>
      <c r="BE1116" s="370"/>
      <c r="BF1116" s="370"/>
      <c r="BG1116" s="370"/>
      <c r="BH1116" s="370"/>
      <c r="BI1116" s="370"/>
      <c r="BJ1116" s="370"/>
      <c r="BK1116" s="370"/>
      <c r="BL1116" s="370"/>
      <c r="BM1116" s="370"/>
      <c r="BN1116" s="370"/>
      <c r="BO1116" s="370"/>
      <c r="BP1116" s="370"/>
      <c r="BQ1116" s="370"/>
      <c r="BR1116" s="370"/>
      <c r="BS1116" s="370"/>
      <c r="BT1116" s="370"/>
      <c r="BU1116" s="370"/>
      <c r="BV1116" s="370"/>
      <c r="BW1116" s="370"/>
      <c r="BX1116" s="370"/>
      <c r="BY1116" s="370"/>
      <c r="BZ1116" s="370"/>
      <c r="CA1116" s="370"/>
      <c r="CB1116" s="370"/>
      <c r="CC1116" s="370"/>
      <c r="CD1116" s="370"/>
      <c r="CE1116" s="370"/>
      <c r="CF1116" s="370"/>
      <c r="CG1116" s="370"/>
      <c r="CH1116" s="370"/>
      <c r="CI1116" s="370"/>
      <c r="CJ1116" s="370"/>
      <c r="CK1116" s="370"/>
      <c r="CL1116" s="370"/>
      <c r="CM1116" s="370"/>
      <c r="CN1116" s="370"/>
      <c r="CO1116" s="370"/>
      <c r="CP1116" s="370"/>
      <c r="CQ1116" s="370"/>
      <c r="CR1116" s="370"/>
      <c r="CS1116" s="370"/>
      <c r="CT1116" s="370"/>
      <c r="CU1116" s="370"/>
      <c r="CV1116" s="370"/>
      <c r="CW1116" s="370"/>
      <c r="CX1116" s="370"/>
      <c r="CY1116" s="370"/>
      <c r="CZ1116" s="370"/>
      <c r="DA1116" s="370"/>
      <c r="DB1116" s="370"/>
      <c r="DC1116" s="370"/>
      <c r="DD1116" s="370"/>
      <c r="DE1116" s="370"/>
    </row>
    <row r="1117" spans="56:109">
      <c r="BD1117" s="370"/>
      <c r="BE1117" s="370"/>
      <c r="BF1117" s="370"/>
      <c r="BG1117" s="370"/>
      <c r="BH1117" s="370"/>
      <c r="BI1117" s="370"/>
      <c r="BJ1117" s="370"/>
      <c r="BK1117" s="370"/>
      <c r="BL1117" s="370"/>
      <c r="BM1117" s="370"/>
      <c r="BN1117" s="370"/>
      <c r="BO1117" s="370"/>
      <c r="BP1117" s="370"/>
      <c r="BQ1117" s="370"/>
      <c r="BR1117" s="370"/>
      <c r="BS1117" s="370"/>
      <c r="BT1117" s="370"/>
      <c r="BU1117" s="370"/>
      <c r="BV1117" s="370"/>
      <c r="BW1117" s="370"/>
      <c r="BX1117" s="370"/>
      <c r="BY1117" s="370"/>
      <c r="BZ1117" s="370"/>
      <c r="CA1117" s="370"/>
      <c r="CB1117" s="370"/>
      <c r="CC1117" s="370"/>
      <c r="CD1117" s="370"/>
      <c r="CE1117" s="370"/>
      <c r="CF1117" s="370"/>
      <c r="CG1117" s="370"/>
      <c r="CH1117" s="370"/>
      <c r="CI1117" s="370"/>
      <c r="CJ1117" s="370"/>
      <c r="CK1117" s="370"/>
      <c r="CL1117" s="370"/>
      <c r="CM1117" s="370"/>
      <c r="CN1117" s="370"/>
      <c r="CO1117" s="370"/>
      <c r="CP1117" s="370"/>
      <c r="CQ1117" s="370"/>
      <c r="CR1117" s="370"/>
      <c r="CS1117" s="370"/>
      <c r="CT1117" s="370"/>
      <c r="CU1117" s="370"/>
      <c r="CV1117" s="370"/>
      <c r="CW1117" s="370"/>
      <c r="CX1117" s="370"/>
      <c r="CY1117" s="370"/>
      <c r="CZ1117" s="370"/>
      <c r="DA1117" s="370"/>
      <c r="DB1117" s="370"/>
      <c r="DC1117" s="370"/>
      <c r="DD1117" s="370"/>
      <c r="DE1117" s="370"/>
    </row>
    <row r="1118" spans="56:109">
      <c r="BD1118" s="370"/>
      <c r="BE1118" s="370"/>
      <c r="BF1118" s="370"/>
      <c r="BG1118" s="370"/>
      <c r="BH1118" s="370"/>
      <c r="BI1118" s="370"/>
      <c r="BJ1118" s="370"/>
      <c r="BK1118" s="370"/>
      <c r="BL1118" s="370"/>
      <c r="BM1118" s="370"/>
      <c r="BN1118" s="370"/>
      <c r="BO1118" s="370"/>
      <c r="BP1118" s="370"/>
      <c r="BQ1118" s="370"/>
      <c r="BR1118" s="370"/>
      <c r="BS1118" s="370"/>
      <c r="BT1118" s="370"/>
      <c r="BU1118" s="370"/>
      <c r="BV1118" s="370"/>
      <c r="BW1118" s="370"/>
      <c r="BX1118" s="370"/>
      <c r="BY1118" s="370"/>
      <c r="BZ1118" s="370"/>
      <c r="CA1118" s="370"/>
      <c r="CB1118" s="370"/>
      <c r="CC1118" s="370"/>
      <c r="CD1118" s="370"/>
      <c r="CE1118" s="370"/>
      <c r="CF1118" s="370"/>
      <c r="CG1118" s="370"/>
      <c r="CH1118" s="370"/>
      <c r="CI1118" s="370"/>
      <c r="CJ1118" s="370"/>
      <c r="CK1118" s="370"/>
      <c r="CL1118" s="370"/>
      <c r="CM1118" s="370"/>
      <c r="CN1118" s="370"/>
      <c r="CO1118" s="370"/>
      <c r="CP1118" s="370"/>
      <c r="CQ1118" s="370"/>
      <c r="CR1118" s="370"/>
      <c r="CS1118" s="370"/>
      <c r="CT1118" s="370"/>
      <c r="CU1118" s="370"/>
      <c r="CV1118" s="370"/>
      <c r="CW1118" s="370"/>
      <c r="CX1118" s="370"/>
      <c r="CY1118" s="370"/>
      <c r="CZ1118" s="370"/>
      <c r="DA1118" s="370"/>
      <c r="DB1118" s="370"/>
      <c r="DC1118" s="370"/>
      <c r="DD1118" s="370"/>
      <c r="DE1118" s="370"/>
    </row>
    <row r="1119" spans="56:109">
      <c r="BD1119" s="370"/>
      <c r="BE1119" s="370"/>
      <c r="BF1119" s="370"/>
      <c r="BG1119" s="370"/>
      <c r="BH1119" s="370"/>
      <c r="BI1119" s="370"/>
      <c r="BJ1119" s="370"/>
      <c r="BK1119" s="370"/>
      <c r="BL1119" s="370"/>
      <c r="BM1119" s="370"/>
      <c r="BN1119" s="370"/>
      <c r="BO1119" s="370"/>
      <c r="BP1119" s="370"/>
      <c r="BQ1119" s="370"/>
      <c r="BR1119" s="370"/>
      <c r="BS1119" s="370"/>
      <c r="BT1119" s="370"/>
      <c r="BU1119" s="370"/>
      <c r="BV1119" s="370"/>
      <c r="BW1119" s="370"/>
      <c r="BX1119" s="370"/>
      <c r="BY1119" s="370"/>
      <c r="BZ1119" s="370"/>
      <c r="CA1119" s="370"/>
      <c r="CB1119" s="370"/>
      <c r="CC1119" s="370"/>
      <c r="CD1119" s="370"/>
      <c r="CE1119" s="370"/>
      <c r="CF1119" s="370"/>
      <c r="CG1119" s="370"/>
      <c r="CH1119" s="370"/>
      <c r="CI1119" s="370"/>
      <c r="CJ1119" s="370"/>
      <c r="CK1119" s="370"/>
      <c r="CL1119" s="370"/>
      <c r="CM1119" s="370"/>
      <c r="CN1119" s="370"/>
      <c r="CO1119" s="370"/>
      <c r="CP1119" s="370"/>
      <c r="CQ1119" s="370"/>
      <c r="CR1119" s="370"/>
      <c r="CS1119" s="370"/>
      <c r="CT1119" s="370"/>
      <c r="CU1119" s="370"/>
      <c r="CV1119" s="370"/>
      <c r="CW1119" s="370"/>
      <c r="CX1119" s="370"/>
      <c r="CY1119" s="370"/>
      <c r="CZ1119" s="370"/>
      <c r="DA1119" s="370"/>
      <c r="DB1119" s="370"/>
      <c r="DC1119" s="370"/>
      <c r="DD1119" s="370"/>
      <c r="DE1119" s="370"/>
    </row>
    <row r="1120" spans="56:109">
      <c r="BD1120" s="370"/>
      <c r="BE1120" s="370"/>
      <c r="BF1120" s="370"/>
      <c r="BG1120" s="370"/>
      <c r="BH1120" s="370"/>
      <c r="BI1120" s="370"/>
      <c r="BJ1120" s="370"/>
      <c r="BK1120" s="370"/>
      <c r="BL1120" s="370"/>
      <c r="BM1120" s="370"/>
      <c r="BN1120" s="370"/>
      <c r="BO1120" s="370"/>
      <c r="BP1120" s="370"/>
      <c r="BQ1120" s="370"/>
      <c r="BR1120" s="370"/>
      <c r="BS1120" s="370"/>
      <c r="BT1120" s="370"/>
      <c r="BU1120" s="370"/>
      <c r="BV1120" s="370"/>
      <c r="BW1120" s="370"/>
      <c r="BX1120" s="370"/>
      <c r="BY1120" s="370"/>
      <c r="BZ1120" s="370"/>
      <c r="CA1120" s="370"/>
      <c r="CB1120" s="370"/>
      <c r="CC1120" s="370"/>
      <c r="CD1120" s="370"/>
      <c r="CE1120" s="370"/>
      <c r="CF1120" s="370"/>
      <c r="CG1120" s="370"/>
      <c r="CH1120" s="370"/>
      <c r="CI1120" s="370"/>
      <c r="CJ1120" s="370"/>
      <c r="CK1120" s="370"/>
      <c r="CL1120" s="370"/>
      <c r="CM1120" s="370"/>
      <c r="CN1120" s="370"/>
      <c r="CO1120" s="370"/>
      <c r="CP1120" s="370"/>
      <c r="CQ1120" s="370"/>
      <c r="CR1120" s="370"/>
      <c r="CS1120" s="370"/>
      <c r="CT1120" s="370"/>
      <c r="CU1120" s="370"/>
      <c r="CV1120" s="370"/>
      <c r="CW1120" s="370"/>
      <c r="CX1120" s="370"/>
      <c r="CY1120" s="370"/>
      <c r="CZ1120" s="370"/>
      <c r="DA1120" s="370"/>
      <c r="DB1120" s="370"/>
      <c r="DC1120" s="370"/>
      <c r="DD1120" s="370"/>
      <c r="DE1120" s="370"/>
    </row>
    <row r="1121" spans="56:109">
      <c r="BD1121" s="370"/>
      <c r="BE1121" s="370"/>
      <c r="BF1121" s="370"/>
      <c r="BG1121" s="370"/>
      <c r="BH1121" s="370"/>
      <c r="BI1121" s="370"/>
      <c r="BJ1121" s="370"/>
      <c r="BK1121" s="370"/>
      <c r="BL1121" s="370"/>
      <c r="BM1121" s="370"/>
      <c r="BN1121" s="370"/>
      <c r="BO1121" s="370"/>
      <c r="BP1121" s="370"/>
      <c r="BQ1121" s="370"/>
      <c r="BR1121" s="370"/>
      <c r="BS1121" s="370"/>
      <c r="BT1121" s="370"/>
      <c r="BU1121" s="370"/>
      <c r="BV1121" s="370"/>
      <c r="BW1121" s="370"/>
      <c r="BX1121" s="370"/>
      <c r="BY1121" s="370"/>
      <c r="BZ1121" s="370"/>
      <c r="CA1121" s="370"/>
      <c r="CB1121" s="370"/>
      <c r="CC1121" s="370"/>
      <c r="CD1121" s="370"/>
      <c r="CE1121" s="370"/>
      <c r="CF1121" s="370"/>
      <c r="CG1121" s="370"/>
      <c r="CH1121" s="370"/>
      <c r="CI1121" s="370"/>
      <c r="CJ1121" s="370"/>
      <c r="CK1121" s="370"/>
      <c r="CL1121" s="370"/>
      <c r="CM1121" s="370"/>
      <c r="CN1121" s="370"/>
      <c r="CO1121" s="370"/>
      <c r="CP1121" s="370"/>
      <c r="CQ1121" s="370"/>
      <c r="CR1121" s="370"/>
      <c r="CS1121" s="370"/>
      <c r="CT1121" s="370"/>
      <c r="CU1121" s="370"/>
      <c r="CV1121" s="370"/>
      <c r="CW1121" s="370"/>
      <c r="CX1121" s="370"/>
      <c r="CY1121" s="370"/>
      <c r="CZ1121" s="370"/>
      <c r="DA1121" s="370"/>
      <c r="DB1121" s="370"/>
      <c r="DC1121" s="370"/>
      <c r="DD1121" s="370"/>
      <c r="DE1121" s="370"/>
    </row>
    <row r="1122" spans="56:109">
      <c r="BD1122" s="370"/>
      <c r="BE1122" s="370"/>
      <c r="BF1122" s="370"/>
      <c r="BG1122" s="370"/>
      <c r="BH1122" s="370"/>
      <c r="BI1122" s="370"/>
      <c r="BJ1122" s="370"/>
      <c r="BK1122" s="370"/>
      <c r="BL1122" s="370"/>
      <c r="BM1122" s="370"/>
      <c r="BN1122" s="370"/>
      <c r="BO1122" s="370"/>
      <c r="BP1122" s="370"/>
      <c r="BQ1122" s="370"/>
      <c r="BR1122" s="370"/>
      <c r="BS1122" s="370"/>
      <c r="BT1122" s="370"/>
      <c r="BU1122" s="370"/>
      <c r="BV1122" s="370"/>
      <c r="BW1122" s="370"/>
      <c r="BX1122" s="370"/>
      <c r="BY1122" s="370"/>
      <c r="BZ1122" s="370"/>
      <c r="CA1122" s="370"/>
      <c r="CB1122" s="370"/>
      <c r="CC1122" s="370"/>
      <c r="CD1122" s="370"/>
      <c r="CE1122" s="370"/>
      <c r="CF1122" s="370"/>
      <c r="CG1122" s="370"/>
      <c r="CH1122" s="370"/>
      <c r="CI1122" s="370"/>
      <c r="CJ1122" s="370"/>
      <c r="CK1122" s="370"/>
      <c r="CL1122" s="370"/>
      <c r="CM1122" s="370"/>
      <c r="CN1122" s="370"/>
      <c r="CO1122" s="370"/>
      <c r="CP1122" s="370"/>
      <c r="CQ1122" s="370"/>
      <c r="CR1122" s="370"/>
      <c r="CS1122" s="370"/>
      <c r="CT1122" s="370"/>
      <c r="CU1122" s="370"/>
      <c r="CV1122" s="370"/>
      <c r="CW1122" s="370"/>
      <c r="CX1122" s="370"/>
      <c r="CY1122" s="370"/>
      <c r="CZ1122" s="370"/>
      <c r="DA1122" s="370"/>
      <c r="DB1122" s="370"/>
      <c r="DC1122" s="370"/>
      <c r="DD1122" s="370"/>
      <c r="DE1122" s="370"/>
    </row>
    <row r="1123" spans="56:109">
      <c r="BD1123" s="370"/>
      <c r="BE1123" s="370"/>
      <c r="BF1123" s="370"/>
      <c r="BG1123" s="370"/>
      <c r="BH1123" s="370"/>
      <c r="BI1123" s="370"/>
      <c r="BJ1123" s="370"/>
      <c r="BK1123" s="370"/>
      <c r="BL1123" s="370"/>
      <c r="BM1123" s="370"/>
      <c r="BN1123" s="370"/>
      <c r="BO1123" s="370"/>
      <c r="BP1123" s="370"/>
      <c r="BQ1123" s="370"/>
      <c r="BR1123" s="370"/>
      <c r="BS1123" s="370"/>
      <c r="BT1123" s="370"/>
      <c r="BU1123" s="370"/>
      <c r="BV1123" s="370"/>
      <c r="BW1123" s="370"/>
      <c r="BX1123" s="370"/>
      <c r="BY1123" s="370"/>
      <c r="BZ1123" s="370"/>
      <c r="CA1123" s="370"/>
      <c r="CB1123" s="370"/>
      <c r="CC1123" s="370"/>
      <c r="CD1123" s="370"/>
      <c r="CE1123" s="370"/>
      <c r="CF1123" s="370"/>
      <c r="CG1123" s="370"/>
      <c r="CH1123" s="370"/>
      <c r="CI1123" s="370"/>
      <c r="CJ1123" s="370"/>
      <c r="CK1123" s="370"/>
      <c r="CL1123" s="370"/>
      <c r="CM1123" s="370"/>
      <c r="CN1123" s="370"/>
      <c r="CO1123" s="370"/>
      <c r="CP1123" s="370"/>
      <c r="CQ1123" s="370"/>
      <c r="CR1123" s="370"/>
      <c r="CS1123" s="370"/>
      <c r="CT1123" s="370"/>
      <c r="CU1123" s="370"/>
      <c r="CV1123" s="370"/>
      <c r="CW1123" s="370"/>
      <c r="CX1123" s="370"/>
      <c r="CY1123" s="370"/>
      <c r="CZ1123" s="370"/>
      <c r="DA1123" s="370"/>
      <c r="DB1123" s="370"/>
      <c r="DC1123" s="370"/>
      <c r="DD1123" s="370"/>
      <c r="DE1123" s="370"/>
    </row>
    <row r="1124" spans="56:109">
      <c r="BD1124" s="370"/>
      <c r="BE1124" s="370"/>
      <c r="BF1124" s="370"/>
      <c r="BG1124" s="370"/>
      <c r="BH1124" s="370"/>
      <c r="BI1124" s="370"/>
      <c r="BJ1124" s="370"/>
      <c r="BK1124" s="370"/>
      <c r="BL1124" s="370"/>
      <c r="BM1124" s="370"/>
      <c r="BN1124" s="370"/>
      <c r="BO1124" s="370"/>
      <c r="BP1124" s="370"/>
      <c r="BQ1124" s="370"/>
      <c r="BR1124" s="370"/>
      <c r="BS1124" s="370"/>
      <c r="BT1124" s="370"/>
      <c r="BU1124" s="370"/>
      <c r="BV1124" s="370"/>
      <c r="BW1124" s="370"/>
      <c r="BX1124" s="370"/>
      <c r="BY1124" s="370"/>
      <c r="BZ1124" s="370"/>
      <c r="CA1124" s="370"/>
      <c r="CB1124" s="370"/>
      <c r="CC1124" s="370"/>
      <c r="CD1124" s="370"/>
      <c r="CE1124" s="370"/>
      <c r="CF1124" s="370"/>
      <c r="CG1124" s="370"/>
      <c r="CH1124" s="370"/>
      <c r="CI1124" s="370"/>
      <c r="CJ1124" s="370"/>
      <c r="CK1124" s="370"/>
      <c r="CL1124" s="370"/>
      <c r="CM1124" s="370"/>
      <c r="CN1124" s="370"/>
      <c r="CO1124" s="370"/>
      <c r="CP1124" s="370"/>
      <c r="CQ1124" s="370"/>
      <c r="CR1124" s="370"/>
      <c r="CS1124" s="370"/>
      <c r="CT1124" s="370"/>
      <c r="CU1124" s="370"/>
      <c r="CV1124" s="370"/>
      <c r="CW1124" s="370"/>
      <c r="CX1124" s="370"/>
      <c r="CY1124" s="370"/>
      <c r="CZ1124" s="370"/>
      <c r="DA1124" s="370"/>
      <c r="DB1124" s="370"/>
      <c r="DC1124" s="370"/>
      <c r="DD1124" s="370"/>
      <c r="DE1124" s="370"/>
    </row>
    <row r="1125" spans="56:109">
      <c r="BD1125" s="370"/>
      <c r="BE1125" s="370"/>
      <c r="BF1125" s="370"/>
      <c r="BG1125" s="370"/>
      <c r="BH1125" s="370"/>
      <c r="BI1125" s="370"/>
      <c r="BJ1125" s="370"/>
      <c r="BK1125" s="370"/>
      <c r="BL1125" s="370"/>
      <c r="BM1125" s="370"/>
      <c r="BN1125" s="370"/>
      <c r="BO1125" s="370"/>
      <c r="BP1125" s="370"/>
      <c r="BQ1125" s="370"/>
      <c r="BR1125" s="370"/>
      <c r="BS1125" s="370"/>
      <c r="BT1125" s="370"/>
      <c r="BU1125" s="370"/>
      <c r="BV1125" s="370"/>
      <c r="BW1125" s="370"/>
      <c r="BX1125" s="370"/>
      <c r="BY1125" s="370"/>
      <c r="BZ1125" s="370"/>
      <c r="CA1125" s="370"/>
      <c r="CB1125" s="370"/>
      <c r="CC1125" s="370"/>
      <c r="CD1125" s="370"/>
      <c r="CE1125" s="370"/>
      <c r="CF1125" s="370"/>
      <c r="CG1125" s="370"/>
      <c r="CH1125" s="370"/>
      <c r="CI1125" s="370"/>
      <c r="CJ1125" s="370"/>
      <c r="CK1125" s="370"/>
      <c r="CL1125" s="370"/>
      <c r="CM1125" s="370"/>
      <c r="CN1125" s="370"/>
      <c r="CO1125" s="370"/>
      <c r="CP1125" s="370"/>
      <c r="CQ1125" s="370"/>
      <c r="CR1125" s="370"/>
      <c r="CS1125" s="370"/>
      <c r="CT1125" s="370"/>
      <c r="CU1125" s="370"/>
      <c r="CV1125" s="370"/>
      <c r="CW1125" s="370"/>
      <c r="CX1125" s="370"/>
      <c r="CY1125" s="370"/>
      <c r="CZ1125" s="370"/>
      <c r="DA1125" s="370"/>
      <c r="DB1125" s="370"/>
      <c r="DC1125" s="370"/>
      <c r="DD1125" s="370"/>
      <c r="DE1125" s="370"/>
    </row>
    <row r="1126" spans="56:109">
      <c r="BD1126" s="370"/>
      <c r="BE1126" s="370"/>
      <c r="BF1126" s="370"/>
      <c r="BG1126" s="370"/>
      <c r="BH1126" s="370"/>
      <c r="BI1126" s="370"/>
      <c r="BJ1126" s="370"/>
      <c r="BK1126" s="370"/>
      <c r="BL1126" s="370"/>
      <c r="BM1126" s="370"/>
      <c r="BN1126" s="370"/>
      <c r="BO1126" s="370"/>
      <c r="BP1126" s="370"/>
      <c r="BQ1126" s="370"/>
      <c r="BR1126" s="370"/>
      <c r="BS1126" s="370"/>
      <c r="BT1126" s="370"/>
      <c r="BU1126" s="370"/>
      <c r="BV1126" s="370"/>
      <c r="BW1126" s="370"/>
      <c r="BX1126" s="370"/>
      <c r="BY1126" s="370"/>
      <c r="BZ1126" s="370"/>
      <c r="CA1126" s="370"/>
      <c r="CB1126" s="370"/>
      <c r="CC1126" s="370"/>
      <c r="CD1126" s="370"/>
      <c r="CE1126" s="370"/>
      <c r="CF1126" s="370"/>
      <c r="CG1126" s="370"/>
      <c r="CH1126" s="370"/>
      <c r="CI1126" s="370"/>
      <c r="CJ1126" s="370"/>
      <c r="CK1126" s="370"/>
      <c r="CL1126" s="370"/>
      <c r="CM1126" s="370"/>
      <c r="CN1126" s="370"/>
      <c r="CO1126" s="370"/>
      <c r="CP1126" s="370"/>
      <c r="CQ1126" s="370"/>
      <c r="CR1126" s="370"/>
      <c r="CS1126" s="370"/>
      <c r="CT1126" s="370"/>
      <c r="CU1126" s="370"/>
      <c r="CV1126" s="370"/>
      <c r="CW1126" s="370"/>
      <c r="CX1126" s="370"/>
      <c r="CY1126" s="370"/>
      <c r="CZ1126" s="370"/>
      <c r="DA1126" s="370"/>
      <c r="DB1126" s="370"/>
      <c r="DC1126" s="370"/>
      <c r="DD1126" s="370"/>
      <c r="DE1126" s="370"/>
    </row>
    <row r="1127" spans="56:109">
      <c r="BD1127" s="370"/>
      <c r="BE1127" s="370"/>
      <c r="BF1127" s="370"/>
      <c r="BG1127" s="370"/>
      <c r="BH1127" s="370"/>
      <c r="BI1127" s="370"/>
      <c r="BJ1127" s="370"/>
      <c r="BK1127" s="370"/>
      <c r="BL1127" s="370"/>
      <c r="BM1127" s="370"/>
      <c r="BN1127" s="370"/>
      <c r="BO1127" s="370"/>
      <c r="BP1127" s="370"/>
      <c r="BQ1127" s="370"/>
      <c r="BR1127" s="370"/>
      <c r="BS1127" s="370"/>
      <c r="BT1127" s="370"/>
      <c r="BU1127" s="370"/>
      <c r="BV1127" s="370"/>
      <c r="BW1127" s="370"/>
      <c r="BX1127" s="370"/>
      <c r="BY1127" s="370"/>
      <c r="BZ1127" s="370"/>
      <c r="CA1127" s="370"/>
      <c r="CB1127" s="370"/>
      <c r="CC1127" s="370"/>
      <c r="CD1127" s="370"/>
      <c r="CE1127" s="370"/>
      <c r="CF1127" s="370"/>
      <c r="CG1127" s="370"/>
      <c r="CH1127" s="370"/>
      <c r="CI1127" s="370"/>
      <c r="CJ1127" s="370"/>
      <c r="CK1127" s="370"/>
      <c r="CL1127" s="370"/>
      <c r="CM1127" s="370"/>
      <c r="CN1127" s="370"/>
      <c r="CO1127" s="370"/>
      <c r="CP1127" s="370"/>
      <c r="CQ1127" s="370"/>
      <c r="CR1127" s="370"/>
      <c r="CS1127" s="370"/>
      <c r="CT1127" s="370"/>
      <c r="CU1127" s="370"/>
      <c r="CV1127" s="370"/>
      <c r="CW1127" s="370"/>
      <c r="CX1127" s="370"/>
      <c r="CY1127" s="370"/>
      <c r="CZ1127" s="370"/>
      <c r="DA1127" s="370"/>
      <c r="DB1127" s="370"/>
      <c r="DC1127" s="370"/>
      <c r="DD1127" s="370"/>
      <c r="DE1127" s="370"/>
    </row>
    <row r="1128" spans="56:109">
      <c r="BD1128" s="370"/>
      <c r="BE1128" s="370"/>
      <c r="BF1128" s="370"/>
      <c r="BG1128" s="370"/>
      <c r="BH1128" s="370"/>
      <c r="BI1128" s="370"/>
      <c r="BJ1128" s="370"/>
      <c r="BK1128" s="370"/>
      <c r="BL1128" s="370"/>
      <c r="BM1128" s="370"/>
      <c r="BN1128" s="370"/>
      <c r="BO1128" s="370"/>
      <c r="BP1128" s="370"/>
      <c r="BQ1128" s="370"/>
      <c r="BR1128" s="370"/>
      <c r="BS1128" s="370"/>
      <c r="BT1128" s="370"/>
      <c r="BU1128" s="370"/>
      <c r="BV1128" s="370"/>
      <c r="BW1128" s="370"/>
      <c r="BX1128" s="370"/>
      <c r="BY1128" s="370"/>
      <c r="BZ1128" s="370"/>
      <c r="CA1128" s="370"/>
      <c r="CB1128" s="370"/>
      <c r="CC1128" s="370"/>
      <c r="CD1128" s="370"/>
      <c r="CE1128" s="370"/>
      <c r="CF1128" s="370"/>
      <c r="CG1128" s="370"/>
      <c r="CH1128" s="370"/>
      <c r="CI1128" s="370"/>
      <c r="CJ1128" s="370"/>
      <c r="CK1128" s="370"/>
      <c r="CL1128" s="370"/>
      <c r="CM1128" s="370"/>
      <c r="CN1128" s="370"/>
      <c r="CO1128" s="370"/>
      <c r="CP1128" s="370"/>
      <c r="CQ1128" s="370"/>
      <c r="CR1128" s="370"/>
      <c r="CS1128" s="370"/>
      <c r="CT1128" s="370"/>
      <c r="CU1128" s="370"/>
      <c r="CV1128" s="370"/>
      <c r="CW1128" s="370"/>
      <c r="CX1128" s="370"/>
      <c r="CY1128" s="370"/>
      <c r="CZ1128" s="370"/>
      <c r="DA1128" s="370"/>
      <c r="DB1128" s="370"/>
      <c r="DC1128" s="370"/>
      <c r="DD1128" s="370"/>
      <c r="DE1128" s="370"/>
    </row>
    <row r="1129" spans="56:109">
      <c r="BD1129" s="370"/>
      <c r="BE1129" s="370"/>
      <c r="BF1129" s="370"/>
      <c r="BG1129" s="370"/>
      <c r="BH1129" s="370"/>
      <c r="BI1129" s="370"/>
      <c r="BJ1129" s="370"/>
      <c r="BK1129" s="370"/>
      <c r="BL1129" s="370"/>
      <c r="BM1129" s="370"/>
      <c r="BN1129" s="370"/>
      <c r="BO1129" s="370"/>
      <c r="BP1129" s="370"/>
      <c r="BQ1129" s="370"/>
      <c r="BR1129" s="370"/>
      <c r="BS1129" s="370"/>
      <c r="BT1129" s="370"/>
      <c r="BU1129" s="370"/>
      <c r="BV1129" s="370"/>
      <c r="BW1129" s="370"/>
      <c r="BX1129" s="370"/>
      <c r="BY1129" s="370"/>
      <c r="BZ1129" s="370"/>
      <c r="CA1129" s="370"/>
      <c r="CB1129" s="370"/>
      <c r="CC1129" s="370"/>
      <c r="CD1129" s="370"/>
      <c r="CE1129" s="370"/>
      <c r="CF1129" s="370"/>
      <c r="CG1129" s="370"/>
      <c r="CH1129" s="370"/>
      <c r="CI1129" s="370"/>
      <c r="CJ1129" s="370"/>
      <c r="CK1129" s="370"/>
      <c r="CL1129" s="370"/>
      <c r="CM1129" s="370"/>
      <c r="CN1129" s="370"/>
      <c r="CO1129" s="370"/>
      <c r="CP1129" s="370"/>
      <c r="CQ1129" s="370"/>
      <c r="CR1129" s="370"/>
      <c r="CS1129" s="370"/>
      <c r="CT1129" s="370"/>
      <c r="CU1129" s="370"/>
      <c r="CV1129" s="370"/>
      <c r="CW1129" s="370"/>
      <c r="CX1129" s="370"/>
      <c r="CY1129" s="370"/>
      <c r="CZ1129" s="370"/>
      <c r="DA1129" s="370"/>
      <c r="DB1129" s="370"/>
      <c r="DC1129" s="370"/>
      <c r="DD1129" s="370"/>
      <c r="DE1129" s="370"/>
    </row>
    <row r="1130" spans="56:109">
      <c r="BD1130" s="370"/>
      <c r="BE1130" s="370"/>
      <c r="BF1130" s="370"/>
      <c r="BG1130" s="370"/>
      <c r="BH1130" s="370"/>
      <c r="BI1130" s="370"/>
      <c r="BJ1130" s="370"/>
      <c r="BK1130" s="370"/>
      <c r="BL1130" s="370"/>
      <c r="BM1130" s="370"/>
      <c r="BN1130" s="370"/>
      <c r="BO1130" s="370"/>
      <c r="BP1130" s="370"/>
      <c r="BQ1130" s="370"/>
      <c r="BR1130" s="370"/>
      <c r="BS1130" s="370"/>
      <c r="BT1130" s="370"/>
      <c r="BU1130" s="370"/>
      <c r="BV1130" s="370"/>
      <c r="BW1130" s="370"/>
      <c r="BX1130" s="370"/>
      <c r="BY1130" s="370"/>
      <c r="BZ1130" s="370"/>
      <c r="CA1130" s="370"/>
      <c r="CB1130" s="370"/>
      <c r="CC1130" s="370"/>
      <c r="CD1130" s="370"/>
      <c r="CE1130" s="370"/>
      <c r="CF1130" s="370"/>
      <c r="CG1130" s="370"/>
      <c r="CH1130" s="370"/>
      <c r="CI1130" s="370"/>
      <c r="CJ1130" s="370"/>
      <c r="CK1130" s="370"/>
      <c r="CL1130" s="370"/>
      <c r="CM1130" s="370"/>
      <c r="CN1130" s="370"/>
      <c r="CO1130" s="370"/>
      <c r="CP1130" s="370"/>
      <c r="CQ1130" s="370"/>
      <c r="CR1130" s="370"/>
      <c r="CS1130" s="370"/>
      <c r="CT1130" s="370"/>
      <c r="CU1130" s="370"/>
      <c r="CV1130" s="370"/>
      <c r="CW1130" s="370"/>
      <c r="CX1130" s="370"/>
      <c r="CY1130" s="370"/>
      <c r="CZ1130" s="370"/>
      <c r="DA1130" s="370"/>
      <c r="DB1130" s="370"/>
      <c r="DC1130" s="370"/>
      <c r="DD1130" s="370"/>
      <c r="DE1130" s="370"/>
    </row>
    <row r="1131" spans="56:109">
      <c r="BD1131" s="370"/>
      <c r="BE1131" s="370"/>
      <c r="BF1131" s="370"/>
      <c r="BG1131" s="370"/>
      <c r="BH1131" s="370"/>
      <c r="BI1131" s="370"/>
      <c r="BJ1131" s="370"/>
      <c r="BK1131" s="370"/>
      <c r="BL1131" s="370"/>
      <c r="BM1131" s="370"/>
      <c r="BN1131" s="370"/>
      <c r="BO1131" s="370"/>
      <c r="BP1131" s="370"/>
      <c r="BQ1131" s="370"/>
      <c r="BR1131" s="370"/>
      <c r="BS1131" s="370"/>
      <c r="BT1131" s="370"/>
      <c r="BU1131" s="370"/>
      <c r="BV1131" s="370"/>
      <c r="BW1131" s="370"/>
      <c r="BX1131" s="370"/>
      <c r="BY1131" s="370"/>
      <c r="BZ1131" s="370"/>
      <c r="CA1131" s="370"/>
      <c r="CB1131" s="370"/>
      <c r="CC1131" s="370"/>
      <c r="CD1131" s="370"/>
      <c r="CE1131" s="370"/>
      <c r="CF1131" s="370"/>
      <c r="CG1131" s="370"/>
      <c r="CH1131" s="370"/>
      <c r="CI1131" s="370"/>
      <c r="CJ1131" s="370"/>
      <c r="CK1131" s="370"/>
      <c r="CL1131" s="370"/>
      <c r="CM1131" s="370"/>
      <c r="CN1131" s="370"/>
      <c r="CO1131" s="370"/>
      <c r="CP1131" s="370"/>
      <c r="CQ1131" s="370"/>
      <c r="CR1131" s="370"/>
      <c r="CS1131" s="370"/>
      <c r="CT1131" s="370"/>
      <c r="CU1131" s="370"/>
      <c r="CV1131" s="370"/>
      <c r="CW1131" s="370"/>
      <c r="CX1131" s="370"/>
      <c r="CY1131" s="370"/>
      <c r="CZ1131" s="370"/>
      <c r="DA1131" s="370"/>
      <c r="DB1131" s="370"/>
      <c r="DC1131" s="370"/>
      <c r="DD1131" s="370"/>
      <c r="DE1131" s="370"/>
    </row>
    <row r="1132" spans="56:109">
      <c r="BD1132" s="370"/>
      <c r="BE1132" s="370"/>
      <c r="BF1132" s="370"/>
      <c r="BG1132" s="370"/>
      <c r="BH1132" s="370"/>
      <c r="BI1132" s="370"/>
      <c r="BJ1132" s="370"/>
      <c r="BK1132" s="370"/>
      <c r="BL1132" s="370"/>
      <c r="BM1132" s="370"/>
      <c r="BN1132" s="370"/>
      <c r="BO1132" s="370"/>
      <c r="BP1132" s="370"/>
      <c r="BQ1132" s="370"/>
      <c r="BR1132" s="370"/>
      <c r="BS1132" s="370"/>
      <c r="BT1132" s="370"/>
      <c r="BU1132" s="370"/>
      <c r="BV1132" s="370"/>
      <c r="BW1132" s="370"/>
      <c r="BX1132" s="370"/>
      <c r="BY1132" s="370"/>
      <c r="BZ1132" s="370"/>
      <c r="CA1132" s="370"/>
      <c r="CB1132" s="370"/>
      <c r="CC1132" s="370"/>
      <c r="CD1132" s="370"/>
      <c r="CE1132" s="370"/>
      <c r="CF1132" s="370"/>
      <c r="CG1132" s="370"/>
      <c r="CH1132" s="370"/>
      <c r="CI1132" s="370"/>
      <c r="CJ1132" s="370"/>
      <c r="CK1132" s="370"/>
      <c r="CL1132" s="370"/>
      <c r="CM1132" s="370"/>
      <c r="CN1132" s="370"/>
      <c r="CO1132" s="370"/>
      <c r="CP1132" s="370"/>
      <c r="CQ1132" s="370"/>
      <c r="CR1132" s="370"/>
      <c r="CS1132" s="370"/>
      <c r="CT1132" s="370"/>
      <c r="CU1132" s="370"/>
      <c r="CV1132" s="370"/>
      <c r="CW1132" s="370"/>
      <c r="CX1132" s="370"/>
      <c r="CY1132" s="370"/>
      <c r="CZ1132" s="370"/>
      <c r="DA1132" s="370"/>
      <c r="DB1132" s="370"/>
      <c r="DC1132" s="370"/>
      <c r="DD1132" s="370"/>
      <c r="DE1132" s="370"/>
    </row>
    <row r="1133" spans="56:109">
      <c r="BD1133" s="370"/>
      <c r="BE1133" s="370"/>
      <c r="BF1133" s="370"/>
      <c r="BG1133" s="370"/>
      <c r="BH1133" s="370"/>
      <c r="BI1133" s="370"/>
      <c r="BJ1133" s="370"/>
      <c r="BK1133" s="370"/>
      <c r="BL1133" s="370"/>
      <c r="BM1133" s="370"/>
      <c r="BN1133" s="370"/>
      <c r="BO1133" s="370"/>
      <c r="BP1133" s="370"/>
      <c r="BQ1133" s="370"/>
      <c r="BR1133" s="370"/>
      <c r="BS1133" s="370"/>
      <c r="BT1133" s="370"/>
      <c r="BU1133" s="370"/>
      <c r="BV1133" s="370"/>
      <c r="BW1133" s="370"/>
      <c r="BX1133" s="370"/>
      <c r="BY1133" s="370"/>
      <c r="BZ1133" s="370"/>
      <c r="CA1133" s="370"/>
      <c r="CB1133" s="370"/>
      <c r="CC1133" s="370"/>
      <c r="CD1133" s="370"/>
      <c r="CE1133" s="370"/>
      <c r="CF1133" s="370"/>
      <c r="CG1133" s="370"/>
      <c r="CH1133" s="370"/>
      <c r="CI1133" s="370"/>
      <c r="CJ1133" s="370"/>
      <c r="CK1133" s="370"/>
      <c r="CL1133" s="370"/>
      <c r="CM1133" s="370"/>
      <c r="CN1133" s="370"/>
      <c r="CO1133" s="370"/>
      <c r="CP1133" s="370"/>
      <c r="CQ1133" s="370"/>
      <c r="CR1133" s="370"/>
      <c r="CS1133" s="370"/>
      <c r="CT1133" s="370"/>
      <c r="CU1133" s="370"/>
      <c r="CV1133" s="370"/>
      <c r="CW1133" s="370"/>
      <c r="CX1133" s="370"/>
      <c r="CY1133" s="370"/>
      <c r="CZ1133" s="370"/>
      <c r="DA1133" s="370"/>
      <c r="DB1133" s="370"/>
      <c r="DC1133" s="370"/>
      <c r="DD1133" s="370"/>
      <c r="DE1133" s="370"/>
    </row>
    <row r="1134" spans="56:109">
      <c r="BD1134" s="370"/>
      <c r="BE1134" s="370"/>
      <c r="BF1134" s="370"/>
      <c r="BG1134" s="370"/>
      <c r="BH1134" s="370"/>
      <c r="BI1134" s="370"/>
      <c r="BJ1134" s="370"/>
      <c r="BK1134" s="370"/>
      <c r="BL1134" s="370"/>
      <c r="BM1134" s="370"/>
      <c r="BN1134" s="370"/>
      <c r="BO1134" s="370"/>
      <c r="BP1134" s="370"/>
      <c r="BQ1134" s="370"/>
      <c r="BR1134" s="370"/>
      <c r="BS1134" s="370"/>
      <c r="BT1134" s="370"/>
      <c r="BU1134" s="370"/>
      <c r="BV1134" s="370"/>
      <c r="BW1134" s="370"/>
      <c r="BX1134" s="370"/>
      <c r="BY1134" s="370"/>
      <c r="BZ1134" s="370"/>
      <c r="CA1134" s="370"/>
      <c r="CB1134" s="370"/>
      <c r="CC1134" s="370"/>
      <c r="CD1134" s="370"/>
      <c r="CE1134" s="370"/>
      <c r="CF1134" s="370"/>
      <c r="CG1134" s="370"/>
      <c r="CH1134" s="370"/>
      <c r="CI1134" s="370"/>
      <c r="CJ1134" s="370"/>
      <c r="CK1134" s="370"/>
      <c r="CL1134" s="370"/>
      <c r="CM1134" s="370"/>
      <c r="CN1134" s="370"/>
      <c r="CO1134" s="370"/>
      <c r="CP1134" s="370"/>
      <c r="CQ1134" s="370"/>
      <c r="CR1134" s="370"/>
      <c r="CS1134" s="370"/>
      <c r="CT1134" s="370"/>
      <c r="CU1134" s="370"/>
      <c r="CV1134" s="370"/>
      <c r="CW1134" s="370"/>
      <c r="CX1134" s="370"/>
      <c r="CY1134" s="370"/>
      <c r="CZ1134" s="370"/>
      <c r="DA1134" s="370"/>
      <c r="DB1134" s="370"/>
      <c r="DC1134" s="370"/>
      <c r="DD1134" s="370"/>
      <c r="DE1134" s="370"/>
    </row>
    <row r="1135" spans="56:109">
      <c r="BD1135" s="370"/>
      <c r="BE1135" s="370"/>
      <c r="BF1135" s="370"/>
      <c r="BG1135" s="370"/>
      <c r="BH1135" s="370"/>
      <c r="BI1135" s="370"/>
      <c r="BJ1135" s="370"/>
      <c r="BK1135" s="370"/>
      <c r="BL1135" s="370"/>
      <c r="BM1135" s="370"/>
      <c r="BN1135" s="370"/>
      <c r="BO1135" s="370"/>
      <c r="BP1135" s="370"/>
      <c r="BQ1135" s="370"/>
      <c r="BR1135" s="370"/>
      <c r="BS1135" s="370"/>
      <c r="BT1135" s="370"/>
      <c r="BU1135" s="370"/>
      <c r="BV1135" s="370"/>
      <c r="BW1135" s="370"/>
      <c r="BX1135" s="370"/>
      <c r="BY1135" s="370"/>
      <c r="BZ1135" s="370"/>
      <c r="CA1135" s="370"/>
      <c r="CB1135" s="370"/>
      <c r="CC1135" s="370"/>
      <c r="CD1135" s="370"/>
      <c r="CE1135" s="370"/>
      <c r="CF1135" s="370"/>
      <c r="CG1135" s="370"/>
      <c r="CH1135" s="370"/>
      <c r="CI1135" s="370"/>
      <c r="CJ1135" s="370"/>
      <c r="CK1135" s="370"/>
      <c r="CL1135" s="370"/>
      <c r="CM1135" s="370"/>
      <c r="CN1135" s="370"/>
      <c r="CO1135" s="370"/>
      <c r="CP1135" s="370"/>
      <c r="CQ1135" s="370"/>
      <c r="CR1135" s="370"/>
      <c r="CS1135" s="370"/>
      <c r="CT1135" s="370"/>
      <c r="CU1135" s="370"/>
      <c r="CV1135" s="370"/>
      <c r="CW1135" s="370"/>
      <c r="CX1135" s="370"/>
      <c r="CY1135" s="370"/>
      <c r="CZ1135" s="370"/>
      <c r="DA1135" s="370"/>
      <c r="DB1135" s="370"/>
      <c r="DC1135" s="370"/>
      <c r="DD1135" s="370"/>
      <c r="DE1135" s="370"/>
    </row>
    <row r="1136" spans="56:109">
      <c r="BD1136" s="370"/>
      <c r="BE1136" s="370"/>
      <c r="BF1136" s="370"/>
      <c r="BG1136" s="370"/>
      <c r="BH1136" s="370"/>
      <c r="BI1136" s="370"/>
      <c r="BJ1136" s="370"/>
      <c r="BK1136" s="370"/>
      <c r="BL1136" s="370"/>
      <c r="BM1136" s="370"/>
      <c r="BN1136" s="370"/>
      <c r="BO1136" s="370"/>
      <c r="BP1136" s="370"/>
      <c r="BQ1136" s="370"/>
      <c r="BR1136" s="370"/>
      <c r="BS1136" s="370"/>
      <c r="BT1136" s="370"/>
      <c r="BU1136" s="370"/>
      <c r="BV1136" s="370"/>
      <c r="BW1136" s="370"/>
      <c r="BX1136" s="370"/>
      <c r="BY1136" s="370"/>
      <c r="BZ1136" s="370"/>
      <c r="CA1136" s="370"/>
      <c r="CB1136" s="370"/>
      <c r="CC1136" s="370"/>
      <c r="CD1136" s="370"/>
      <c r="CE1136" s="370"/>
      <c r="CF1136" s="370"/>
      <c r="CG1136" s="370"/>
      <c r="CH1136" s="370"/>
      <c r="CI1136" s="370"/>
      <c r="CJ1136" s="370"/>
      <c r="CK1136" s="370"/>
      <c r="CL1136" s="370"/>
      <c r="CM1136" s="370"/>
      <c r="CN1136" s="370"/>
      <c r="CO1136" s="370"/>
      <c r="CP1136" s="370"/>
      <c r="CQ1136" s="370"/>
      <c r="CR1136" s="370"/>
      <c r="CS1136" s="370"/>
      <c r="CT1136" s="370"/>
      <c r="CU1136" s="370"/>
      <c r="CV1136" s="370"/>
      <c r="CW1136" s="370"/>
      <c r="CX1136" s="370"/>
      <c r="CY1136" s="370"/>
      <c r="CZ1136" s="370"/>
      <c r="DA1136" s="370"/>
      <c r="DB1136" s="370"/>
      <c r="DC1136" s="370"/>
      <c r="DD1136" s="370"/>
      <c r="DE1136" s="370"/>
    </row>
    <row r="1137" spans="56:109">
      <c r="BD1137" s="370"/>
      <c r="BE1137" s="370"/>
      <c r="BF1137" s="370"/>
      <c r="BG1137" s="370"/>
      <c r="BH1137" s="370"/>
      <c r="BI1137" s="370"/>
      <c r="BJ1137" s="370"/>
      <c r="BK1137" s="370"/>
      <c r="BL1137" s="370"/>
      <c r="BM1137" s="370"/>
      <c r="BN1137" s="370"/>
      <c r="BO1137" s="370"/>
      <c r="BP1137" s="370"/>
      <c r="BQ1137" s="370"/>
      <c r="BR1137" s="370"/>
      <c r="BS1137" s="370"/>
      <c r="BT1137" s="370"/>
      <c r="BU1137" s="370"/>
      <c r="BV1137" s="370"/>
      <c r="BW1137" s="370"/>
      <c r="BX1137" s="370"/>
      <c r="BY1137" s="370"/>
      <c r="BZ1137" s="370"/>
      <c r="CA1137" s="370"/>
      <c r="CB1137" s="370"/>
      <c r="CC1137" s="370"/>
      <c r="CD1137" s="370"/>
      <c r="CE1137" s="370"/>
      <c r="CF1137" s="370"/>
      <c r="CG1137" s="370"/>
      <c r="CH1137" s="370"/>
      <c r="CI1137" s="370"/>
      <c r="CJ1137" s="370"/>
      <c r="CK1137" s="370"/>
      <c r="CL1137" s="370"/>
      <c r="CM1137" s="370"/>
      <c r="CN1137" s="370"/>
      <c r="CO1137" s="370"/>
      <c r="CP1137" s="370"/>
      <c r="CQ1137" s="370"/>
      <c r="CR1137" s="370"/>
      <c r="CS1137" s="370"/>
      <c r="CT1137" s="370"/>
      <c r="CU1137" s="370"/>
      <c r="CV1137" s="370"/>
      <c r="CW1137" s="370"/>
      <c r="CX1137" s="370"/>
      <c r="CY1137" s="370"/>
      <c r="CZ1137" s="370"/>
      <c r="DA1137" s="370"/>
      <c r="DB1137" s="370"/>
      <c r="DC1137" s="370"/>
      <c r="DD1137" s="370"/>
      <c r="DE1137" s="370"/>
    </row>
    <row r="1138" spans="56:109">
      <c r="BD1138" s="370"/>
      <c r="BE1138" s="370"/>
      <c r="BF1138" s="370"/>
      <c r="BG1138" s="370"/>
      <c r="BH1138" s="370"/>
      <c r="BI1138" s="370"/>
      <c r="BJ1138" s="370"/>
      <c r="BK1138" s="370"/>
      <c r="BL1138" s="370"/>
      <c r="BM1138" s="370"/>
      <c r="BN1138" s="370"/>
      <c r="BO1138" s="370"/>
      <c r="BP1138" s="370"/>
      <c r="BQ1138" s="370"/>
      <c r="BR1138" s="370"/>
      <c r="BS1138" s="370"/>
      <c r="BT1138" s="370"/>
      <c r="BU1138" s="370"/>
      <c r="BV1138" s="370"/>
      <c r="BW1138" s="370"/>
      <c r="BX1138" s="370"/>
      <c r="BY1138" s="370"/>
      <c r="BZ1138" s="370"/>
      <c r="CA1138" s="370"/>
      <c r="CB1138" s="370"/>
      <c r="CC1138" s="370"/>
      <c r="CD1138" s="370"/>
      <c r="CE1138" s="370"/>
      <c r="CF1138" s="370"/>
      <c r="CG1138" s="370"/>
      <c r="CH1138" s="370"/>
      <c r="CI1138" s="370"/>
      <c r="CJ1138" s="370"/>
      <c r="CK1138" s="370"/>
      <c r="CL1138" s="370"/>
      <c r="CM1138" s="370"/>
      <c r="CN1138" s="370"/>
      <c r="CO1138" s="370"/>
      <c r="CP1138" s="370"/>
      <c r="CQ1138" s="370"/>
      <c r="CR1138" s="370"/>
      <c r="CS1138" s="370"/>
      <c r="CT1138" s="370"/>
      <c r="CU1138" s="370"/>
      <c r="CV1138" s="370"/>
      <c r="CW1138" s="370"/>
      <c r="CX1138" s="370"/>
      <c r="CY1138" s="370"/>
      <c r="CZ1138" s="370"/>
      <c r="DA1138" s="370"/>
      <c r="DB1138" s="370"/>
      <c r="DC1138" s="370"/>
      <c r="DD1138" s="370"/>
      <c r="DE1138" s="370"/>
    </row>
    <row r="1139" spans="56:109">
      <c r="BD1139" s="370"/>
      <c r="BE1139" s="370"/>
      <c r="BF1139" s="370"/>
      <c r="BG1139" s="370"/>
      <c r="BH1139" s="370"/>
      <c r="BI1139" s="370"/>
      <c r="BJ1139" s="370"/>
      <c r="BK1139" s="370"/>
      <c r="BL1139" s="370"/>
      <c r="BM1139" s="370"/>
      <c r="BN1139" s="370"/>
      <c r="BO1139" s="370"/>
      <c r="BP1139" s="370"/>
      <c r="BQ1139" s="370"/>
      <c r="BR1139" s="370"/>
      <c r="BS1139" s="370"/>
      <c r="BT1139" s="370"/>
      <c r="BU1139" s="370"/>
      <c r="BV1139" s="370"/>
      <c r="BW1139" s="370"/>
      <c r="BX1139" s="370"/>
      <c r="BY1139" s="370"/>
      <c r="BZ1139" s="370"/>
      <c r="CA1139" s="370"/>
      <c r="CB1139" s="370"/>
      <c r="CC1139" s="370"/>
      <c r="CD1139" s="370"/>
      <c r="CE1139" s="370"/>
      <c r="CF1139" s="370"/>
      <c r="CG1139" s="370"/>
      <c r="CH1139" s="370"/>
      <c r="CI1139" s="370"/>
      <c r="CJ1139" s="370"/>
      <c r="CK1139" s="370"/>
      <c r="CL1139" s="370"/>
      <c r="CM1139" s="370"/>
      <c r="CN1139" s="370"/>
      <c r="CO1139" s="370"/>
      <c r="CP1139" s="370"/>
      <c r="CQ1139" s="370"/>
      <c r="CR1139" s="370"/>
      <c r="CS1139" s="370"/>
      <c r="CT1139" s="370"/>
      <c r="CU1139" s="370"/>
      <c r="CV1139" s="370"/>
      <c r="CW1139" s="370"/>
      <c r="CX1139" s="370"/>
      <c r="CY1139" s="370"/>
      <c r="CZ1139" s="370"/>
      <c r="DA1139" s="370"/>
      <c r="DB1139" s="370"/>
      <c r="DC1139" s="370"/>
      <c r="DD1139" s="370"/>
      <c r="DE1139" s="370"/>
    </row>
    <row r="1140" spans="56:109">
      <c r="BD1140" s="370"/>
      <c r="BE1140" s="370"/>
      <c r="BF1140" s="370"/>
      <c r="BG1140" s="370"/>
      <c r="BH1140" s="370"/>
      <c r="BI1140" s="370"/>
      <c r="BJ1140" s="370"/>
      <c r="BK1140" s="370"/>
      <c r="BL1140" s="370"/>
      <c r="BM1140" s="370"/>
      <c r="BN1140" s="370"/>
      <c r="BO1140" s="370"/>
      <c r="BP1140" s="370"/>
      <c r="BQ1140" s="370"/>
      <c r="BR1140" s="370"/>
      <c r="BS1140" s="370"/>
      <c r="BT1140" s="370"/>
      <c r="BU1140" s="370"/>
      <c r="BV1140" s="370"/>
      <c r="BW1140" s="370"/>
      <c r="BX1140" s="370"/>
      <c r="BY1140" s="370"/>
      <c r="BZ1140" s="370"/>
      <c r="CA1140" s="370"/>
      <c r="CB1140" s="370"/>
      <c r="CC1140" s="370"/>
      <c r="CD1140" s="370"/>
      <c r="CE1140" s="370"/>
      <c r="CF1140" s="370"/>
      <c r="CG1140" s="370"/>
      <c r="CH1140" s="370"/>
      <c r="CI1140" s="370"/>
      <c r="CJ1140" s="370"/>
      <c r="CK1140" s="370"/>
      <c r="CL1140" s="370"/>
      <c r="CM1140" s="370"/>
      <c r="CN1140" s="370"/>
      <c r="CO1140" s="370"/>
      <c r="CP1140" s="370"/>
      <c r="CQ1140" s="370"/>
      <c r="CR1140" s="370"/>
      <c r="CS1140" s="370"/>
      <c r="CT1140" s="370"/>
      <c r="CU1140" s="370"/>
      <c r="CV1140" s="370"/>
      <c r="CW1140" s="370"/>
      <c r="CX1140" s="370"/>
      <c r="CY1140" s="370"/>
      <c r="CZ1140" s="370"/>
      <c r="DA1140" s="370"/>
      <c r="DB1140" s="370"/>
      <c r="DC1140" s="370"/>
      <c r="DD1140" s="370"/>
      <c r="DE1140" s="370"/>
    </row>
    <row r="1141" spans="56:109">
      <c r="BD1141" s="370"/>
      <c r="BE1141" s="370"/>
      <c r="BF1141" s="370"/>
      <c r="BG1141" s="370"/>
      <c r="BH1141" s="370"/>
      <c r="BI1141" s="370"/>
      <c r="BJ1141" s="370"/>
      <c r="BK1141" s="370"/>
      <c r="BL1141" s="370"/>
      <c r="BM1141" s="370"/>
      <c r="BN1141" s="370"/>
      <c r="BO1141" s="370"/>
      <c r="BP1141" s="370"/>
      <c r="BQ1141" s="370"/>
      <c r="BR1141" s="370"/>
      <c r="BS1141" s="370"/>
      <c r="BT1141" s="370"/>
      <c r="BU1141" s="370"/>
      <c r="BV1141" s="370"/>
      <c r="BW1141" s="370"/>
      <c r="BX1141" s="370"/>
      <c r="BY1141" s="370"/>
      <c r="BZ1141" s="370"/>
      <c r="CA1141" s="370"/>
      <c r="CB1141" s="370"/>
      <c r="CC1141" s="370"/>
      <c r="CD1141" s="370"/>
      <c r="CE1141" s="370"/>
      <c r="CF1141" s="370"/>
      <c r="CG1141" s="370"/>
      <c r="CH1141" s="370"/>
      <c r="CI1141" s="370"/>
      <c r="CJ1141" s="370"/>
      <c r="CK1141" s="370"/>
      <c r="CL1141" s="370"/>
      <c r="CM1141" s="370"/>
      <c r="CN1141" s="370"/>
      <c r="CO1141" s="370"/>
      <c r="CP1141" s="370"/>
      <c r="CQ1141" s="370"/>
      <c r="CR1141" s="370"/>
      <c r="CS1141" s="370"/>
      <c r="CT1141" s="370"/>
      <c r="CU1141" s="370"/>
      <c r="CV1141" s="370"/>
      <c r="CW1141" s="370"/>
      <c r="CX1141" s="370"/>
      <c r="CY1141" s="370"/>
      <c r="CZ1141" s="370"/>
      <c r="DA1141" s="370"/>
      <c r="DB1141" s="370"/>
      <c r="DC1141" s="370"/>
      <c r="DD1141" s="370"/>
      <c r="DE1141" s="370"/>
    </row>
    <row r="1142" spans="56:109">
      <c r="BD1142" s="370"/>
      <c r="BE1142" s="370"/>
      <c r="BF1142" s="370"/>
      <c r="BG1142" s="370"/>
      <c r="BH1142" s="370"/>
      <c r="BI1142" s="370"/>
      <c r="BJ1142" s="370"/>
      <c r="BK1142" s="370"/>
      <c r="BL1142" s="370"/>
      <c r="BM1142" s="370"/>
      <c r="BN1142" s="370"/>
      <c r="BO1142" s="370"/>
      <c r="BP1142" s="370"/>
      <c r="BQ1142" s="370"/>
      <c r="BR1142" s="370"/>
      <c r="BS1142" s="370"/>
      <c r="BT1142" s="370"/>
      <c r="BU1142" s="370"/>
      <c r="BV1142" s="370"/>
      <c r="BW1142" s="370"/>
      <c r="BX1142" s="370"/>
      <c r="BY1142" s="370"/>
      <c r="BZ1142" s="370"/>
      <c r="CA1142" s="370"/>
      <c r="CB1142" s="370"/>
      <c r="CC1142" s="370"/>
      <c r="CD1142" s="370"/>
      <c r="CE1142" s="370"/>
      <c r="CF1142" s="370"/>
      <c r="CG1142" s="370"/>
      <c r="CH1142" s="370"/>
      <c r="CI1142" s="370"/>
      <c r="CJ1142" s="370"/>
      <c r="CK1142" s="370"/>
      <c r="CL1142" s="370"/>
      <c r="CM1142" s="370"/>
      <c r="CN1142" s="370"/>
      <c r="CO1142" s="370"/>
      <c r="CP1142" s="370"/>
      <c r="CQ1142" s="370"/>
      <c r="CR1142" s="370"/>
      <c r="CS1142" s="370"/>
      <c r="CT1142" s="370"/>
      <c r="CU1142" s="370"/>
      <c r="CV1142" s="370"/>
      <c r="CW1142" s="370"/>
      <c r="CX1142" s="370"/>
      <c r="CY1142" s="370"/>
      <c r="CZ1142" s="370"/>
      <c r="DA1142" s="370"/>
      <c r="DB1142" s="370"/>
      <c r="DC1142" s="370"/>
      <c r="DD1142" s="370"/>
      <c r="DE1142" s="370"/>
    </row>
    <row r="1143" spans="56:109">
      <c r="BD1143" s="370"/>
      <c r="BE1143" s="370"/>
      <c r="BF1143" s="370"/>
      <c r="BG1143" s="370"/>
      <c r="BH1143" s="370"/>
      <c r="BI1143" s="370"/>
      <c r="BJ1143" s="370"/>
      <c r="BK1143" s="370"/>
      <c r="BL1143" s="370"/>
      <c r="BM1143" s="370"/>
      <c r="BN1143" s="370"/>
      <c r="BO1143" s="370"/>
      <c r="BP1143" s="370"/>
      <c r="BQ1143" s="370"/>
      <c r="BR1143" s="370"/>
      <c r="BS1143" s="370"/>
      <c r="BT1143" s="370"/>
      <c r="BU1143" s="370"/>
      <c r="BV1143" s="370"/>
      <c r="BW1143" s="370"/>
      <c r="BX1143" s="370"/>
      <c r="BY1143" s="370"/>
      <c r="BZ1143" s="370"/>
      <c r="CA1143" s="370"/>
      <c r="CB1143" s="370"/>
      <c r="CC1143" s="370"/>
      <c r="CD1143" s="370"/>
      <c r="CE1143" s="370"/>
      <c r="CF1143" s="370"/>
      <c r="CG1143" s="370"/>
      <c r="CH1143" s="370"/>
      <c r="CI1143" s="370"/>
      <c r="CJ1143" s="370"/>
      <c r="CK1143" s="370"/>
      <c r="CL1143" s="370"/>
      <c r="CM1143" s="370"/>
      <c r="CN1143" s="370"/>
      <c r="CO1143" s="370"/>
      <c r="CP1143" s="370"/>
      <c r="CQ1143" s="370"/>
      <c r="CR1143" s="370"/>
      <c r="CS1143" s="370"/>
      <c r="CT1143" s="370"/>
      <c r="CU1143" s="370"/>
      <c r="CV1143" s="370"/>
      <c r="CW1143" s="370"/>
      <c r="CX1143" s="370"/>
      <c r="CY1143" s="370"/>
      <c r="CZ1143" s="370"/>
      <c r="DA1143" s="370"/>
      <c r="DB1143" s="370"/>
      <c r="DC1143" s="370"/>
      <c r="DD1143" s="370"/>
      <c r="DE1143" s="370"/>
    </row>
    <row r="1144" spans="56:109">
      <c r="BD1144" s="370"/>
      <c r="BE1144" s="370"/>
      <c r="BF1144" s="370"/>
      <c r="BG1144" s="370"/>
      <c r="BH1144" s="370"/>
      <c r="BI1144" s="370"/>
      <c r="BJ1144" s="370"/>
      <c r="BK1144" s="370"/>
      <c r="BL1144" s="370"/>
      <c r="BM1144" s="370"/>
      <c r="BN1144" s="370"/>
      <c r="BO1144" s="370"/>
      <c r="BP1144" s="370"/>
      <c r="BQ1144" s="370"/>
      <c r="BR1144" s="370"/>
      <c r="BS1144" s="370"/>
      <c r="BT1144" s="370"/>
      <c r="BU1144" s="370"/>
      <c r="BV1144" s="370"/>
      <c r="BW1144" s="370"/>
      <c r="BX1144" s="370"/>
      <c r="BY1144" s="370"/>
      <c r="BZ1144" s="370"/>
      <c r="CA1144" s="370"/>
      <c r="CB1144" s="370"/>
      <c r="CC1144" s="370"/>
      <c r="CD1144" s="370"/>
      <c r="CE1144" s="370"/>
      <c r="CF1144" s="370"/>
      <c r="CG1144" s="370"/>
      <c r="CH1144" s="370"/>
      <c r="CI1144" s="370"/>
      <c r="CJ1144" s="370"/>
      <c r="CK1144" s="370"/>
      <c r="CL1144" s="370"/>
      <c r="CM1144" s="370"/>
      <c r="CN1144" s="370"/>
      <c r="CO1144" s="370"/>
      <c r="CP1144" s="370"/>
      <c r="CQ1144" s="370"/>
      <c r="CR1144" s="370"/>
      <c r="CS1144" s="370"/>
      <c r="CT1144" s="370"/>
      <c r="CU1144" s="370"/>
      <c r="CV1144" s="370"/>
      <c r="CW1144" s="370"/>
      <c r="CX1144" s="370"/>
      <c r="CY1144" s="370"/>
      <c r="CZ1144" s="370"/>
      <c r="DA1144" s="370"/>
      <c r="DB1144" s="370"/>
      <c r="DC1144" s="370"/>
      <c r="DD1144" s="370"/>
      <c r="DE1144" s="370"/>
    </row>
    <row r="1145" spans="56:109">
      <c r="BD1145" s="370"/>
      <c r="BE1145" s="370"/>
      <c r="BF1145" s="370"/>
      <c r="BG1145" s="370"/>
      <c r="BH1145" s="370"/>
      <c r="BI1145" s="370"/>
      <c r="BJ1145" s="370"/>
      <c r="BK1145" s="370"/>
      <c r="BL1145" s="370"/>
      <c r="BM1145" s="370"/>
      <c r="BN1145" s="370"/>
      <c r="BO1145" s="370"/>
      <c r="BP1145" s="370"/>
      <c r="BQ1145" s="370"/>
      <c r="BR1145" s="370"/>
      <c r="BS1145" s="370"/>
      <c r="BT1145" s="370"/>
      <c r="BU1145" s="370"/>
      <c r="BV1145" s="370"/>
      <c r="BW1145" s="370"/>
      <c r="BX1145" s="370"/>
      <c r="BY1145" s="370"/>
      <c r="BZ1145" s="370"/>
      <c r="CA1145" s="370"/>
      <c r="CB1145" s="370"/>
      <c r="CC1145" s="370"/>
      <c r="CD1145" s="370"/>
      <c r="CE1145" s="370"/>
      <c r="CF1145" s="370"/>
      <c r="CG1145" s="370"/>
      <c r="CH1145" s="370"/>
      <c r="CI1145" s="370"/>
      <c r="CJ1145" s="370"/>
      <c r="CK1145" s="370"/>
      <c r="CL1145" s="370"/>
      <c r="CM1145" s="370"/>
      <c r="CN1145" s="370"/>
      <c r="CO1145" s="370"/>
      <c r="CP1145" s="370"/>
      <c r="CQ1145" s="370"/>
      <c r="CR1145" s="370"/>
      <c r="CS1145" s="370"/>
      <c r="CT1145" s="370"/>
      <c r="CU1145" s="370"/>
      <c r="CV1145" s="370"/>
      <c r="CW1145" s="370"/>
      <c r="CX1145" s="370"/>
      <c r="CY1145" s="370"/>
      <c r="CZ1145" s="370"/>
      <c r="DA1145" s="370"/>
      <c r="DB1145" s="370"/>
      <c r="DC1145" s="370"/>
      <c r="DD1145" s="370"/>
      <c r="DE1145" s="370"/>
    </row>
    <row r="1146" spans="56:109">
      <c r="BD1146" s="370"/>
      <c r="BE1146" s="370"/>
      <c r="BF1146" s="370"/>
      <c r="BG1146" s="370"/>
      <c r="BH1146" s="370"/>
      <c r="BI1146" s="370"/>
      <c r="BJ1146" s="370"/>
      <c r="BK1146" s="370"/>
      <c r="BL1146" s="370"/>
      <c r="BM1146" s="370"/>
      <c r="BN1146" s="370"/>
      <c r="BO1146" s="370"/>
      <c r="BP1146" s="370"/>
      <c r="BQ1146" s="370"/>
      <c r="BR1146" s="370"/>
      <c r="BS1146" s="370"/>
      <c r="BT1146" s="370"/>
      <c r="BU1146" s="370"/>
      <c r="BV1146" s="370"/>
      <c r="BW1146" s="370"/>
      <c r="BX1146" s="370"/>
      <c r="BY1146" s="370"/>
      <c r="BZ1146" s="370"/>
      <c r="CA1146" s="370"/>
      <c r="CB1146" s="370"/>
      <c r="CC1146" s="370"/>
      <c r="CD1146" s="370"/>
      <c r="CE1146" s="370"/>
      <c r="CF1146" s="370"/>
      <c r="CG1146" s="370"/>
      <c r="CH1146" s="370"/>
      <c r="CI1146" s="370"/>
      <c r="CJ1146" s="370"/>
      <c r="CK1146" s="370"/>
      <c r="CL1146" s="370"/>
      <c r="CM1146" s="370"/>
      <c r="CN1146" s="370"/>
      <c r="CO1146" s="370"/>
      <c r="CP1146" s="370"/>
      <c r="CQ1146" s="370"/>
      <c r="CR1146" s="370"/>
      <c r="CS1146" s="370"/>
      <c r="CT1146" s="370"/>
      <c r="CU1146" s="370"/>
      <c r="CV1146" s="370"/>
      <c r="CW1146" s="370"/>
      <c r="CX1146" s="370"/>
      <c r="CY1146" s="370"/>
      <c r="CZ1146" s="370"/>
      <c r="DA1146" s="370"/>
      <c r="DB1146" s="370"/>
      <c r="DC1146" s="370"/>
      <c r="DD1146" s="370"/>
      <c r="DE1146" s="370"/>
    </row>
    <row r="1147" spans="56:109">
      <c r="BD1147" s="370"/>
      <c r="BE1147" s="370"/>
      <c r="BF1147" s="370"/>
      <c r="BG1147" s="370"/>
      <c r="BH1147" s="370"/>
      <c r="BI1147" s="370"/>
      <c r="BJ1147" s="370"/>
      <c r="BK1147" s="370"/>
      <c r="BL1147" s="370"/>
      <c r="BM1147" s="370"/>
      <c r="BN1147" s="370"/>
      <c r="BO1147" s="370"/>
      <c r="BP1147" s="370"/>
      <c r="BQ1147" s="370"/>
      <c r="BR1147" s="370"/>
      <c r="BS1147" s="370"/>
      <c r="BT1147" s="370"/>
      <c r="BU1147" s="370"/>
      <c r="BV1147" s="370"/>
      <c r="BW1147" s="370"/>
      <c r="BX1147" s="370"/>
      <c r="BY1147" s="370"/>
      <c r="BZ1147" s="370"/>
      <c r="CA1147" s="370"/>
      <c r="CB1147" s="370"/>
      <c r="CC1147" s="370"/>
      <c r="CD1147" s="370"/>
      <c r="CE1147" s="370"/>
      <c r="CF1147" s="370"/>
      <c r="CG1147" s="370"/>
      <c r="CH1147" s="370"/>
      <c r="CI1147" s="370"/>
      <c r="CJ1147" s="370"/>
      <c r="CK1147" s="370"/>
      <c r="CL1147" s="370"/>
      <c r="CM1147" s="370"/>
      <c r="CN1147" s="370"/>
      <c r="CO1147" s="370"/>
      <c r="CP1147" s="370"/>
      <c r="CQ1147" s="370"/>
      <c r="CR1147" s="370"/>
      <c r="CS1147" s="370"/>
      <c r="CT1147" s="370"/>
      <c r="CU1147" s="370"/>
      <c r="CV1147" s="370"/>
      <c r="CW1147" s="370"/>
      <c r="CX1147" s="370"/>
      <c r="CY1147" s="370"/>
      <c r="CZ1147" s="370"/>
      <c r="DA1147" s="370"/>
      <c r="DB1147" s="370"/>
      <c r="DC1147" s="370"/>
      <c r="DD1147" s="370"/>
      <c r="DE1147" s="370"/>
    </row>
    <row r="1148" spans="56:109">
      <c r="BD1148" s="370"/>
      <c r="BE1148" s="370"/>
      <c r="BF1148" s="370"/>
      <c r="BG1148" s="370"/>
      <c r="BH1148" s="370"/>
      <c r="BI1148" s="370"/>
      <c r="BJ1148" s="370"/>
      <c r="BK1148" s="370"/>
      <c r="BL1148" s="370"/>
      <c r="BM1148" s="370"/>
      <c r="BN1148" s="370"/>
      <c r="BO1148" s="370"/>
      <c r="BP1148" s="370"/>
      <c r="BQ1148" s="370"/>
      <c r="BR1148" s="370"/>
      <c r="BS1148" s="370"/>
      <c r="BT1148" s="370"/>
      <c r="BU1148" s="370"/>
      <c r="BV1148" s="370"/>
      <c r="BW1148" s="370"/>
      <c r="BX1148" s="370"/>
      <c r="BY1148" s="370"/>
      <c r="BZ1148" s="370"/>
      <c r="CA1148" s="370"/>
      <c r="CB1148" s="370"/>
      <c r="CC1148" s="370"/>
      <c r="CD1148" s="370"/>
      <c r="CE1148" s="370"/>
      <c r="CF1148" s="370"/>
      <c r="CG1148" s="370"/>
      <c r="CH1148" s="370"/>
      <c r="CI1148" s="370"/>
      <c r="CJ1148" s="370"/>
      <c r="CK1148" s="370"/>
      <c r="CL1148" s="370"/>
      <c r="CM1148" s="370"/>
      <c r="CN1148" s="370"/>
      <c r="CO1148" s="370"/>
      <c r="CP1148" s="370"/>
      <c r="CQ1148" s="370"/>
      <c r="CR1148" s="370"/>
      <c r="CS1148" s="370"/>
      <c r="CT1148" s="370"/>
      <c r="CU1148" s="370"/>
      <c r="CV1148" s="370"/>
      <c r="CW1148" s="370"/>
      <c r="CX1148" s="370"/>
      <c r="CY1148" s="370"/>
      <c r="CZ1148" s="370"/>
      <c r="DA1148" s="370"/>
      <c r="DB1148" s="370"/>
      <c r="DC1148" s="370"/>
      <c r="DD1148" s="370"/>
      <c r="DE1148" s="370"/>
    </row>
    <row r="1149" spans="56:109">
      <c r="BD1149" s="370"/>
      <c r="BE1149" s="370"/>
      <c r="BF1149" s="370"/>
      <c r="BG1149" s="370"/>
      <c r="BH1149" s="370"/>
      <c r="BI1149" s="370"/>
      <c r="BJ1149" s="370"/>
      <c r="BK1149" s="370"/>
      <c r="BL1149" s="370"/>
      <c r="BM1149" s="370"/>
      <c r="BN1149" s="370"/>
      <c r="BO1149" s="370"/>
      <c r="BP1149" s="370"/>
      <c r="BQ1149" s="370"/>
      <c r="BR1149" s="370"/>
      <c r="BS1149" s="370"/>
      <c r="BT1149" s="370"/>
      <c r="BU1149" s="370"/>
      <c r="BV1149" s="370"/>
      <c r="BW1149" s="370"/>
      <c r="BX1149" s="370"/>
      <c r="BY1149" s="370"/>
      <c r="BZ1149" s="370"/>
      <c r="CA1149" s="370"/>
      <c r="CB1149" s="370"/>
      <c r="CC1149" s="370"/>
      <c r="CD1149" s="370"/>
      <c r="CE1149" s="370"/>
      <c r="CF1149" s="370"/>
      <c r="CG1149" s="370"/>
      <c r="CH1149" s="370"/>
      <c r="CI1149" s="370"/>
      <c r="CJ1149" s="370"/>
      <c r="CK1149" s="370"/>
      <c r="CL1149" s="370"/>
      <c r="CM1149" s="370"/>
      <c r="CN1149" s="370"/>
      <c r="CO1149" s="370"/>
      <c r="CP1149" s="370"/>
      <c r="CQ1149" s="370"/>
      <c r="CR1149" s="370"/>
      <c r="CS1149" s="370"/>
      <c r="CT1149" s="370"/>
      <c r="CU1149" s="370"/>
      <c r="CV1149" s="370"/>
      <c r="CW1149" s="370"/>
      <c r="CX1149" s="370"/>
      <c r="CY1149" s="370"/>
      <c r="CZ1149" s="370"/>
      <c r="DA1149" s="370"/>
      <c r="DB1149" s="370"/>
      <c r="DC1149" s="370"/>
      <c r="DD1149" s="370"/>
      <c r="DE1149" s="370"/>
    </row>
    <row r="1150" spans="56:109">
      <c r="BD1150" s="370"/>
      <c r="BE1150" s="370"/>
      <c r="BF1150" s="370"/>
      <c r="BG1150" s="370"/>
      <c r="BH1150" s="370"/>
      <c r="BI1150" s="370"/>
      <c r="BJ1150" s="370"/>
      <c r="BK1150" s="370"/>
      <c r="BL1150" s="370"/>
      <c r="BM1150" s="370"/>
      <c r="BN1150" s="370"/>
      <c r="BO1150" s="370"/>
      <c r="BP1150" s="370"/>
      <c r="BQ1150" s="370"/>
      <c r="BR1150" s="370"/>
      <c r="BS1150" s="370"/>
      <c r="BT1150" s="370"/>
      <c r="BU1150" s="370"/>
      <c r="BV1150" s="370"/>
      <c r="BW1150" s="370"/>
      <c r="BX1150" s="370"/>
      <c r="BY1150" s="370"/>
      <c r="BZ1150" s="370"/>
      <c r="CA1150" s="370"/>
      <c r="CB1150" s="370"/>
      <c r="CC1150" s="370"/>
      <c r="CD1150" s="370"/>
      <c r="CE1150" s="370"/>
      <c r="CF1150" s="370"/>
      <c r="CG1150" s="370"/>
      <c r="CH1150" s="370"/>
      <c r="CI1150" s="370"/>
      <c r="CJ1150" s="370"/>
      <c r="CK1150" s="370"/>
      <c r="CL1150" s="370"/>
      <c r="CM1150" s="370"/>
      <c r="CN1150" s="370"/>
      <c r="CO1150" s="370"/>
      <c r="CP1150" s="370"/>
      <c r="CQ1150" s="370"/>
      <c r="CR1150" s="370"/>
      <c r="CS1150" s="370"/>
      <c r="CT1150" s="370"/>
      <c r="CU1150" s="370"/>
      <c r="CV1150" s="370"/>
      <c r="CW1150" s="370"/>
      <c r="CX1150" s="370"/>
      <c r="CY1150" s="370"/>
      <c r="CZ1150" s="370"/>
      <c r="DA1150" s="370"/>
      <c r="DB1150" s="370"/>
      <c r="DC1150" s="370"/>
      <c r="DD1150" s="370"/>
      <c r="DE1150" s="370"/>
    </row>
    <row r="1151" spans="56:109">
      <c r="BD1151" s="370"/>
      <c r="BE1151" s="370"/>
      <c r="BF1151" s="370"/>
      <c r="BG1151" s="370"/>
      <c r="BH1151" s="370"/>
      <c r="BI1151" s="370"/>
      <c r="BJ1151" s="370"/>
      <c r="BK1151" s="370"/>
      <c r="BL1151" s="370"/>
      <c r="BM1151" s="370"/>
      <c r="BN1151" s="370"/>
      <c r="BO1151" s="370"/>
      <c r="BP1151" s="370"/>
      <c r="BQ1151" s="370"/>
      <c r="BR1151" s="370"/>
      <c r="BS1151" s="370"/>
      <c r="BT1151" s="370"/>
      <c r="BU1151" s="370"/>
      <c r="BV1151" s="370"/>
      <c r="BW1151" s="370"/>
      <c r="BX1151" s="370"/>
      <c r="BY1151" s="370"/>
      <c r="BZ1151" s="370"/>
      <c r="CA1151" s="370"/>
      <c r="CB1151" s="370"/>
      <c r="CC1151" s="370"/>
      <c r="CD1151" s="370"/>
      <c r="CE1151" s="370"/>
      <c r="CF1151" s="370"/>
      <c r="CG1151" s="370"/>
      <c r="CH1151" s="370"/>
      <c r="CI1151" s="370"/>
      <c r="CJ1151" s="370"/>
      <c r="CK1151" s="370"/>
      <c r="CL1151" s="370"/>
      <c r="CM1151" s="370"/>
      <c r="CN1151" s="370"/>
      <c r="CO1151" s="370"/>
      <c r="CP1151" s="370"/>
      <c r="CQ1151" s="370"/>
      <c r="CR1151" s="370"/>
      <c r="CS1151" s="370"/>
      <c r="CT1151" s="370"/>
      <c r="CU1151" s="370"/>
      <c r="CV1151" s="370"/>
      <c r="CW1151" s="370"/>
      <c r="CX1151" s="370"/>
      <c r="CY1151" s="370"/>
      <c r="CZ1151" s="370"/>
      <c r="DA1151" s="370"/>
      <c r="DB1151" s="370"/>
      <c r="DC1151" s="370"/>
      <c r="DD1151" s="370"/>
      <c r="DE1151" s="370"/>
    </row>
    <row r="1152" spans="56:109">
      <c r="BD1152" s="370"/>
      <c r="BE1152" s="370"/>
      <c r="BF1152" s="370"/>
      <c r="BG1152" s="370"/>
      <c r="BH1152" s="370"/>
      <c r="BI1152" s="370"/>
      <c r="BJ1152" s="370"/>
      <c r="BK1152" s="370"/>
      <c r="BL1152" s="370"/>
      <c r="BM1152" s="370"/>
      <c r="BN1152" s="370"/>
      <c r="BO1152" s="370"/>
      <c r="BP1152" s="370"/>
      <c r="BQ1152" s="370"/>
      <c r="BR1152" s="370"/>
      <c r="BS1152" s="370"/>
      <c r="BT1152" s="370"/>
      <c r="BU1152" s="370"/>
      <c r="BV1152" s="370"/>
      <c r="BW1152" s="370"/>
      <c r="BX1152" s="370"/>
      <c r="BY1152" s="370"/>
      <c r="BZ1152" s="370"/>
      <c r="CA1152" s="370"/>
      <c r="CB1152" s="370"/>
      <c r="CC1152" s="370"/>
      <c r="CD1152" s="370"/>
      <c r="CE1152" s="370"/>
      <c r="CF1152" s="370"/>
      <c r="CG1152" s="370"/>
      <c r="CH1152" s="370"/>
      <c r="CI1152" s="370"/>
      <c r="CJ1152" s="370"/>
      <c r="CK1152" s="370"/>
      <c r="CL1152" s="370"/>
      <c r="CM1152" s="370"/>
      <c r="CN1152" s="370"/>
      <c r="CO1152" s="370"/>
      <c r="CP1152" s="370"/>
      <c r="CQ1152" s="370"/>
      <c r="CR1152" s="370"/>
      <c r="CS1152" s="370"/>
      <c r="CT1152" s="370"/>
      <c r="CU1152" s="370"/>
      <c r="CV1152" s="370"/>
      <c r="CW1152" s="370"/>
      <c r="CX1152" s="370"/>
      <c r="CY1152" s="370"/>
      <c r="CZ1152" s="370"/>
      <c r="DA1152" s="370"/>
      <c r="DB1152" s="370"/>
      <c r="DC1152" s="370"/>
      <c r="DD1152" s="370"/>
      <c r="DE1152" s="370"/>
    </row>
    <row r="1153" spans="56:109">
      <c r="BD1153" s="370"/>
      <c r="BE1153" s="370"/>
      <c r="BF1153" s="370"/>
      <c r="BG1153" s="370"/>
      <c r="BH1153" s="370"/>
      <c r="BI1153" s="370"/>
      <c r="BJ1153" s="370"/>
      <c r="BK1153" s="370"/>
      <c r="BL1153" s="370"/>
      <c r="BM1153" s="370"/>
      <c r="BN1153" s="370"/>
      <c r="BO1153" s="370"/>
      <c r="BP1153" s="370"/>
      <c r="BQ1153" s="370"/>
      <c r="BR1153" s="370"/>
      <c r="BS1153" s="370"/>
      <c r="BT1153" s="370"/>
      <c r="BU1153" s="370"/>
      <c r="BV1153" s="370"/>
      <c r="BW1153" s="370"/>
      <c r="BX1153" s="370"/>
      <c r="BY1153" s="370"/>
      <c r="BZ1153" s="370"/>
      <c r="CA1153" s="370"/>
      <c r="CB1153" s="370"/>
      <c r="CC1153" s="370"/>
      <c r="CD1153" s="370"/>
      <c r="CE1153" s="370"/>
      <c r="CF1153" s="370"/>
      <c r="CG1153" s="370"/>
      <c r="CH1153" s="370"/>
      <c r="CI1153" s="370"/>
      <c r="CJ1153" s="370"/>
      <c r="CK1153" s="370"/>
      <c r="CL1153" s="370"/>
      <c r="CM1153" s="370"/>
      <c r="CN1153" s="370"/>
      <c r="CO1153" s="370"/>
      <c r="CP1153" s="370"/>
      <c r="CQ1153" s="370"/>
      <c r="CR1153" s="370"/>
      <c r="CS1153" s="370"/>
      <c r="CT1153" s="370"/>
      <c r="CU1153" s="370"/>
      <c r="CV1153" s="370"/>
      <c r="CW1153" s="370"/>
      <c r="CX1153" s="370"/>
      <c r="CY1153" s="370"/>
      <c r="CZ1153" s="370"/>
      <c r="DA1153" s="370"/>
      <c r="DB1153" s="370"/>
      <c r="DC1153" s="370"/>
      <c r="DD1153" s="370"/>
      <c r="DE1153" s="370"/>
    </row>
    <row r="1154" spans="56:109">
      <c r="BD1154" s="370"/>
      <c r="BE1154" s="370"/>
      <c r="BF1154" s="370"/>
      <c r="BG1154" s="370"/>
      <c r="BH1154" s="370"/>
      <c r="BI1154" s="370"/>
      <c r="BJ1154" s="370"/>
      <c r="BK1154" s="370"/>
      <c r="BL1154" s="370"/>
      <c r="BM1154" s="370"/>
      <c r="BN1154" s="370"/>
      <c r="BO1154" s="370"/>
      <c r="BP1154" s="370"/>
      <c r="BQ1154" s="370"/>
      <c r="BR1154" s="370"/>
      <c r="BS1154" s="370"/>
      <c r="BT1154" s="370"/>
      <c r="BU1154" s="370"/>
      <c r="BV1154" s="370"/>
      <c r="BW1154" s="370"/>
      <c r="BX1154" s="370"/>
      <c r="BY1154" s="370"/>
      <c r="BZ1154" s="370"/>
      <c r="CA1154" s="370"/>
      <c r="CB1154" s="370"/>
      <c r="CC1154" s="370"/>
      <c r="CD1154" s="370"/>
      <c r="CE1154" s="370"/>
      <c r="CF1154" s="370"/>
      <c r="CG1154" s="370"/>
      <c r="CH1154" s="370"/>
      <c r="CI1154" s="370"/>
      <c r="CJ1154" s="370"/>
      <c r="CK1154" s="370"/>
      <c r="CL1154" s="370"/>
      <c r="CM1154" s="370"/>
      <c r="CN1154" s="370"/>
      <c r="CO1154" s="370"/>
      <c r="CP1154" s="370"/>
      <c r="CQ1154" s="370"/>
      <c r="CR1154" s="370"/>
      <c r="CS1154" s="370"/>
      <c r="CT1154" s="370"/>
      <c r="CU1154" s="370"/>
      <c r="CV1154" s="370"/>
      <c r="CW1154" s="370"/>
      <c r="CX1154" s="370"/>
      <c r="CY1154" s="370"/>
      <c r="CZ1154" s="370"/>
      <c r="DA1154" s="370"/>
      <c r="DB1154" s="370"/>
      <c r="DC1154" s="370"/>
      <c r="DD1154" s="370"/>
      <c r="DE1154" s="370"/>
    </row>
    <row r="1155" spans="56:109">
      <c r="BD1155" s="370"/>
      <c r="BE1155" s="370"/>
      <c r="BF1155" s="370"/>
      <c r="BG1155" s="370"/>
      <c r="BH1155" s="370"/>
      <c r="BI1155" s="370"/>
      <c r="BJ1155" s="370"/>
      <c r="BK1155" s="370"/>
      <c r="BL1155" s="370"/>
      <c r="BM1155" s="370"/>
      <c r="BN1155" s="370"/>
      <c r="BO1155" s="370"/>
      <c r="BP1155" s="370"/>
      <c r="BQ1155" s="370"/>
      <c r="BR1155" s="370"/>
      <c r="BS1155" s="370"/>
      <c r="BT1155" s="370"/>
      <c r="BU1155" s="370"/>
      <c r="BV1155" s="370"/>
      <c r="BW1155" s="370"/>
      <c r="BX1155" s="370"/>
      <c r="BY1155" s="370"/>
      <c r="BZ1155" s="370"/>
      <c r="CA1155" s="370"/>
      <c r="CB1155" s="370"/>
      <c r="CC1155" s="370"/>
      <c r="CD1155" s="370"/>
      <c r="CE1155" s="370"/>
      <c r="CF1155" s="370"/>
      <c r="CG1155" s="370"/>
      <c r="CH1155" s="370"/>
      <c r="CI1155" s="370"/>
      <c r="CJ1155" s="370"/>
      <c r="CK1155" s="370"/>
      <c r="CL1155" s="370"/>
      <c r="CM1155" s="370"/>
      <c r="CN1155" s="370"/>
      <c r="CO1155" s="370"/>
      <c r="CP1155" s="370"/>
      <c r="CQ1155" s="370"/>
      <c r="CR1155" s="370"/>
      <c r="CS1155" s="370"/>
      <c r="CT1155" s="370"/>
      <c r="CU1155" s="370"/>
      <c r="CV1155" s="370"/>
      <c r="CW1155" s="370"/>
      <c r="CX1155" s="370"/>
      <c r="CY1155" s="370"/>
      <c r="CZ1155" s="370"/>
      <c r="DA1155" s="370"/>
      <c r="DB1155" s="370"/>
      <c r="DC1155" s="370"/>
      <c r="DD1155" s="370"/>
      <c r="DE1155" s="370"/>
    </row>
    <row r="1156" spans="56:109">
      <c r="BD1156" s="370"/>
      <c r="BE1156" s="370"/>
      <c r="BF1156" s="370"/>
      <c r="BG1156" s="370"/>
      <c r="BH1156" s="370"/>
      <c r="BI1156" s="370"/>
      <c r="BJ1156" s="370"/>
      <c r="BK1156" s="370"/>
      <c r="BL1156" s="370"/>
      <c r="BM1156" s="370"/>
      <c r="BN1156" s="370"/>
      <c r="BO1156" s="370"/>
      <c r="BP1156" s="370"/>
      <c r="BQ1156" s="370"/>
      <c r="BR1156" s="370"/>
      <c r="BS1156" s="370"/>
      <c r="BT1156" s="370"/>
      <c r="BU1156" s="370"/>
      <c r="BV1156" s="370"/>
      <c r="BW1156" s="370"/>
      <c r="BX1156" s="370"/>
      <c r="BY1156" s="370"/>
      <c r="BZ1156" s="370"/>
      <c r="CA1156" s="370"/>
      <c r="CB1156" s="370"/>
      <c r="CC1156" s="370"/>
      <c r="CD1156" s="370"/>
      <c r="CE1156" s="370"/>
      <c r="CF1156" s="370"/>
      <c r="CG1156" s="370"/>
      <c r="CH1156" s="370"/>
      <c r="CI1156" s="370"/>
      <c r="CJ1156" s="370"/>
      <c r="CK1156" s="370"/>
      <c r="CL1156" s="370"/>
      <c r="CM1156" s="370"/>
      <c r="CN1156" s="370"/>
      <c r="CO1156" s="370"/>
      <c r="CP1156" s="370"/>
      <c r="CQ1156" s="370"/>
      <c r="CR1156" s="370"/>
      <c r="CS1156" s="370"/>
      <c r="CT1156" s="370"/>
      <c r="CU1156" s="370"/>
      <c r="CV1156" s="370"/>
      <c r="CW1156" s="370"/>
      <c r="CX1156" s="370"/>
      <c r="CY1156" s="370"/>
      <c r="CZ1156" s="370"/>
      <c r="DA1156" s="370"/>
      <c r="DB1156" s="370"/>
      <c r="DC1156" s="370"/>
      <c r="DD1156" s="370"/>
      <c r="DE1156" s="370"/>
    </row>
    <row r="1157" spans="56:109">
      <c r="BD1157" s="370"/>
      <c r="BE1157" s="370"/>
      <c r="BF1157" s="370"/>
      <c r="BG1157" s="370"/>
      <c r="BH1157" s="370"/>
      <c r="BI1157" s="370"/>
      <c r="BJ1157" s="370"/>
      <c r="BK1157" s="370"/>
      <c r="BL1157" s="370"/>
      <c r="BM1157" s="370"/>
      <c r="BN1157" s="370"/>
      <c r="BO1157" s="370"/>
      <c r="BP1157" s="370"/>
      <c r="BQ1157" s="370"/>
      <c r="BR1157" s="370"/>
      <c r="BS1157" s="370"/>
      <c r="BT1157" s="370"/>
      <c r="BU1157" s="370"/>
      <c r="BV1157" s="370"/>
      <c r="BW1157" s="370"/>
      <c r="BX1157" s="370"/>
      <c r="BY1157" s="370"/>
      <c r="BZ1157" s="370"/>
      <c r="CA1157" s="370"/>
      <c r="CB1157" s="370"/>
      <c r="CC1157" s="370"/>
      <c r="CD1157" s="370"/>
      <c r="CE1157" s="370"/>
      <c r="CF1157" s="370"/>
      <c r="CG1157" s="370"/>
      <c r="CH1157" s="370"/>
      <c r="CI1157" s="370"/>
      <c r="CJ1157" s="370"/>
      <c r="CK1157" s="370"/>
      <c r="CL1157" s="370"/>
      <c r="CM1157" s="370"/>
      <c r="CN1157" s="370"/>
      <c r="CO1157" s="370"/>
      <c r="CP1157" s="370"/>
      <c r="CQ1157" s="370"/>
      <c r="CR1157" s="370"/>
      <c r="CS1157" s="370"/>
      <c r="CT1157" s="370"/>
      <c r="CU1157" s="370"/>
      <c r="CV1157" s="370"/>
      <c r="CW1157" s="370"/>
      <c r="CX1157" s="370"/>
      <c r="CY1157" s="370"/>
      <c r="CZ1157" s="370"/>
      <c r="DA1157" s="370"/>
      <c r="DB1157" s="370"/>
      <c r="DC1157" s="370"/>
      <c r="DD1157" s="370"/>
      <c r="DE1157" s="370"/>
    </row>
    <row r="1158" spans="56:109">
      <c r="BD1158" s="370"/>
      <c r="BE1158" s="370"/>
      <c r="BF1158" s="370"/>
      <c r="BG1158" s="370"/>
      <c r="BH1158" s="370"/>
      <c r="BI1158" s="370"/>
      <c r="BJ1158" s="370"/>
      <c r="BK1158" s="370"/>
      <c r="BL1158" s="370"/>
      <c r="BM1158" s="370"/>
      <c r="BN1158" s="370"/>
      <c r="BO1158" s="370"/>
      <c r="BP1158" s="370"/>
      <c r="BQ1158" s="370"/>
      <c r="BR1158" s="370"/>
      <c r="BS1158" s="370"/>
      <c r="BT1158" s="370"/>
      <c r="BU1158" s="370"/>
      <c r="BV1158" s="370"/>
      <c r="BW1158" s="370"/>
      <c r="BX1158" s="370"/>
      <c r="BY1158" s="370"/>
      <c r="BZ1158" s="370"/>
      <c r="CA1158" s="370"/>
      <c r="CB1158" s="370"/>
      <c r="CC1158" s="370"/>
      <c r="CD1158" s="370"/>
      <c r="CE1158" s="370"/>
      <c r="CF1158" s="370"/>
      <c r="CG1158" s="370"/>
      <c r="CH1158" s="370"/>
      <c r="CI1158" s="370"/>
      <c r="CJ1158" s="370"/>
      <c r="CK1158" s="370"/>
      <c r="CL1158" s="370"/>
      <c r="CM1158" s="370"/>
      <c r="CN1158" s="370"/>
      <c r="CO1158" s="370"/>
      <c r="CP1158" s="370"/>
      <c r="CQ1158" s="370"/>
      <c r="CR1158" s="370"/>
      <c r="CS1158" s="370"/>
      <c r="CT1158" s="370"/>
      <c r="CU1158" s="370"/>
      <c r="CV1158" s="370"/>
      <c r="CW1158" s="370"/>
      <c r="CX1158" s="370"/>
      <c r="CY1158" s="370"/>
      <c r="CZ1158" s="370"/>
      <c r="DA1158" s="370"/>
      <c r="DB1158" s="370"/>
      <c r="DC1158" s="370"/>
      <c r="DD1158" s="370"/>
      <c r="DE1158" s="370"/>
    </row>
    <row r="1159" spans="56:109">
      <c r="BD1159" s="370"/>
      <c r="BE1159" s="370"/>
      <c r="BF1159" s="370"/>
      <c r="BG1159" s="370"/>
      <c r="BH1159" s="370"/>
      <c r="BI1159" s="370"/>
      <c r="BJ1159" s="370"/>
      <c r="BK1159" s="370"/>
      <c r="BL1159" s="370"/>
      <c r="BM1159" s="370"/>
      <c r="BN1159" s="370"/>
      <c r="BO1159" s="370"/>
      <c r="BP1159" s="370"/>
      <c r="BQ1159" s="370"/>
      <c r="BR1159" s="370"/>
      <c r="BS1159" s="370"/>
      <c r="BT1159" s="370"/>
      <c r="BU1159" s="370"/>
      <c r="BV1159" s="370"/>
      <c r="BW1159" s="370"/>
      <c r="BX1159" s="370"/>
      <c r="BY1159" s="370"/>
      <c r="BZ1159" s="370"/>
      <c r="CA1159" s="370"/>
      <c r="CB1159" s="370"/>
      <c r="CC1159" s="370"/>
      <c r="CD1159" s="370"/>
      <c r="CE1159" s="370"/>
      <c r="CF1159" s="370"/>
      <c r="CG1159" s="370"/>
      <c r="CH1159" s="370"/>
      <c r="CI1159" s="370"/>
      <c r="CJ1159" s="370"/>
      <c r="CK1159" s="370"/>
      <c r="CL1159" s="370"/>
      <c r="CM1159" s="370"/>
      <c r="CN1159" s="370"/>
      <c r="CO1159" s="370"/>
      <c r="CP1159" s="370"/>
      <c r="CQ1159" s="370"/>
      <c r="CR1159" s="370"/>
      <c r="CS1159" s="370"/>
      <c r="CT1159" s="370"/>
      <c r="CU1159" s="370"/>
      <c r="CV1159" s="370"/>
      <c r="CW1159" s="370"/>
      <c r="CX1159" s="370"/>
      <c r="CY1159" s="370"/>
      <c r="CZ1159" s="370"/>
      <c r="DA1159" s="370"/>
      <c r="DB1159" s="370"/>
      <c r="DC1159" s="370"/>
      <c r="DD1159" s="370"/>
      <c r="DE1159" s="370"/>
    </row>
    <row r="1160" spans="56:109">
      <c r="BD1160" s="370"/>
      <c r="BE1160" s="370"/>
      <c r="BF1160" s="370"/>
      <c r="BG1160" s="370"/>
      <c r="BH1160" s="370"/>
      <c r="BI1160" s="370"/>
      <c r="BJ1160" s="370"/>
      <c r="BK1160" s="370"/>
      <c r="BL1160" s="370"/>
      <c r="BM1160" s="370"/>
      <c r="BN1160" s="370"/>
      <c r="BO1160" s="370"/>
      <c r="BP1160" s="370"/>
      <c r="BQ1160" s="370"/>
      <c r="BR1160" s="370"/>
      <c r="BS1160" s="370"/>
      <c r="BT1160" s="370"/>
      <c r="BU1160" s="370"/>
      <c r="BV1160" s="370"/>
      <c r="BW1160" s="370"/>
      <c r="BX1160" s="370"/>
      <c r="BY1160" s="370"/>
      <c r="BZ1160" s="370"/>
      <c r="CA1160" s="370"/>
      <c r="CB1160" s="370"/>
      <c r="CC1160" s="370"/>
      <c r="CD1160" s="370"/>
      <c r="CE1160" s="370"/>
      <c r="CF1160" s="370"/>
      <c r="CG1160" s="370"/>
      <c r="CH1160" s="370"/>
      <c r="CI1160" s="370"/>
      <c r="CJ1160" s="370"/>
      <c r="CK1160" s="370"/>
      <c r="CL1160" s="370"/>
      <c r="CM1160" s="370"/>
      <c r="CN1160" s="370"/>
      <c r="CO1160" s="370"/>
      <c r="CP1160" s="370"/>
      <c r="CQ1160" s="370"/>
      <c r="CR1160" s="370"/>
      <c r="CS1160" s="370"/>
      <c r="CT1160" s="370"/>
      <c r="CU1160" s="370"/>
      <c r="CV1160" s="370"/>
      <c r="CW1160" s="370"/>
      <c r="CX1160" s="370"/>
      <c r="CY1160" s="370"/>
      <c r="CZ1160" s="370"/>
      <c r="DA1160" s="370"/>
      <c r="DB1160" s="370"/>
      <c r="DC1160" s="370"/>
      <c r="DD1160" s="370"/>
      <c r="DE1160" s="370"/>
    </row>
    <row r="1161" spans="56:109">
      <c r="BD1161" s="370"/>
      <c r="BE1161" s="370"/>
      <c r="BF1161" s="370"/>
      <c r="BG1161" s="370"/>
      <c r="BH1161" s="370"/>
      <c r="BI1161" s="370"/>
      <c r="BJ1161" s="370"/>
      <c r="BK1161" s="370"/>
      <c r="BL1161" s="370"/>
      <c r="BM1161" s="370"/>
      <c r="BN1161" s="370"/>
      <c r="BO1161" s="370"/>
      <c r="BP1161" s="370"/>
      <c r="BQ1161" s="370"/>
      <c r="BR1161" s="370"/>
      <c r="BS1161" s="370"/>
      <c r="BT1161" s="370"/>
      <c r="BU1161" s="370"/>
      <c r="BV1161" s="370"/>
      <c r="BW1161" s="370"/>
      <c r="BX1161" s="370"/>
      <c r="BY1161" s="370"/>
      <c r="BZ1161" s="370"/>
      <c r="CA1161" s="370"/>
      <c r="CB1161" s="370"/>
      <c r="CC1161" s="370"/>
      <c r="CD1161" s="370"/>
      <c r="CE1161" s="370"/>
      <c r="CF1161" s="370"/>
      <c r="CG1161" s="370"/>
      <c r="CH1161" s="370"/>
      <c r="CI1161" s="370"/>
      <c r="CJ1161" s="370"/>
      <c r="CK1161" s="370"/>
      <c r="CL1161" s="370"/>
      <c r="CM1161" s="370"/>
      <c r="CN1161" s="370"/>
      <c r="CO1161" s="370"/>
      <c r="CP1161" s="370"/>
      <c r="CQ1161" s="370"/>
      <c r="CR1161" s="370"/>
      <c r="CS1161" s="370"/>
      <c r="CT1161" s="370"/>
      <c r="CU1161" s="370"/>
      <c r="CV1161" s="370"/>
      <c r="CW1161" s="370"/>
      <c r="CX1161" s="370"/>
      <c r="CY1161" s="370"/>
      <c r="CZ1161" s="370"/>
      <c r="DA1161" s="370"/>
      <c r="DB1161" s="370"/>
      <c r="DC1161" s="370"/>
      <c r="DD1161" s="370"/>
      <c r="DE1161" s="370"/>
    </row>
    <row r="1162" spans="56:109">
      <c r="BD1162" s="370"/>
      <c r="BE1162" s="370"/>
      <c r="BF1162" s="370"/>
      <c r="BG1162" s="370"/>
      <c r="BH1162" s="370"/>
      <c r="BI1162" s="370"/>
      <c r="BJ1162" s="370"/>
      <c r="BK1162" s="370"/>
      <c r="BL1162" s="370"/>
      <c r="BM1162" s="370"/>
      <c r="BN1162" s="370"/>
      <c r="BO1162" s="370"/>
      <c r="BP1162" s="370"/>
      <c r="BQ1162" s="370"/>
      <c r="BR1162" s="370"/>
      <c r="BS1162" s="370"/>
      <c r="BT1162" s="370"/>
      <c r="BU1162" s="370"/>
      <c r="BV1162" s="370"/>
      <c r="BW1162" s="370"/>
      <c r="BX1162" s="370"/>
      <c r="BY1162" s="370"/>
      <c r="BZ1162" s="370"/>
      <c r="CA1162" s="370"/>
      <c r="CB1162" s="370"/>
      <c r="CC1162" s="370"/>
      <c r="CD1162" s="370"/>
      <c r="CE1162" s="370"/>
      <c r="CF1162" s="370"/>
      <c r="CG1162" s="370"/>
      <c r="CH1162" s="370"/>
      <c r="CI1162" s="370"/>
      <c r="CJ1162" s="370"/>
      <c r="CK1162" s="370"/>
      <c r="CL1162" s="370"/>
      <c r="CM1162" s="370"/>
      <c r="CN1162" s="370"/>
      <c r="CO1162" s="370"/>
      <c r="CP1162" s="370"/>
      <c r="CQ1162" s="370"/>
      <c r="CR1162" s="370"/>
      <c r="CS1162" s="370"/>
      <c r="CT1162" s="370"/>
      <c r="CU1162" s="370"/>
      <c r="CV1162" s="370"/>
      <c r="CW1162" s="370"/>
      <c r="CX1162" s="370"/>
      <c r="CY1162" s="370"/>
      <c r="CZ1162" s="370"/>
      <c r="DA1162" s="370"/>
      <c r="DB1162" s="370"/>
      <c r="DC1162" s="370"/>
      <c r="DD1162" s="370"/>
      <c r="DE1162" s="370"/>
    </row>
    <row r="1163" spans="56:109">
      <c r="BD1163" s="370"/>
      <c r="BE1163" s="370"/>
      <c r="BF1163" s="370"/>
      <c r="BG1163" s="370"/>
      <c r="BH1163" s="370"/>
      <c r="BI1163" s="370"/>
      <c r="BJ1163" s="370"/>
      <c r="BK1163" s="370"/>
      <c r="BL1163" s="370"/>
      <c r="BM1163" s="370"/>
      <c r="BN1163" s="370"/>
      <c r="BO1163" s="370"/>
      <c r="BP1163" s="370"/>
      <c r="BQ1163" s="370"/>
      <c r="BR1163" s="370"/>
      <c r="BS1163" s="370"/>
      <c r="BT1163" s="370"/>
      <c r="BU1163" s="370"/>
      <c r="BV1163" s="370"/>
      <c r="BW1163" s="370"/>
      <c r="BX1163" s="370"/>
      <c r="BY1163" s="370"/>
      <c r="BZ1163" s="370"/>
      <c r="CA1163" s="370"/>
      <c r="CB1163" s="370"/>
      <c r="CC1163" s="370"/>
      <c r="CD1163" s="370"/>
      <c r="CE1163" s="370"/>
      <c r="CF1163" s="370"/>
      <c r="CG1163" s="370"/>
      <c r="CH1163" s="370"/>
      <c r="CI1163" s="370"/>
      <c r="CJ1163" s="370"/>
      <c r="CK1163" s="370"/>
      <c r="CL1163" s="370"/>
      <c r="CM1163" s="370"/>
      <c r="CN1163" s="370"/>
      <c r="CO1163" s="370"/>
      <c r="CP1163" s="370"/>
      <c r="CQ1163" s="370"/>
      <c r="CR1163" s="370"/>
      <c r="CS1163" s="370"/>
      <c r="CT1163" s="370"/>
      <c r="CU1163" s="370"/>
      <c r="CV1163" s="370"/>
      <c r="CW1163" s="370"/>
      <c r="CX1163" s="370"/>
      <c r="CY1163" s="370"/>
      <c r="CZ1163" s="370"/>
      <c r="DA1163" s="370"/>
      <c r="DB1163" s="370"/>
      <c r="DC1163" s="370"/>
      <c r="DD1163" s="370"/>
      <c r="DE1163" s="370"/>
    </row>
    <row r="1164" spans="56:109">
      <c r="BD1164" s="370"/>
      <c r="BE1164" s="370"/>
      <c r="BF1164" s="370"/>
      <c r="BG1164" s="370"/>
      <c r="BH1164" s="370"/>
      <c r="BI1164" s="370"/>
      <c r="BJ1164" s="370"/>
      <c r="BK1164" s="370"/>
      <c r="BL1164" s="370"/>
      <c r="BM1164" s="370"/>
      <c r="BN1164" s="370"/>
      <c r="BO1164" s="370"/>
      <c r="BP1164" s="370"/>
      <c r="BQ1164" s="370"/>
      <c r="BR1164" s="370"/>
      <c r="BS1164" s="370"/>
      <c r="BT1164" s="370"/>
      <c r="BU1164" s="370"/>
      <c r="BV1164" s="370"/>
      <c r="BW1164" s="370"/>
      <c r="BX1164" s="370"/>
      <c r="BY1164" s="370"/>
      <c r="BZ1164" s="370"/>
      <c r="CA1164" s="370"/>
      <c r="CB1164" s="370"/>
      <c r="CC1164" s="370"/>
      <c r="CD1164" s="370"/>
      <c r="CE1164" s="370"/>
      <c r="CF1164" s="370"/>
      <c r="CG1164" s="370"/>
      <c r="CH1164" s="370"/>
      <c r="CI1164" s="370"/>
      <c r="CJ1164" s="370"/>
      <c r="CK1164" s="370"/>
      <c r="CL1164" s="370"/>
      <c r="CM1164" s="370"/>
      <c r="CN1164" s="370"/>
      <c r="CO1164" s="370"/>
      <c r="CP1164" s="370"/>
      <c r="CQ1164" s="370"/>
      <c r="CR1164" s="370"/>
      <c r="CS1164" s="370"/>
      <c r="CT1164" s="370"/>
      <c r="CU1164" s="370"/>
      <c r="CV1164" s="370"/>
      <c r="CW1164" s="370"/>
      <c r="CX1164" s="370"/>
      <c r="CY1164" s="370"/>
      <c r="CZ1164" s="370"/>
      <c r="DA1164" s="370"/>
      <c r="DB1164" s="370"/>
      <c r="DC1164" s="370"/>
      <c r="DD1164" s="370"/>
      <c r="DE1164" s="370"/>
    </row>
    <row r="1165" spans="56:109">
      <c r="BD1165" s="370"/>
      <c r="BE1165" s="370"/>
      <c r="BF1165" s="370"/>
      <c r="BG1165" s="370"/>
      <c r="BH1165" s="370"/>
      <c r="BI1165" s="370"/>
      <c r="BJ1165" s="370"/>
      <c r="BK1165" s="370"/>
      <c r="BL1165" s="370"/>
      <c r="BM1165" s="370"/>
      <c r="BN1165" s="370"/>
      <c r="BO1165" s="370"/>
      <c r="BP1165" s="370"/>
      <c r="BQ1165" s="370"/>
      <c r="BR1165" s="370"/>
      <c r="BS1165" s="370"/>
      <c r="BT1165" s="370"/>
      <c r="BU1165" s="370"/>
      <c r="BV1165" s="370"/>
      <c r="BW1165" s="370"/>
      <c r="BX1165" s="370"/>
      <c r="BY1165" s="370"/>
      <c r="BZ1165" s="370"/>
      <c r="CA1165" s="370"/>
      <c r="CB1165" s="370"/>
      <c r="CC1165" s="370"/>
      <c r="CD1165" s="370"/>
      <c r="CE1165" s="370"/>
      <c r="CF1165" s="370"/>
      <c r="CG1165" s="370"/>
      <c r="CH1165" s="370"/>
      <c r="CI1165" s="370"/>
      <c r="CJ1165" s="370"/>
      <c r="CK1165" s="370"/>
      <c r="CL1165" s="370"/>
      <c r="CM1165" s="370"/>
      <c r="CN1165" s="370"/>
      <c r="CO1165" s="370"/>
      <c r="CP1165" s="370"/>
      <c r="CQ1165" s="370"/>
      <c r="CR1165" s="370"/>
      <c r="CS1165" s="370"/>
      <c r="CT1165" s="370"/>
      <c r="CU1165" s="370"/>
      <c r="CV1165" s="370"/>
      <c r="CW1165" s="370"/>
      <c r="CX1165" s="370"/>
      <c r="CY1165" s="370"/>
      <c r="CZ1165" s="370"/>
      <c r="DA1165" s="370"/>
      <c r="DB1165" s="370"/>
      <c r="DC1165" s="370"/>
      <c r="DD1165" s="370"/>
      <c r="DE1165" s="370"/>
    </row>
    <row r="1166" spans="56:109">
      <c r="BD1166" s="370"/>
      <c r="BE1166" s="370"/>
      <c r="BF1166" s="370"/>
      <c r="BG1166" s="370"/>
      <c r="BH1166" s="370"/>
      <c r="BI1166" s="370"/>
      <c r="BJ1166" s="370"/>
      <c r="BK1166" s="370"/>
      <c r="BL1166" s="370"/>
      <c r="BM1166" s="370"/>
      <c r="BN1166" s="370"/>
      <c r="BO1166" s="370"/>
      <c r="BP1166" s="370"/>
      <c r="BQ1166" s="370"/>
      <c r="BR1166" s="370"/>
      <c r="BS1166" s="370"/>
      <c r="BT1166" s="370"/>
      <c r="BU1166" s="370"/>
      <c r="BV1166" s="370"/>
      <c r="BW1166" s="370"/>
      <c r="BX1166" s="370"/>
      <c r="BY1166" s="370"/>
      <c r="BZ1166" s="370"/>
      <c r="CA1166" s="370"/>
      <c r="CB1166" s="370"/>
      <c r="CC1166" s="370"/>
      <c r="CD1166" s="370"/>
      <c r="CE1166" s="370"/>
      <c r="CF1166" s="370"/>
      <c r="CG1166" s="370"/>
      <c r="CH1166" s="370"/>
      <c r="CI1166" s="370"/>
      <c r="CJ1166" s="370"/>
      <c r="CK1166" s="370"/>
      <c r="CL1166" s="370"/>
      <c r="CM1166" s="370"/>
      <c r="CN1166" s="370"/>
      <c r="CO1166" s="370"/>
      <c r="CP1166" s="370"/>
      <c r="CQ1166" s="370"/>
      <c r="CR1166" s="370"/>
      <c r="CS1166" s="370"/>
      <c r="CT1166" s="370"/>
      <c r="CU1166" s="370"/>
      <c r="CV1166" s="370"/>
      <c r="CW1166" s="370"/>
      <c r="CX1166" s="370"/>
      <c r="CY1166" s="370"/>
      <c r="CZ1166" s="370"/>
      <c r="DA1166" s="370"/>
      <c r="DB1166" s="370"/>
      <c r="DC1166" s="370"/>
      <c r="DD1166" s="370"/>
      <c r="DE1166" s="370"/>
    </row>
    <row r="1167" spans="56:109">
      <c r="BD1167" s="370"/>
      <c r="BE1167" s="370"/>
      <c r="BF1167" s="370"/>
      <c r="BG1167" s="370"/>
      <c r="BH1167" s="370"/>
      <c r="BI1167" s="370"/>
      <c r="BJ1167" s="370"/>
      <c r="BK1167" s="370"/>
      <c r="BL1167" s="370"/>
      <c r="BM1167" s="370"/>
      <c r="BN1167" s="370"/>
      <c r="BO1167" s="370"/>
      <c r="BP1167" s="370"/>
      <c r="BQ1167" s="370"/>
      <c r="BR1167" s="370"/>
      <c r="BS1167" s="370"/>
      <c r="BT1167" s="370"/>
      <c r="BU1167" s="370"/>
      <c r="BV1167" s="370"/>
      <c r="BW1167" s="370"/>
      <c r="BX1167" s="370"/>
      <c r="BY1167" s="370"/>
      <c r="BZ1167" s="370"/>
      <c r="CA1167" s="370"/>
      <c r="CB1167" s="370"/>
      <c r="CC1167" s="370"/>
      <c r="CD1167" s="370"/>
      <c r="CE1167" s="370"/>
      <c r="CF1167" s="370"/>
      <c r="CG1167" s="370"/>
      <c r="CH1167" s="370"/>
      <c r="CI1167" s="370"/>
      <c r="CJ1167" s="370"/>
      <c r="CK1167" s="370"/>
      <c r="CL1167" s="370"/>
      <c r="CM1167" s="370"/>
      <c r="CN1167" s="370"/>
      <c r="CO1167" s="370"/>
      <c r="CP1167" s="370"/>
      <c r="CQ1167" s="370"/>
      <c r="CR1167" s="370"/>
      <c r="CS1167" s="370"/>
      <c r="CT1167" s="370"/>
      <c r="CU1167" s="370"/>
      <c r="CV1167" s="370"/>
      <c r="CW1167" s="370"/>
      <c r="CX1167" s="370"/>
      <c r="CY1167" s="370"/>
      <c r="CZ1167" s="370"/>
      <c r="DA1167" s="370"/>
      <c r="DB1167" s="370"/>
      <c r="DC1167" s="370"/>
      <c r="DD1167" s="370"/>
      <c r="DE1167" s="370"/>
    </row>
    <row r="1168" spans="56:109">
      <c r="BD1168" s="370"/>
      <c r="BE1168" s="370"/>
      <c r="BF1168" s="370"/>
      <c r="BG1168" s="370"/>
      <c r="BH1168" s="370"/>
      <c r="BI1168" s="370"/>
      <c r="BJ1168" s="370"/>
      <c r="BK1168" s="370"/>
      <c r="BL1168" s="370"/>
      <c r="BM1168" s="370"/>
      <c r="BN1168" s="370"/>
      <c r="BO1168" s="370"/>
      <c r="BP1168" s="370"/>
      <c r="BQ1168" s="370"/>
      <c r="BR1168" s="370"/>
      <c r="BS1168" s="370"/>
      <c r="BT1168" s="370"/>
      <c r="BU1168" s="370"/>
      <c r="BV1168" s="370"/>
      <c r="BW1168" s="370"/>
      <c r="BX1168" s="370"/>
      <c r="BY1168" s="370"/>
      <c r="BZ1168" s="370"/>
      <c r="CA1168" s="370"/>
      <c r="CB1168" s="370"/>
      <c r="CC1168" s="370"/>
      <c r="CD1168" s="370"/>
      <c r="CE1168" s="370"/>
      <c r="CF1168" s="370"/>
      <c r="CG1168" s="370"/>
      <c r="CH1168" s="370"/>
      <c r="CI1168" s="370"/>
      <c r="CJ1168" s="370"/>
      <c r="CK1168" s="370"/>
      <c r="CL1168" s="370"/>
      <c r="CM1168" s="370"/>
      <c r="CN1168" s="370"/>
      <c r="CO1168" s="370"/>
      <c r="CP1168" s="370"/>
      <c r="CQ1168" s="370"/>
      <c r="CR1168" s="370"/>
      <c r="CS1168" s="370"/>
      <c r="CT1168" s="370"/>
      <c r="CU1168" s="370"/>
      <c r="CV1168" s="370"/>
      <c r="CW1168" s="370"/>
      <c r="CX1168" s="370"/>
      <c r="CY1168" s="370"/>
      <c r="CZ1168" s="370"/>
      <c r="DA1168" s="370"/>
      <c r="DB1168" s="370"/>
      <c r="DC1168" s="370"/>
      <c r="DD1168" s="370"/>
      <c r="DE1168" s="370"/>
    </row>
    <row r="1169" spans="56:109">
      <c r="BD1169" s="370"/>
      <c r="BE1169" s="370"/>
      <c r="BF1169" s="370"/>
      <c r="BG1169" s="370"/>
      <c r="BH1169" s="370"/>
      <c r="BI1169" s="370"/>
      <c r="BJ1169" s="370"/>
      <c r="BK1169" s="370"/>
      <c r="BL1169" s="370"/>
      <c r="BM1169" s="370"/>
      <c r="BN1169" s="370"/>
      <c r="BO1169" s="370"/>
      <c r="BP1169" s="370"/>
      <c r="BQ1169" s="370"/>
      <c r="BR1169" s="370"/>
      <c r="BS1169" s="370"/>
      <c r="BT1169" s="370"/>
      <c r="BU1169" s="370"/>
      <c r="BV1169" s="370"/>
      <c r="BW1169" s="370"/>
      <c r="BX1169" s="370"/>
      <c r="BY1169" s="370"/>
      <c r="BZ1169" s="370"/>
      <c r="CA1169" s="370"/>
      <c r="CB1169" s="370"/>
      <c r="CC1169" s="370"/>
      <c r="CD1169" s="370"/>
      <c r="CE1169" s="370"/>
      <c r="CF1169" s="370"/>
      <c r="CG1169" s="370"/>
      <c r="CH1169" s="370"/>
      <c r="CI1169" s="370"/>
      <c r="CJ1169" s="370"/>
      <c r="CK1169" s="370"/>
      <c r="CL1169" s="370"/>
      <c r="CM1169" s="370"/>
      <c r="CN1169" s="370"/>
      <c r="CO1169" s="370"/>
      <c r="CP1169" s="370"/>
      <c r="CQ1169" s="370"/>
      <c r="CR1169" s="370"/>
      <c r="CS1169" s="370"/>
      <c r="CT1169" s="370"/>
      <c r="CU1169" s="370"/>
      <c r="CV1169" s="370"/>
      <c r="CW1169" s="370"/>
      <c r="CX1169" s="370"/>
      <c r="CY1169" s="370"/>
      <c r="CZ1169" s="370"/>
      <c r="DA1169" s="370"/>
      <c r="DB1169" s="370"/>
      <c r="DC1169" s="370"/>
      <c r="DD1169" s="370"/>
      <c r="DE1169" s="370"/>
    </row>
    <row r="1170" spans="56:109">
      <c r="BD1170" s="370"/>
      <c r="BE1170" s="370"/>
      <c r="BF1170" s="370"/>
      <c r="BG1170" s="370"/>
      <c r="BH1170" s="370"/>
      <c r="BI1170" s="370"/>
      <c r="BJ1170" s="370"/>
      <c r="BK1170" s="370"/>
      <c r="BL1170" s="370"/>
      <c r="BM1170" s="370"/>
      <c r="BN1170" s="370"/>
      <c r="BO1170" s="370"/>
      <c r="BP1170" s="370"/>
      <c r="BQ1170" s="370"/>
      <c r="BR1170" s="370"/>
      <c r="BS1170" s="370"/>
      <c r="BT1170" s="370"/>
      <c r="BU1170" s="370"/>
      <c r="BV1170" s="370"/>
      <c r="BW1170" s="370"/>
      <c r="BX1170" s="370"/>
      <c r="BY1170" s="370"/>
      <c r="BZ1170" s="370"/>
      <c r="CA1170" s="370"/>
      <c r="CB1170" s="370"/>
      <c r="CC1170" s="370"/>
      <c r="CD1170" s="370"/>
      <c r="CE1170" s="370"/>
      <c r="CF1170" s="370"/>
      <c r="CG1170" s="370"/>
      <c r="CH1170" s="370"/>
      <c r="CI1170" s="370"/>
      <c r="CJ1170" s="370"/>
      <c r="CK1170" s="370"/>
      <c r="CL1170" s="370"/>
      <c r="CM1170" s="370"/>
      <c r="CN1170" s="370"/>
      <c r="CO1170" s="370"/>
      <c r="CP1170" s="370"/>
      <c r="CQ1170" s="370"/>
      <c r="CR1170" s="370"/>
      <c r="CS1170" s="370"/>
      <c r="CT1170" s="370"/>
      <c r="CU1170" s="370"/>
      <c r="CV1170" s="370"/>
      <c r="CW1170" s="370"/>
      <c r="CX1170" s="370"/>
      <c r="CY1170" s="370"/>
      <c r="CZ1170" s="370"/>
      <c r="DA1170" s="370"/>
      <c r="DB1170" s="370"/>
      <c r="DC1170" s="370"/>
      <c r="DD1170" s="370"/>
      <c r="DE1170" s="370"/>
    </row>
    <row r="1171" spans="56:109">
      <c r="BD1171" s="370"/>
      <c r="BE1171" s="370"/>
      <c r="BF1171" s="370"/>
      <c r="BG1171" s="370"/>
      <c r="BH1171" s="370"/>
      <c r="BI1171" s="370"/>
      <c r="BJ1171" s="370"/>
      <c r="BK1171" s="370"/>
      <c r="BL1171" s="370"/>
      <c r="BM1171" s="370"/>
      <c r="BN1171" s="370"/>
      <c r="BO1171" s="370"/>
      <c r="BP1171" s="370"/>
      <c r="BQ1171" s="370"/>
      <c r="BR1171" s="370"/>
      <c r="BS1171" s="370"/>
      <c r="BT1171" s="370"/>
      <c r="BU1171" s="370"/>
      <c r="BV1171" s="370"/>
      <c r="BW1171" s="370"/>
      <c r="BX1171" s="370"/>
      <c r="BY1171" s="370"/>
      <c r="BZ1171" s="370"/>
      <c r="CA1171" s="370"/>
      <c r="CB1171" s="370"/>
      <c r="CC1171" s="370"/>
      <c r="CD1171" s="370"/>
      <c r="CE1171" s="370"/>
      <c r="CF1171" s="370"/>
      <c r="CG1171" s="370"/>
      <c r="CH1171" s="370"/>
      <c r="CI1171" s="370"/>
      <c r="CJ1171" s="370"/>
      <c r="CK1171" s="370"/>
      <c r="CL1171" s="370"/>
      <c r="CM1171" s="370"/>
      <c r="CN1171" s="370"/>
      <c r="CO1171" s="370"/>
      <c r="CP1171" s="370"/>
      <c r="CQ1171" s="370"/>
      <c r="CR1171" s="370"/>
      <c r="CS1171" s="370"/>
      <c r="CT1171" s="370"/>
      <c r="CU1171" s="370"/>
      <c r="CV1171" s="370"/>
      <c r="CW1171" s="370"/>
      <c r="CX1171" s="370"/>
      <c r="CY1171" s="370"/>
      <c r="CZ1171" s="370"/>
      <c r="DA1171" s="370"/>
      <c r="DB1171" s="370"/>
      <c r="DC1171" s="370"/>
      <c r="DD1171" s="370"/>
      <c r="DE1171" s="370"/>
    </row>
    <row r="1172" spans="56:109">
      <c r="BD1172" s="370"/>
      <c r="BE1172" s="370"/>
      <c r="BF1172" s="370"/>
      <c r="BG1172" s="370"/>
      <c r="BH1172" s="370"/>
      <c r="BI1172" s="370"/>
      <c r="BJ1172" s="370"/>
      <c r="BK1172" s="370"/>
      <c r="BL1172" s="370"/>
      <c r="BM1172" s="370"/>
      <c r="BN1172" s="370"/>
      <c r="BO1172" s="370"/>
      <c r="BP1172" s="370"/>
      <c r="BQ1172" s="370"/>
      <c r="BR1172" s="370"/>
      <c r="BS1172" s="370"/>
      <c r="BT1172" s="370"/>
      <c r="BU1172" s="370"/>
      <c r="BV1172" s="370"/>
      <c r="BW1172" s="370"/>
      <c r="BX1172" s="370"/>
      <c r="BY1172" s="370"/>
      <c r="BZ1172" s="370"/>
      <c r="CA1172" s="370"/>
      <c r="CB1172" s="370"/>
      <c r="CC1172" s="370"/>
      <c r="CD1172" s="370"/>
      <c r="CE1172" s="370"/>
      <c r="CF1172" s="370"/>
      <c r="CG1172" s="370"/>
      <c r="CH1172" s="370"/>
      <c r="CI1172" s="370"/>
      <c r="CJ1172" s="370"/>
      <c r="CK1172" s="370"/>
      <c r="CL1172" s="370"/>
      <c r="CM1172" s="370"/>
      <c r="CN1172" s="370"/>
      <c r="CO1172" s="370"/>
      <c r="CP1172" s="370"/>
      <c r="CQ1172" s="370"/>
      <c r="CR1172" s="370"/>
      <c r="CS1172" s="370"/>
      <c r="CT1172" s="370"/>
      <c r="CU1172" s="370"/>
      <c r="CV1172" s="370"/>
      <c r="CW1172" s="370"/>
      <c r="CX1172" s="370"/>
      <c r="CY1172" s="370"/>
      <c r="CZ1172" s="370"/>
      <c r="DA1172" s="370"/>
      <c r="DB1172" s="370"/>
      <c r="DC1172" s="370"/>
      <c r="DD1172" s="370"/>
      <c r="DE1172" s="370"/>
    </row>
    <row r="1173" spans="56:109">
      <c r="BD1173" s="370"/>
      <c r="BE1173" s="370"/>
      <c r="BF1173" s="370"/>
      <c r="BG1173" s="370"/>
      <c r="BH1173" s="370"/>
      <c r="BI1173" s="370"/>
      <c r="BJ1173" s="370"/>
      <c r="BK1173" s="370"/>
      <c r="BL1173" s="370"/>
      <c r="BM1173" s="370"/>
      <c r="BN1173" s="370"/>
      <c r="BO1173" s="370"/>
      <c r="BP1173" s="370"/>
      <c r="BQ1173" s="370"/>
      <c r="BR1173" s="370"/>
      <c r="BS1173" s="370"/>
      <c r="BT1173" s="370"/>
      <c r="BU1173" s="370"/>
      <c r="BV1173" s="370"/>
      <c r="BW1173" s="370"/>
      <c r="BX1173" s="370"/>
      <c r="BY1173" s="370"/>
      <c r="BZ1173" s="370"/>
      <c r="CA1173" s="370"/>
      <c r="CB1173" s="370"/>
      <c r="CC1173" s="370"/>
      <c r="CD1173" s="370"/>
      <c r="CE1173" s="370"/>
      <c r="CF1173" s="370"/>
      <c r="CG1173" s="370"/>
      <c r="CH1173" s="370"/>
      <c r="CI1173" s="370"/>
      <c r="CJ1173" s="370"/>
      <c r="CK1173" s="370"/>
      <c r="CL1173" s="370"/>
      <c r="CM1173" s="370"/>
      <c r="CN1173" s="370"/>
      <c r="CO1173" s="370"/>
      <c r="CP1173" s="370"/>
      <c r="CQ1173" s="370"/>
      <c r="CR1173" s="370"/>
      <c r="CS1173" s="370"/>
      <c r="CT1173" s="370"/>
      <c r="CU1173" s="370"/>
      <c r="CV1173" s="370"/>
      <c r="CW1173" s="370"/>
      <c r="CX1173" s="370"/>
      <c r="CY1173" s="370"/>
      <c r="CZ1173" s="370"/>
      <c r="DA1173" s="370"/>
      <c r="DB1173" s="370"/>
      <c r="DC1173" s="370"/>
      <c r="DD1173" s="370"/>
      <c r="DE1173" s="370"/>
    </row>
    <row r="1174" spans="56:109">
      <c r="BD1174" s="370"/>
      <c r="BE1174" s="370"/>
      <c r="BF1174" s="370"/>
      <c r="BG1174" s="370"/>
      <c r="BH1174" s="370"/>
      <c r="BI1174" s="370"/>
      <c r="BJ1174" s="370"/>
      <c r="BK1174" s="370"/>
      <c r="BL1174" s="370"/>
      <c r="BM1174" s="370"/>
      <c r="BN1174" s="370"/>
      <c r="BO1174" s="370"/>
      <c r="BP1174" s="370"/>
      <c r="BQ1174" s="370"/>
      <c r="BR1174" s="370"/>
      <c r="BS1174" s="370"/>
      <c r="BT1174" s="370"/>
      <c r="BU1174" s="370"/>
      <c r="BV1174" s="370"/>
      <c r="BW1174" s="370"/>
      <c r="BX1174" s="370"/>
      <c r="BY1174" s="370"/>
      <c r="BZ1174" s="370"/>
      <c r="CA1174" s="370"/>
      <c r="CB1174" s="370"/>
      <c r="CC1174" s="370"/>
      <c r="CD1174" s="370"/>
      <c r="CE1174" s="370"/>
      <c r="CF1174" s="370"/>
      <c r="CG1174" s="370"/>
      <c r="CH1174" s="370"/>
      <c r="CI1174" s="370"/>
      <c r="CJ1174" s="370"/>
      <c r="CK1174" s="370"/>
      <c r="CL1174" s="370"/>
      <c r="CM1174" s="370"/>
      <c r="CN1174" s="370"/>
      <c r="CO1174" s="370"/>
      <c r="CP1174" s="370"/>
      <c r="CQ1174" s="370"/>
      <c r="CR1174" s="370"/>
      <c r="CS1174" s="370"/>
      <c r="CT1174" s="370"/>
      <c r="CU1174" s="370"/>
      <c r="CV1174" s="370"/>
      <c r="CW1174" s="370"/>
      <c r="CX1174" s="370"/>
      <c r="CY1174" s="370"/>
      <c r="CZ1174" s="370"/>
      <c r="DA1174" s="370"/>
      <c r="DB1174" s="370"/>
      <c r="DC1174" s="370"/>
      <c r="DD1174" s="370"/>
      <c r="DE1174" s="370"/>
    </row>
    <row r="1175" spans="56:109">
      <c r="BD1175" s="370"/>
      <c r="BE1175" s="370"/>
      <c r="BF1175" s="370"/>
      <c r="BG1175" s="370"/>
      <c r="BH1175" s="370"/>
      <c r="BI1175" s="370"/>
      <c r="BJ1175" s="370"/>
      <c r="BK1175" s="370"/>
      <c r="BL1175" s="370"/>
      <c r="BM1175" s="370"/>
      <c r="BN1175" s="370"/>
      <c r="BO1175" s="370"/>
      <c r="BP1175" s="370"/>
      <c r="BQ1175" s="370"/>
      <c r="BR1175" s="370"/>
      <c r="BS1175" s="370"/>
      <c r="BT1175" s="370"/>
      <c r="BU1175" s="370"/>
      <c r="BV1175" s="370"/>
      <c r="BW1175" s="370"/>
      <c r="BX1175" s="370"/>
      <c r="BY1175" s="370"/>
      <c r="BZ1175" s="370"/>
      <c r="CA1175" s="370"/>
      <c r="CB1175" s="370"/>
      <c r="CC1175" s="370"/>
      <c r="CD1175" s="370"/>
      <c r="CE1175" s="370"/>
      <c r="CF1175" s="370"/>
      <c r="CG1175" s="370"/>
      <c r="CH1175" s="370"/>
      <c r="CI1175" s="370"/>
      <c r="CJ1175" s="370"/>
      <c r="CK1175" s="370"/>
      <c r="CL1175" s="370"/>
      <c r="CM1175" s="370"/>
      <c r="CN1175" s="370"/>
      <c r="CO1175" s="370"/>
      <c r="CP1175" s="370"/>
      <c r="CQ1175" s="370"/>
      <c r="CR1175" s="370"/>
      <c r="CS1175" s="370"/>
      <c r="CT1175" s="370"/>
      <c r="CU1175" s="370"/>
      <c r="CV1175" s="370"/>
      <c r="CW1175" s="370"/>
      <c r="CX1175" s="370"/>
      <c r="CY1175" s="370"/>
      <c r="CZ1175" s="370"/>
      <c r="DA1175" s="370"/>
      <c r="DB1175" s="370"/>
      <c r="DC1175" s="370"/>
      <c r="DD1175" s="370"/>
      <c r="DE1175" s="370"/>
    </row>
    <row r="1176" spans="56:109">
      <c r="BD1176" s="370"/>
      <c r="BE1176" s="370"/>
      <c r="BF1176" s="370"/>
      <c r="BG1176" s="370"/>
      <c r="BH1176" s="370"/>
      <c r="BI1176" s="370"/>
      <c r="BJ1176" s="370"/>
      <c r="BK1176" s="370"/>
      <c r="BL1176" s="370"/>
      <c r="BM1176" s="370"/>
      <c r="BN1176" s="370"/>
      <c r="BO1176" s="370"/>
      <c r="BP1176" s="370"/>
      <c r="BQ1176" s="370"/>
      <c r="BR1176" s="370"/>
      <c r="BS1176" s="370"/>
      <c r="BT1176" s="370"/>
      <c r="BU1176" s="370"/>
      <c r="BV1176" s="370"/>
      <c r="BW1176" s="370"/>
      <c r="BX1176" s="370"/>
      <c r="BY1176" s="370"/>
      <c r="BZ1176" s="370"/>
      <c r="CA1176" s="370"/>
      <c r="CB1176" s="370"/>
      <c r="CC1176" s="370"/>
      <c r="CD1176" s="370"/>
      <c r="CE1176" s="370"/>
      <c r="CF1176" s="370"/>
      <c r="CG1176" s="370"/>
      <c r="CH1176" s="370"/>
      <c r="CI1176" s="370"/>
      <c r="CJ1176" s="370"/>
      <c r="CK1176" s="370"/>
      <c r="CL1176" s="370"/>
      <c r="CM1176" s="370"/>
      <c r="CN1176" s="370"/>
      <c r="CO1176" s="370"/>
      <c r="CP1176" s="370"/>
      <c r="CQ1176" s="370"/>
      <c r="CR1176" s="370"/>
      <c r="CS1176" s="370"/>
      <c r="CT1176" s="370"/>
      <c r="CU1176" s="370"/>
      <c r="CV1176" s="370"/>
      <c r="CW1176" s="370"/>
      <c r="CX1176" s="370"/>
      <c r="CY1176" s="370"/>
      <c r="CZ1176" s="370"/>
      <c r="DA1176" s="370"/>
      <c r="DB1176" s="370"/>
      <c r="DC1176" s="370"/>
      <c r="DD1176" s="370"/>
      <c r="DE1176" s="370"/>
    </row>
    <row r="1177" spans="56:109">
      <c r="BD1177" s="370"/>
      <c r="BE1177" s="370"/>
      <c r="BF1177" s="370"/>
      <c r="BG1177" s="370"/>
      <c r="BH1177" s="370"/>
      <c r="BI1177" s="370"/>
      <c r="BJ1177" s="370"/>
      <c r="BK1177" s="370"/>
      <c r="BL1177" s="370"/>
      <c r="BM1177" s="370"/>
      <c r="BN1177" s="370"/>
      <c r="BO1177" s="370"/>
      <c r="BP1177" s="370"/>
      <c r="BQ1177" s="370"/>
      <c r="BR1177" s="370"/>
      <c r="BS1177" s="370"/>
      <c r="BT1177" s="370"/>
      <c r="BU1177" s="370"/>
      <c r="BV1177" s="370"/>
      <c r="BW1177" s="370"/>
      <c r="BX1177" s="370"/>
      <c r="BY1177" s="370"/>
      <c r="BZ1177" s="370"/>
      <c r="CA1177" s="370"/>
      <c r="CB1177" s="370"/>
      <c r="CC1177" s="370"/>
      <c r="CD1177" s="370"/>
      <c r="CE1177" s="370"/>
      <c r="CF1177" s="370"/>
      <c r="CG1177" s="370"/>
      <c r="CH1177" s="370"/>
      <c r="CI1177" s="370"/>
      <c r="CJ1177" s="370"/>
      <c r="CK1177" s="370"/>
      <c r="CL1177" s="370"/>
      <c r="CM1177" s="370"/>
      <c r="CN1177" s="370"/>
      <c r="CO1177" s="370"/>
      <c r="CP1177" s="370"/>
      <c r="CQ1177" s="370"/>
      <c r="CR1177" s="370"/>
      <c r="CS1177" s="370"/>
      <c r="CT1177" s="370"/>
      <c r="CU1177" s="370"/>
      <c r="CV1177" s="370"/>
      <c r="CW1177" s="370"/>
      <c r="CX1177" s="370"/>
      <c r="CY1177" s="370"/>
      <c r="CZ1177" s="370"/>
      <c r="DA1177" s="370"/>
      <c r="DB1177" s="370"/>
      <c r="DC1177" s="370"/>
      <c r="DD1177" s="370"/>
      <c r="DE1177" s="370"/>
    </row>
    <row r="1178" spans="56:109">
      <c r="BD1178" s="370"/>
      <c r="BE1178" s="370"/>
      <c r="BF1178" s="370"/>
      <c r="BG1178" s="370"/>
      <c r="BH1178" s="370"/>
      <c r="BI1178" s="370"/>
      <c r="BJ1178" s="370"/>
      <c r="BK1178" s="370"/>
      <c r="BL1178" s="370"/>
      <c r="BM1178" s="370"/>
      <c r="BN1178" s="370"/>
      <c r="BO1178" s="370"/>
      <c r="BP1178" s="370"/>
      <c r="BQ1178" s="370"/>
      <c r="BR1178" s="370"/>
      <c r="BS1178" s="370"/>
      <c r="BT1178" s="370"/>
      <c r="BU1178" s="370"/>
      <c r="BV1178" s="370"/>
      <c r="BW1178" s="370"/>
      <c r="BX1178" s="370"/>
      <c r="BY1178" s="370"/>
      <c r="BZ1178" s="370"/>
      <c r="CA1178" s="370"/>
      <c r="CB1178" s="370"/>
      <c r="CC1178" s="370"/>
      <c r="CD1178" s="370"/>
      <c r="CE1178" s="370"/>
      <c r="CF1178" s="370"/>
      <c r="CG1178" s="370"/>
      <c r="CH1178" s="370"/>
      <c r="CI1178" s="370"/>
      <c r="CJ1178" s="370"/>
      <c r="CK1178" s="370"/>
      <c r="CL1178" s="370"/>
      <c r="CM1178" s="370"/>
      <c r="CN1178" s="370"/>
      <c r="CO1178" s="370"/>
      <c r="CP1178" s="370"/>
      <c r="CQ1178" s="370"/>
      <c r="CR1178" s="370"/>
      <c r="CS1178" s="370"/>
      <c r="CT1178" s="370"/>
      <c r="CU1178" s="370"/>
      <c r="CV1178" s="370"/>
      <c r="CW1178" s="370"/>
      <c r="CX1178" s="370"/>
      <c r="CY1178" s="370"/>
      <c r="CZ1178" s="370"/>
      <c r="DA1178" s="370"/>
      <c r="DB1178" s="370"/>
      <c r="DC1178" s="370"/>
      <c r="DD1178" s="370"/>
      <c r="DE1178" s="370"/>
    </row>
    <row r="1179" spans="56:109">
      <c r="BD1179" s="370"/>
      <c r="BE1179" s="370"/>
      <c r="BF1179" s="370"/>
      <c r="BG1179" s="370"/>
      <c r="BH1179" s="370"/>
      <c r="BI1179" s="370"/>
      <c r="BJ1179" s="370"/>
      <c r="BK1179" s="370"/>
      <c r="BL1179" s="370"/>
      <c r="BM1179" s="370"/>
      <c r="BN1179" s="370"/>
      <c r="BO1179" s="370"/>
      <c r="BP1179" s="370"/>
      <c r="BQ1179" s="370"/>
      <c r="BR1179" s="370"/>
      <c r="BS1179" s="370"/>
      <c r="BT1179" s="370"/>
      <c r="BU1179" s="370"/>
      <c r="BV1179" s="370"/>
      <c r="BW1179" s="370"/>
      <c r="BX1179" s="370"/>
      <c r="BY1179" s="370"/>
      <c r="BZ1179" s="370"/>
      <c r="CA1179" s="370"/>
      <c r="CB1179" s="370"/>
      <c r="CC1179" s="370"/>
      <c r="CD1179" s="370"/>
      <c r="CE1179" s="370"/>
      <c r="CF1179" s="370"/>
      <c r="CG1179" s="370"/>
      <c r="CH1179" s="370"/>
      <c r="CI1179" s="370"/>
      <c r="CJ1179" s="370"/>
      <c r="CK1179" s="370"/>
      <c r="CL1179" s="370"/>
      <c r="CM1179" s="370"/>
      <c r="CN1179" s="370"/>
      <c r="CO1179" s="370"/>
      <c r="CP1179" s="370"/>
      <c r="CQ1179" s="370"/>
      <c r="CR1179" s="370"/>
      <c r="CS1179" s="370"/>
      <c r="CT1179" s="370"/>
      <c r="CU1179" s="370"/>
      <c r="CV1179" s="370"/>
      <c r="CW1179" s="370"/>
      <c r="CX1179" s="370"/>
      <c r="CY1179" s="370"/>
      <c r="CZ1179" s="370"/>
      <c r="DA1179" s="370"/>
      <c r="DB1179" s="370"/>
      <c r="DC1179" s="370"/>
      <c r="DD1179" s="370"/>
      <c r="DE1179" s="370"/>
    </row>
    <row r="1180" spans="56:109">
      <c r="BD1180" s="370"/>
      <c r="BE1180" s="370"/>
      <c r="BF1180" s="370"/>
      <c r="BG1180" s="370"/>
      <c r="BH1180" s="370"/>
      <c r="BI1180" s="370"/>
      <c r="BJ1180" s="370"/>
      <c r="BK1180" s="370"/>
      <c r="BL1180" s="370"/>
      <c r="BM1180" s="370"/>
      <c r="BN1180" s="370"/>
      <c r="BO1180" s="370"/>
      <c r="BP1180" s="370"/>
      <c r="BQ1180" s="370"/>
      <c r="BR1180" s="370"/>
      <c r="BS1180" s="370"/>
      <c r="BT1180" s="370"/>
      <c r="BU1180" s="370"/>
      <c r="BV1180" s="370"/>
      <c r="BW1180" s="370"/>
      <c r="BX1180" s="370"/>
      <c r="BY1180" s="370"/>
      <c r="BZ1180" s="370"/>
      <c r="CA1180" s="370"/>
      <c r="CB1180" s="370"/>
      <c r="CC1180" s="370"/>
      <c r="CD1180" s="370"/>
      <c r="CE1180" s="370"/>
      <c r="CF1180" s="370"/>
      <c r="CG1180" s="370"/>
      <c r="CH1180" s="370"/>
      <c r="CI1180" s="370"/>
      <c r="CJ1180" s="370"/>
      <c r="CK1180" s="370"/>
      <c r="CL1180" s="370"/>
      <c r="CM1180" s="370"/>
      <c r="CN1180" s="370"/>
      <c r="CO1180" s="370"/>
      <c r="CP1180" s="370"/>
      <c r="CQ1180" s="370"/>
      <c r="CR1180" s="370"/>
      <c r="CS1180" s="370"/>
      <c r="CT1180" s="370"/>
      <c r="CU1180" s="370"/>
      <c r="CV1180" s="370"/>
      <c r="CW1180" s="370"/>
      <c r="CX1180" s="370"/>
      <c r="CY1180" s="370"/>
      <c r="CZ1180" s="370"/>
      <c r="DA1180" s="370"/>
      <c r="DB1180" s="370"/>
      <c r="DC1180" s="370"/>
      <c r="DD1180" s="370"/>
      <c r="DE1180" s="370"/>
    </row>
    <row r="1181" spans="56:109">
      <c r="BD1181" s="370"/>
      <c r="BE1181" s="370"/>
      <c r="BF1181" s="370"/>
      <c r="BG1181" s="370"/>
      <c r="BH1181" s="370"/>
      <c r="BI1181" s="370"/>
      <c r="BJ1181" s="370"/>
      <c r="BK1181" s="370"/>
      <c r="BL1181" s="370"/>
      <c r="BM1181" s="370"/>
      <c r="BN1181" s="370"/>
      <c r="BO1181" s="370"/>
      <c r="BP1181" s="370"/>
      <c r="BQ1181" s="370"/>
      <c r="BR1181" s="370"/>
      <c r="BS1181" s="370"/>
      <c r="BT1181" s="370"/>
      <c r="BU1181" s="370"/>
      <c r="BV1181" s="370"/>
      <c r="BW1181" s="370"/>
      <c r="BX1181" s="370"/>
      <c r="BY1181" s="370"/>
      <c r="BZ1181" s="370"/>
      <c r="CA1181" s="370"/>
      <c r="CB1181" s="370"/>
      <c r="CC1181" s="370"/>
      <c r="CD1181" s="370"/>
      <c r="CE1181" s="370"/>
      <c r="CF1181" s="370"/>
      <c r="CG1181" s="370"/>
      <c r="CH1181" s="370"/>
      <c r="CI1181" s="370"/>
      <c r="CJ1181" s="370"/>
      <c r="CK1181" s="370"/>
      <c r="CL1181" s="370"/>
      <c r="CM1181" s="370"/>
      <c r="CN1181" s="370"/>
      <c r="CO1181" s="370"/>
      <c r="CP1181" s="370"/>
      <c r="CQ1181" s="370"/>
      <c r="CR1181" s="370"/>
      <c r="CS1181" s="370"/>
      <c r="CT1181" s="370"/>
      <c r="CU1181" s="370"/>
      <c r="CV1181" s="370"/>
      <c r="CW1181" s="370"/>
      <c r="CX1181" s="370"/>
      <c r="CY1181" s="370"/>
      <c r="CZ1181" s="370"/>
      <c r="DA1181" s="370"/>
      <c r="DB1181" s="370"/>
      <c r="DC1181" s="370"/>
      <c r="DD1181" s="370"/>
      <c r="DE1181" s="370"/>
    </row>
    <row r="1182" spans="56:109">
      <c r="BD1182" s="370"/>
      <c r="BE1182" s="370"/>
      <c r="BF1182" s="370"/>
      <c r="BG1182" s="370"/>
      <c r="BH1182" s="370"/>
      <c r="BI1182" s="370"/>
      <c r="BJ1182" s="370"/>
      <c r="BK1182" s="370"/>
      <c r="BL1182" s="370"/>
      <c r="BM1182" s="370"/>
      <c r="BN1182" s="370"/>
      <c r="BO1182" s="370"/>
      <c r="BP1182" s="370"/>
      <c r="BQ1182" s="370"/>
      <c r="BR1182" s="370"/>
      <c r="BS1182" s="370"/>
      <c r="BT1182" s="370"/>
      <c r="BU1182" s="370"/>
      <c r="BV1182" s="370"/>
      <c r="BW1182" s="370"/>
      <c r="BX1182" s="370"/>
      <c r="BY1182" s="370"/>
      <c r="BZ1182" s="370"/>
      <c r="CA1182" s="370"/>
      <c r="CB1182" s="370"/>
      <c r="CC1182" s="370"/>
      <c r="CD1182" s="370"/>
      <c r="CE1182" s="370"/>
      <c r="CF1182" s="370"/>
      <c r="CG1182" s="370"/>
      <c r="CH1182" s="370"/>
      <c r="CI1182" s="370"/>
      <c r="CJ1182" s="370"/>
      <c r="CK1182" s="370"/>
      <c r="CL1182" s="370"/>
      <c r="CM1182" s="370"/>
      <c r="CN1182" s="370"/>
      <c r="CO1182" s="370"/>
      <c r="CP1182" s="370"/>
      <c r="CQ1182" s="370"/>
      <c r="CR1182" s="370"/>
      <c r="CS1182" s="370"/>
      <c r="CT1182" s="370"/>
      <c r="CU1182" s="370"/>
      <c r="CV1182" s="370"/>
      <c r="CW1182" s="370"/>
      <c r="CX1182" s="370"/>
      <c r="CY1182" s="370"/>
      <c r="CZ1182" s="370"/>
      <c r="DA1182" s="370"/>
      <c r="DB1182" s="370"/>
      <c r="DC1182" s="370"/>
      <c r="DD1182" s="370"/>
      <c r="DE1182" s="370"/>
    </row>
    <row r="1183" spans="56:109">
      <c r="BD1183" s="370"/>
      <c r="BE1183" s="370"/>
      <c r="BF1183" s="370"/>
      <c r="BG1183" s="370"/>
      <c r="BH1183" s="370"/>
      <c r="BI1183" s="370"/>
      <c r="BJ1183" s="370"/>
      <c r="BK1183" s="370"/>
      <c r="BL1183" s="370"/>
      <c r="BM1183" s="370"/>
      <c r="BN1183" s="370"/>
      <c r="BO1183" s="370"/>
      <c r="BP1183" s="370"/>
      <c r="BQ1183" s="370"/>
      <c r="BR1183" s="370"/>
      <c r="BS1183" s="370"/>
      <c r="BT1183" s="370"/>
      <c r="BU1183" s="370"/>
      <c r="BV1183" s="370"/>
      <c r="BW1183" s="370"/>
      <c r="BX1183" s="370"/>
      <c r="BY1183" s="370"/>
      <c r="BZ1183" s="370"/>
      <c r="CA1183" s="370"/>
      <c r="CB1183" s="370"/>
      <c r="CC1183" s="370"/>
      <c r="CD1183" s="370"/>
      <c r="CE1183" s="370"/>
      <c r="CF1183" s="370"/>
      <c r="CG1183" s="370"/>
      <c r="CH1183" s="370"/>
      <c r="CI1183" s="370"/>
      <c r="CJ1183" s="370"/>
      <c r="CK1183" s="370"/>
      <c r="CL1183" s="370"/>
      <c r="CM1183" s="370"/>
      <c r="CN1183" s="370"/>
      <c r="CO1183" s="370"/>
      <c r="CP1183" s="370"/>
      <c r="CQ1183" s="370"/>
      <c r="CR1183" s="370"/>
      <c r="CS1183" s="370"/>
      <c r="CT1183" s="370"/>
      <c r="CU1183" s="370"/>
      <c r="CV1183" s="370"/>
      <c r="CW1183" s="370"/>
      <c r="CX1183" s="370"/>
      <c r="CY1183" s="370"/>
      <c r="CZ1183" s="370"/>
      <c r="DA1183" s="370"/>
      <c r="DB1183" s="370"/>
      <c r="DC1183" s="370"/>
      <c r="DD1183" s="370"/>
      <c r="DE1183" s="370"/>
    </row>
    <row r="1184" spans="56:109">
      <c r="BD1184" s="370"/>
      <c r="BE1184" s="370"/>
      <c r="BF1184" s="370"/>
      <c r="BG1184" s="370"/>
      <c r="BH1184" s="370"/>
      <c r="BI1184" s="370"/>
      <c r="BJ1184" s="370"/>
      <c r="BK1184" s="370"/>
      <c r="BL1184" s="370"/>
      <c r="BM1184" s="370"/>
      <c r="BN1184" s="370"/>
      <c r="BO1184" s="370"/>
      <c r="BP1184" s="370"/>
      <c r="BQ1184" s="370"/>
      <c r="BR1184" s="370"/>
      <c r="BS1184" s="370"/>
      <c r="BT1184" s="370"/>
      <c r="BU1184" s="370"/>
      <c r="BV1184" s="370"/>
      <c r="BW1184" s="370"/>
      <c r="BX1184" s="370"/>
      <c r="BY1184" s="370"/>
      <c r="BZ1184" s="370"/>
      <c r="CA1184" s="370"/>
      <c r="CB1184" s="370"/>
      <c r="CC1184" s="370"/>
      <c r="CD1184" s="370"/>
      <c r="CE1184" s="370"/>
      <c r="CF1184" s="370"/>
      <c r="CG1184" s="370"/>
      <c r="CH1184" s="370"/>
      <c r="CI1184" s="370"/>
      <c r="CJ1184" s="370"/>
      <c r="CK1184" s="370"/>
      <c r="CL1184" s="370"/>
      <c r="CM1184" s="370"/>
      <c r="CN1184" s="370"/>
      <c r="CO1184" s="370"/>
      <c r="CP1184" s="370"/>
      <c r="CQ1184" s="370"/>
      <c r="CR1184" s="370"/>
      <c r="CS1184" s="370"/>
      <c r="CT1184" s="370"/>
      <c r="CU1184" s="370"/>
      <c r="CV1184" s="370"/>
      <c r="CW1184" s="370"/>
      <c r="CX1184" s="370"/>
      <c r="CY1184" s="370"/>
      <c r="CZ1184" s="370"/>
      <c r="DA1184" s="370"/>
      <c r="DB1184" s="370"/>
      <c r="DC1184" s="370"/>
      <c r="DD1184" s="370"/>
      <c r="DE1184" s="370"/>
    </row>
    <row r="1185" spans="56:109">
      <c r="BD1185" s="370"/>
      <c r="BE1185" s="370"/>
      <c r="BF1185" s="370"/>
      <c r="BG1185" s="370"/>
      <c r="BH1185" s="370"/>
      <c r="BI1185" s="370"/>
      <c r="BJ1185" s="370"/>
      <c r="BK1185" s="370"/>
      <c r="BL1185" s="370"/>
      <c r="BM1185" s="370"/>
      <c r="BN1185" s="370"/>
      <c r="BO1185" s="370"/>
      <c r="BP1185" s="370"/>
      <c r="BQ1185" s="370"/>
      <c r="BR1185" s="370"/>
      <c r="BS1185" s="370"/>
      <c r="BT1185" s="370"/>
      <c r="BU1185" s="370"/>
      <c r="BV1185" s="370"/>
      <c r="BW1185" s="370"/>
      <c r="BX1185" s="370"/>
      <c r="BY1185" s="370"/>
      <c r="BZ1185" s="370"/>
      <c r="CA1185" s="370"/>
      <c r="CB1185" s="370"/>
      <c r="CC1185" s="370"/>
      <c r="CD1185" s="370"/>
      <c r="CE1185" s="370"/>
      <c r="CF1185" s="370"/>
      <c r="CG1185" s="370"/>
      <c r="CH1185" s="370"/>
      <c r="CI1185" s="370"/>
      <c r="CJ1185" s="370"/>
      <c r="CK1185" s="370"/>
      <c r="CL1185" s="370"/>
      <c r="CM1185" s="370"/>
      <c r="CN1185" s="370"/>
      <c r="CO1185" s="370"/>
      <c r="CP1185" s="370"/>
      <c r="CQ1185" s="370"/>
      <c r="CR1185" s="370"/>
      <c r="CS1185" s="370"/>
      <c r="CT1185" s="370"/>
      <c r="CU1185" s="370"/>
      <c r="CV1185" s="370"/>
      <c r="CW1185" s="370"/>
      <c r="CX1185" s="370"/>
      <c r="CY1185" s="370"/>
      <c r="CZ1185" s="370"/>
      <c r="DA1185" s="370"/>
      <c r="DB1185" s="370"/>
      <c r="DC1185" s="370"/>
      <c r="DD1185" s="370"/>
      <c r="DE1185" s="370"/>
    </row>
    <row r="1186" spans="56:109">
      <c r="BD1186" s="370"/>
      <c r="BE1186" s="370"/>
      <c r="BF1186" s="370"/>
      <c r="BG1186" s="370"/>
      <c r="BH1186" s="370"/>
      <c r="BI1186" s="370"/>
      <c r="BJ1186" s="370"/>
      <c r="BK1186" s="370"/>
      <c r="BL1186" s="370"/>
      <c r="BM1186" s="370"/>
      <c r="BN1186" s="370"/>
      <c r="BO1186" s="370"/>
      <c r="BP1186" s="370"/>
      <c r="BQ1186" s="370"/>
      <c r="BR1186" s="370"/>
      <c r="BS1186" s="370"/>
      <c r="BT1186" s="370"/>
      <c r="BU1186" s="370"/>
      <c r="BV1186" s="370"/>
      <c r="BW1186" s="370"/>
      <c r="BX1186" s="370"/>
      <c r="BY1186" s="370"/>
      <c r="BZ1186" s="370"/>
      <c r="CA1186" s="370"/>
      <c r="CB1186" s="370"/>
      <c r="CC1186" s="370"/>
      <c r="CD1186" s="370"/>
      <c r="CE1186" s="370"/>
      <c r="CF1186" s="370"/>
      <c r="CG1186" s="370"/>
      <c r="CH1186" s="370"/>
      <c r="CI1186" s="370"/>
      <c r="CJ1186" s="370"/>
      <c r="CK1186" s="370"/>
      <c r="CL1186" s="370"/>
      <c r="CM1186" s="370"/>
      <c r="CN1186" s="370"/>
      <c r="CO1186" s="370"/>
      <c r="CP1186" s="370"/>
      <c r="CQ1186" s="370"/>
      <c r="CR1186" s="370"/>
      <c r="CS1186" s="370"/>
      <c r="CT1186" s="370"/>
      <c r="CU1186" s="370"/>
      <c r="CV1186" s="370"/>
      <c r="CW1186" s="370"/>
      <c r="CX1186" s="370"/>
      <c r="CY1186" s="370"/>
      <c r="CZ1186" s="370"/>
      <c r="DA1186" s="370"/>
      <c r="DB1186" s="370"/>
      <c r="DC1186" s="370"/>
      <c r="DD1186" s="370"/>
      <c r="DE1186" s="370"/>
    </row>
    <row r="1187" spans="56:109">
      <c r="BD1187" s="370"/>
      <c r="BE1187" s="370"/>
      <c r="BF1187" s="370"/>
      <c r="BG1187" s="370"/>
      <c r="BH1187" s="370"/>
      <c r="BI1187" s="370"/>
      <c r="BJ1187" s="370"/>
      <c r="BK1187" s="370"/>
      <c r="BL1187" s="370"/>
      <c r="BM1187" s="370"/>
      <c r="BN1187" s="370"/>
      <c r="BO1187" s="370"/>
      <c r="BP1187" s="370"/>
      <c r="BQ1187" s="370"/>
      <c r="BR1187" s="370"/>
      <c r="BS1187" s="370"/>
      <c r="BT1187" s="370"/>
      <c r="BU1187" s="370"/>
      <c r="BV1187" s="370"/>
      <c r="BW1187" s="370"/>
      <c r="BX1187" s="370"/>
      <c r="BY1187" s="370"/>
      <c r="BZ1187" s="370"/>
      <c r="CA1187" s="370"/>
      <c r="CB1187" s="370"/>
      <c r="CC1187" s="370"/>
      <c r="CD1187" s="370"/>
      <c r="CE1187" s="370"/>
      <c r="CF1187" s="370"/>
      <c r="CG1187" s="370"/>
      <c r="CH1187" s="370"/>
      <c r="CI1187" s="370"/>
      <c r="CJ1187" s="370"/>
      <c r="CK1187" s="370"/>
      <c r="CL1187" s="370"/>
      <c r="CM1187" s="370"/>
      <c r="CN1187" s="370"/>
      <c r="CO1187" s="370"/>
      <c r="CP1187" s="370"/>
      <c r="CQ1187" s="370"/>
      <c r="CR1187" s="370"/>
      <c r="CS1187" s="370"/>
      <c r="CT1187" s="370"/>
      <c r="CU1187" s="370"/>
      <c r="CV1187" s="370"/>
      <c r="CW1187" s="370"/>
      <c r="CX1187" s="370"/>
      <c r="CY1187" s="370"/>
      <c r="CZ1187" s="370"/>
      <c r="DA1187" s="370"/>
      <c r="DB1187" s="370"/>
      <c r="DC1187" s="370"/>
      <c r="DD1187" s="370"/>
      <c r="DE1187" s="370"/>
    </row>
    <row r="1188" spans="56:109">
      <c r="BD1188" s="370"/>
      <c r="BE1188" s="370"/>
      <c r="BF1188" s="370"/>
      <c r="BG1188" s="370"/>
      <c r="BH1188" s="370"/>
      <c r="BI1188" s="370"/>
      <c r="BJ1188" s="370"/>
      <c r="BK1188" s="370"/>
      <c r="BL1188" s="370"/>
      <c r="BM1188" s="370"/>
      <c r="BN1188" s="370"/>
      <c r="BO1188" s="370"/>
      <c r="BP1188" s="370"/>
      <c r="BQ1188" s="370"/>
      <c r="BR1188" s="370"/>
      <c r="BS1188" s="370"/>
      <c r="BT1188" s="370"/>
      <c r="BU1188" s="370"/>
      <c r="BV1188" s="370"/>
      <c r="BW1188" s="370"/>
      <c r="BX1188" s="370"/>
      <c r="BY1188" s="370"/>
      <c r="BZ1188" s="370"/>
      <c r="CA1188" s="370"/>
      <c r="CB1188" s="370"/>
      <c r="CC1188" s="370"/>
      <c r="CD1188" s="370"/>
      <c r="CE1188" s="370"/>
      <c r="CF1188" s="370"/>
      <c r="CG1188" s="370"/>
      <c r="CH1188" s="370"/>
      <c r="CI1188" s="370"/>
      <c r="CJ1188" s="370"/>
      <c r="CK1188" s="370"/>
      <c r="CL1188" s="370"/>
      <c r="CM1188" s="370"/>
      <c r="CN1188" s="370"/>
      <c r="CO1188" s="370"/>
      <c r="CP1188" s="370"/>
      <c r="CQ1188" s="370"/>
      <c r="CR1188" s="370"/>
      <c r="CS1188" s="370"/>
      <c r="CT1188" s="370"/>
      <c r="CU1188" s="370"/>
      <c r="CV1188" s="370"/>
      <c r="CW1188" s="370"/>
      <c r="CX1188" s="370"/>
      <c r="CY1188" s="370"/>
      <c r="CZ1188" s="370"/>
      <c r="DA1188" s="370"/>
      <c r="DB1188" s="370"/>
      <c r="DC1188" s="370"/>
      <c r="DD1188" s="370"/>
      <c r="DE1188" s="370"/>
    </row>
    <row r="1189" spans="56:109">
      <c r="BD1189" s="370"/>
      <c r="BE1189" s="370"/>
      <c r="BF1189" s="370"/>
      <c r="BG1189" s="370"/>
      <c r="BH1189" s="370"/>
      <c r="BI1189" s="370"/>
      <c r="BJ1189" s="370"/>
      <c r="BK1189" s="370"/>
      <c r="BL1189" s="370"/>
      <c r="BM1189" s="370"/>
      <c r="BN1189" s="370"/>
      <c r="BO1189" s="370"/>
      <c r="BP1189" s="370"/>
      <c r="BQ1189" s="370"/>
      <c r="BR1189" s="370"/>
      <c r="BS1189" s="370"/>
      <c r="BT1189" s="370"/>
      <c r="BU1189" s="370"/>
      <c r="BV1189" s="370"/>
      <c r="BW1189" s="370"/>
      <c r="BX1189" s="370"/>
      <c r="BY1189" s="370"/>
      <c r="BZ1189" s="370"/>
      <c r="CA1189" s="370"/>
      <c r="CB1189" s="370"/>
      <c r="CC1189" s="370"/>
      <c r="CD1189" s="370"/>
      <c r="CE1189" s="370"/>
      <c r="CF1189" s="370"/>
      <c r="CG1189" s="370"/>
      <c r="CH1189" s="370"/>
      <c r="CI1189" s="370"/>
      <c r="CJ1189" s="370"/>
      <c r="CK1189" s="370"/>
      <c r="CL1189" s="370"/>
      <c r="CM1189" s="370"/>
      <c r="CN1189" s="370"/>
      <c r="CO1189" s="370"/>
      <c r="CP1189" s="370"/>
      <c r="CQ1189" s="370"/>
      <c r="CR1189" s="370"/>
      <c r="CS1189" s="370"/>
      <c r="CT1189" s="370"/>
      <c r="CU1189" s="370"/>
      <c r="CV1189" s="370"/>
      <c r="CW1189" s="370"/>
      <c r="CX1189" s="370"/>
      <c r="CY1189" s="370"/>
      <c r="CZ1189" s="370"/>
      <c r="DA1189" s="370"/>
      <c r="DB1189" s="370"/>
      <c r="DC1189" s="370"/>
      <c r="DD1189" s="370"/>
      <c r="DE1189" s="370"/>
    </row>
    <row r="1190" spans="56:109">
      <c r="BD1190" s="370"/>
      <c r="BE1190" s="370"/>
      <c r="BF1190" s="370"/>
      <c r="BG1190" s="370"/>
      <c r="BH1190" s="370"/>
      <c r="BI1190" s="370"/>
      <c r="BJ1190" s="370"/>
      <c r="BK1190" s="370"/>
      <c r="BL1190" s="370"/>
      <c r="BM1190" s="370"/>
      <c r="BN1190" s="370"/>
      <c r="BO1190" s="370"/>
      <c r="BP1190" s="370"/>
      <c r="BQ1190" s="370"/>
      <c r="BR1190" s="370"/>
      <c r="BS1190" s="370"/>
      <c r="BT1190" s="370"/>
      <c r="BU1190" s="370"/>
      <c r="BV1190" s="370"/>
      <c r="BW1190" s="370"/>
      <c r="BX1190" s="370"/>
      <c r="BY1190" s="370"/>
      <c r="BZ1190" s="370"/>
      <c r="CA1190" s="370"/>
      <c r="CB1190" s="370"/>
      <c r="CC1190" s="370"/>
      <c r="CD1190" s="370"/>
      <c r="CE1190" s="370"/>
      <c r="CF1190" s="370"/>
      <c r="CG1190" s="370"/>
      <c r="CH1190" s="370"/>
      <c r="CI1190" s="370"/>
      <c r="CJ1190" s="370"/>
      <c r="CK1190" s="370"/>
      <c r="CL1190" s="370"/>
      <c r="CM1190" s="370"/>
      <c r="CN1190" s="370"/>
      <c r="CO1190" s="370"/>
      <c r="CP1190" s="370"/>
      <c r="CQ1190" s="370"/>
      <c r="CR1190" s="370"/>
      <c r="CS1190" s="370"/>
      <c r="CT1190" s="370"/>
      <c r="CU1190" s="370"/>
      <c r="CV1190" s="370"/>
      <c r="CW1190" s="370"/>
      <c r="CX1190" s="370"/>
      <c r="CY1190" s="370"/>
      <c r="CZ1190" s="370"/>
      <c r="DA1190" s="370"/>
      <c r="DB1190" s="370"/>
      <c r="DC1190" s="370"/>
      <c r="DD1190" s="370"/>
      <c r="DE1190" s="370"/>
    </row>
    <row r="1191" spans="56:109">
      <c r="BD1191" s="370"/>
      <c r="BE1191" s="370"/>
      <c r="BF1191" s="370"/>
      <c r="BG1191" s="370"/>
      <c r="BH1191" s="370"/>
      <c r="BI1191" s="370"/>
      <c r="BJ1191" s="370"/>
      <c r="BK1191" s="370"/>
      <c r="BL1191" s="370"/>
      <c r="BM1191" s="370"/>
      <c r="BN1191" s="370"/>
      <c r="BO1191" s="370"/>
      <c r="BP1191" s="370"/>
      <c r="BQ1191" s="370"/>
      <c r="BR1191" s="370"/>
      <c r="BS1191" s="370"/>
      <c r="BT1191" s="370"/>
      <c r="BU1191" s="370"/>
      <c r="BV1191" s="370"/>
      <c r="BW1191" s="370"/>
      <c r="BX1191" s="370"/>
      <c r="BY1191" s="370"/>
      <c r="BZ1191" s="370"/>
      <c r="CA1191" s="370"/>
      <c r="CB1191" s="370"/>
      <c r="CC1191" s="370"/>
      <c r="CD1191" s="370"/>
      <c r="CE1191" s="370"/>
      <c r="CF1191" s="370"/>
      <c r="CG1191" s="370"/>
      <c r="CH1191" s="370"/>
      <c r="CI1191" s="370"/>
      <c r="CJ1191" s="370"/>
      <c r="CK1191" s="370"/>
      <c r="CL1191" s="370"/>
      <c r="CM1191" s="370"/>
      <c r="CN1191" s="370"/>
      <c r="CO1191" s="370"/>
      <c r="CP1191" s="370"/>
      <c r="CQ1191" s="370"/>
      <c r="CR1191" s="370"/>
      <c r="CS1191" s="370"/>
      <c r="CT1191" s="370"/>
      <c r="CU1191" s="370"/>
      <c r="CV1191" s="370"/>
      <c r="CW1191" s="370"/>
      <c r="CX1191" s="370"/>
      <c r="CY1191" s="370"/>
      <c r="CZ1191" s="370"/>
      <c r="DA1191" s="370"/>
      <c r="DB1191" s="370"/>
      <c r="DC1191" s="370"/>
      <c r="DD1191" s="370"/>
      <c r="DE1191" s="370"/>
    </row>
    <row r="1192" spans="56:109">
      <c r="BD1192" s="370"/>
      <c r="BE1192" s="370"/>
      <c r="BF1192" s="370"/>
      <c r="BG1192" s="370"/>
      <c r="BH1192" s="370"/>
      <c r="BI1192" s="370"/>
      <c r="BJ1192" s="370"/>
      <c r="BK1192" s="370"/>
      <c r="BL1192" s="370"/>
      <c r="BM1192" s="370"/>
      <c r="BN1192" s="370"/>
      <c r="BO1192" s="370"/>
      <c r="BP1192" s="370"/>
      <c r="BQ1192" s="370"/>
      <c r="BR1192" s="370"/>
      <c r="BS1192" s="370"/>
      <c r="BT1192" s="370"/>
      <c r="BU1192" s="370"/>
      <c r="BV1192" s="370"/>
      <c r="BW1192" s="370"/>
      <c r="BX1192" s="370"/>
      <c r="BY1192" s="370"/>
      <c r="BZ1192" s="370"/>
      <c r="CA1192" s="370"/>
      <c r="CB1192" s="370"/>
      <c r="CC1192" s="370"/>
      <c r="CD1192" s="370"/>
      <c r="CE1192" s="370"/>
      <c r="CF1192" s="370"/>
      <c r="CG1192" s="370"/>
      <c r="CH1192" s="370"/>
      <c r="CI1192" s="370"/>
      <c r="CJ1192" s="370"/>
      <c r="CK1192" s="370"/>
      <c r="CL1192" s="370"/>
      <c r="CM1192" s="370"/>
      <c r="CN1192" s="370"/>
      <c r="CO1192" s="370"/>
      <c r="CP1192" s="370"/>
      <c r="CQ1192" s="370"/>
      <c r="CR1192" s="370"/>
      <c r="CS1192" s="370"/>
      <c r="CT1192" s="370"/>
      <c r="CU1192" s="370"/>
      <c r="CV1192" s="370"/>
      <c r="CW1192" s="370"/>
      <c r="CX1192" s="370"/>
      <c r="CY1192" s="370"/>
      <c r="CZ1192" s="370"/>
      <c r="DA1192" s="370"/>
      <c r="DB1192" s="370"/>
      <c r="DC1192" s="370"/>
      <c r="DD1192" s="370"/>
      <c r="DE1192" s="370"/>
    </row>
    <row r="1193" spans="56:109">
      <c r="BD1193" s="370"/>
      <c r="BE1193" s="370"/>
      <c r="BF1193" s="370"/>
      <c r="BG1193" s="370"/>
      <c r="BH1193" s="370"/>
      <c r="BI1193" s="370"/>
      <c r="BJ1193" s="370"/>
      <c r="BK1193" s="370"/>
      <c r="BL1193" s="370"/>
      <c r="BM1193" s="370"/>
      <c r="BN1193" s="370"/>
      <c r="BO1193" s="370"/>
      <c r="BP1193" s="370"/>
      <c r="BQ1193" s="370"/>
      <c r="BR1193" s="370"/>
      <c r="BS1193" s="370"/>
      <c r="BT1193" s="370"/>
      <c r="BU1193" s="370"/>
      <c r="BV1193" s="370"/>
      <c r="BW1193" s="370"/>
      <c r="BX1193" s="370"/>
      <c r="BY1193" s="370"/>
      <c r="BZ1193" s="370"/>
      <c r="CA1193" s="370"/>
      <c r="CB1193" s="370"/>
      <c r="CC1193" s="370"/>
      <c r="CD1193" s="370"/>
      <c r="CE1193" s="370"/>
      <c r="CF1193" s="370"/>
      <c r="CG1193" s="370"/>
      <c r="CH1193" s="370"/>
      <c r="CI1193" s="370"/>
      <c r="CJ1193" s="370"/>
      <c r="CK1193" s="370"/>
      <c r="CL1193" s="370"/>
      <c r="CM1193" s="370"/>
      <c r="CN1193" s="370"/>
      <c r="CO1193" s="370"/>
      <c r="CP1193" s="370"/>
      <c r="CQ1193" s="370"/>
      <c r="CR1193" s="370"/>
      <c r="CS1193" s="370"/>
      <c r="CT1193" s="370"/>
      <c r="CU1193" s="370"/>
      <c r="CV1193" s="370"/>
      <c r="CW1193" s="370"/>
      <c r="CX1193" s="370"/>
      <c r="CY1193" s="370"/>
      <c r="CZ1193" s="370"/>
      <c r="DA1193" s="370"/>
      <c r="DB1193" s="370"/>
      <c r="DC1193" s="370"/>
      <c r="DD1193" s="370"/>
      <c r="DE1193" s="370"/>
    </row>
    <row r="1194" spans="56:109">
      <c r="BD1194" s="370"/>
      <c r="BE1194" s="370"/>
      <c r="BF1194" s="370"/>
      <c r="BG1194" s="370"/>
      <c r="BH1194" s="370"/>
      <c r="BI1194" s="370"/>
      <c r="BJ1194" s="370"/>
      <c r="BK1194" s="370"/>
      <c r="BL1194" s="370"/>
      <c r="BM1194" s="370"/>
      <c r="BN1194" s="370"/>
      <c r="BO1194" s="370"/>
      <c r="BP1194" s="370"/>
      <c r="BQ1194" s="370"/>
      <c r="BR1194" s="370"/>
      <c r="BS1194" s="370"/>
      <c r="BT1194" s="370"/>
      <c r="BU1194" s="370"/>
      <c r="BV1194" s="370"/>
      <c r="BW1194" s="370"/>
      <c r="BX1194" s="370"/>
      <c r="BY1194" s="370"/>
      <c r="BZ1194" s="370"/>
      <c r="CA1194" s="370"/>
      <c r="CB1194" s="370"/>
      <c r="CC1194" s="370"/>
      <c r="CD1194" s="370"/>
      <c r="CE1194" s="370"/>
      <c r="CF1194" s="370"/>
      <c r="CG1194" s="370"/>
      <c r="CH1194" s="370"/>
      <c r="CI1194" s="370"/>
      <c r="CJ1194" s="370"/>
      <c r="CK1194" s="370"/>
      <c r="CL1194" s="370"/>
      <c r="CM1194" s="370"/>
      <c r="CN1194" s="370"/>
      <c r="CO1194" s="370"/>
      <c r="CP1194" s="370"/>
      <c r="CQ1194" s="370"/>
      <c r="CR1194" s="370"/>
      <c r="CS1194" s="370"/>
      <c r="CT1194" s="370"/>
      <c r="CU1194" s="370"/>
      <c r="CV1194" s="370"/>
      <c r="CW1194" s="370"/>
      <c r="CX1194" s="370"/>
      <c r="CY1194" s="370"/>
      <c r="CZ1194" s="370"/>
      <c r="DA1194" s="370"/>
      <c r="DB1194" s="370"/>
      <c r="DC1194" s="370"/>
      <c r="DD1194" s="370"/>
      <c r="DE1194" s="370"/>
    </row>
    <row r="1195" spans="56:109">
      <c r="BD1195" s="370"/>
      <c r="BE1195" s="370"/>
      <c r="BF1195" s="370"/>
      <c r="BG1195" s="370"/>
      <c r="BH1195" s="370"/>
      <c r="BI1195" s="370"/>
      <c r="BJ1195" s="370"/>
      <c r="BK1195" s="370"/>
      <c r="BL1195" s="370"/>
      <c r="BM1195" s="370"/>
      <c r="BN1195" s="370"/>
      <c r="BO1195" s="370"/>
      <c r="BP1195" s="370"/>
      <c r="BQ1195" s="370"/>
      <c r="BR1195" s="370"/>
      <c r="BS1195" s="370"/>
      <c r="BT1195" s="370"/>
      <c r="BU1195" s="370"/>
      <c r="BV1195" s="370"/>
      <c r="BW1195" s="370"/>
      <c r="BX1195" s="370"/>
      <c r="BY1195" s="370"/>
      <c r="BZ1195" s="370"/>
      <c r="CA1195" s="370"/>
      <c r="CB1195" s="370"/>
      <c r="CC1195" s="370"/>
      <c r="CD1195" s="370"/>
      <c r="CE1195" s="370"/>
      <c r="CF1195" s="370"/>
      <c r="CG1195" s="370"/>
      <c r="CH1195" s="370"/>
      <c r="CI1195" s="370"/>
      <c r="CJ1195" s="370"/>
      <c r="CK1195" s="370"/>
      <c r="CL1195" s="370"/>
      <c r="CM1195" s="370"/>
      <c r="CN1195" s="370"/>
      <c r="CO1195" s="370"/>
      <c r="CP1195" s="370"/>
      <c r="CQ1195" s="370"/>
      <c r="CR1195" s="370"/>
      <c r="CS1195" s="370"/>
      <c r="CT1195" s="370"/>
      <c r="CU1195" s="370"/>
      <c r="CV1195" s="370"/>
      <c r="CW1195" s="370"/>
      <c r="CX1195" s="370"/>
      <c r="CY1195" s="370"/>
      <c r="CZ1195" s="370"/>
      <c r="DA1195" s="370"/>
      <c r="DB1195" s="370"/>
      <c r="DC1195" s="370"/>
      <c r="DD1195" s="370"/>
      <c r="DE1195" s="370"/>
    </row>
    <row r="1196" spans="56:109">
      <c r="BD1196" s="370"/>
      <c r="BE1196" s="370"/>
      <c r="BF1196" s="370"/>
      <c r="BG1196" s="370"/>
      <c r="BH1196" s="370"/>
      <c r="BI1196" s="370"/>
      <c r="BJ1196" s="370"/>
      <c r="BK1196" s="370"/>
      <c r="BL1196" s="370"/>
      <c r="BM1196" s="370"/>
      <c r="BN1196" s="370"/>
      <c r="BO1196" s="370"/>
      <c r="BP1196" s="370"/>
      <c r="BQ1196" s="370"/>
      <c r="BR1196" s="370"/>
      <c r="BS1196" s="370"/>
      <c r="BT1196" s="370"/>
      <c r="BU1196" s="370"/>
      <c r="BV1196" s="370"/>
      <c r="BW1196" s="370"/>
      <c r="BX1196" s="370"/>
      <c r="BY1196" s="370"/>
      <c r="BZ1196" s="370"/>
      <c r="CA1196" s="370"/>
      <c r="CB1196" s="370"/>
      <c r="CC1196" s="370"/>
      <c r="CD1196" s="370"/>
      <c r="CE1196" s="370"/>
      <c r="CF1196" s="370"/>
      <c r="CG1196" s="370"/>
      <c r="CH1196" s="370"/>
      <c r="CI1196" s="370"/>
      <c r="CJ1196" s="370"/>
      <c r="CK1196" s="370"/>
      <c r="CL1196" s="370"/>
      <c r="CM1196" s="370"/>
      <c r="CN1196" s="370"/>
      <c r="CO1196" s="370"/>
      <c r="CP1196" s="370"/>
      <c r="CQ1196" s="370"/>
      <c r="CR1196" s="370"/>
      <c r="CS1196" s="370"/>
      <c r="CT1196" s="370"/>
      <c r="CU1196" s="370"/>
      <c r="CV1196" s="370"/>
      <c r="CW1196" s="370"/>
      <c r="CX1196" s="370"/>
      <c r="CY1196" s="370"/>
      <c r="CZ1196" s="370"/>
      <c r="DA1196" s="370"/>
      <c r="DB1196" s="370"/>
      <c r="DC1196" s="370"/>
      <c r="DD1196" s="370"/>
      <c r="DE1196" s="370"/>
    </row>
    <row r="1197" spans="56:109">
      <c r="BD1197" s="370"/>
      <c r="BE1197" s="370"/>
      <c r="BF1197" s="370"/>
      <c r="BG1197" s="370"/>
      <c r="BH1197" s="370"/>
      <c r="BI1197" s="370"/>
      <c r="BJ1197" s="370"/>
      <c r="BK1197" s="370"/>
      <c r="BL1197" s="370"/>
      <c r="BM1197" s="370"/>
      <c r="BN1197" s="370"/>
      <c r="BO1197" s="370"/>
      <c r="BP1197" s="370"/>
      <c r="BQ1197" s="370"/>
      <c r="BR1197" s="370"/>
      <c r="BS1197" s="370"/>
      <c r="BT1197" s="370"/>
      <c r="BU1197" s="370"/>
      <c r="BV1197" s="370"/>
      <c r="BW1197" s="370"/>
      <c r="BX1197" s="370"/>
      <c r="BY1197" s="370"/>
      <c r="BZ1197" s="370"/>
      <c r="CA1197" s="370"/>
      <c r="CB1197" s="370"/>
      <c r="CC1197" s="370"/>
      <c r="CD1197" s="370"/>
      <c r="CE1197" s="370"/>
      <c r="CF1197" s="370"/>
      <c r="CG1197" s="370"/>
      <c r="CH1197" s="370"/>
      <c r="CI1197" s="370"/>
      <c r="CJ1197" s="370"/>
      <c r="CK1197" s="370"/>
      <c r="CL1197" s="370"/>
      <c r="CM1197" s="370"/>
      <c r="CN1197" s="370"/>
      <c r="CO1197" s="370"/>
      <c r="CP1197" s="370"/>
      <c r="CQ1197" s="370"/>
      <c r="CR1197" s="370"/>
      <c r="CS1197" s="370"/>
      <c r="CT1197" s="370"/>
      <c r="CU1197" s="370"/>
      <c r="CV1197" s="370"/>
      <c r="CW1197" s="370"/>
      <c r="CX1197" s="370"/>
      <c r="CY1197" s="370"/>
      <c r="CZ1197" s="370"/>
      <c r="DA1197" s="370"/>
      <c r="DB1197" s="370"/>
      <c r="DC1197" s="370"/>
      <c r="DD1197" s="370"/>
      <c r="DE1197" s="370"/>
    </row>
    <row r="1198" spans="56:109">
      <c r="BD1198" s="370"/>
      <c r="BE1198" s="370"/>
      <c r="BF1198" s="370"/>
      <c r="BG1198" s="370"/>
      <c r="BH1198" s="370"/>
      <c r="BI1198" s="370"/>
      <c r="BJ1198" s="370"/>
      <c r="BK1198" s="370"/>
      <c r="BL1198" s="370"/>
      <c r="BM1198" s="370"/>
      <c r="BN1198" s="370"/>
      <c r="BO1198" s="370"/>
      <c r="BP1198" s="370"/>
      <c r="BQ1198" s="370"/>
      <c r="BR1198" s="370"/>
      <c r="BS1198" s="370"/>
      <c r="BT1198" s="370"/>
      <c r="BU1198" s="370"/>
      <c r="BV1198" s="370"/>
      <c r="BW1198" s="370"/>
      <c r="BX1198" s="370"/>
      <c r="BY1198" s="370"/>
      <c r="BZ1198" s="370"/>
      <c r="CA1198" s="370"/>
      <c r="CB1198" s="370"/>
      <c r="CC1198" s="370"/>
      <c r="CD1198" s="370"/>
      <c r="CE1198" s="370"/>
      <c r="CF1198" s="370"/>
      <c r="CG1198" s="370"/>
      <c r="CH1198" s="370"/>
      <c r="CI1198" s="370"/>
      <c r="CJ1198" s="370"/>
      <c r="CK1198" s="370"/>
      <c r="CL1198" s="370"/>
      <c r="CM1198" s="370"/>
      <c r="CN1198" s="370"/>
      <c r="CO1198" s="370"/>
      <c r="CP1198" s="370"/>
      <c r="CQ1198" s="370"/>
      <c r="CR1198" s="370"/>
      <c r="CS1198" s="370"/>
      <c r="CT1198" s="370"/>
      <c r="CU1198" s="370"/>
      <c r="CV1198" s="370"/>
      <c r="CW1198" s="370"/>
      <c r="CX1198" s="370"/>
      <c r="CY1198" s="370"/>
      <c r="CZ1198" s="370"/>
      <c r="DA1198" s="370"/>
      <c r="DB1198" s="370"/>
      <c r="DC1198" s="370"/>
      <c r="DD1198" s="370"/>
      <c r="DE1198" s="370"/>
    </row>
    <row r="1199" spans="56:109">
      <c r="BD1199" s="370"/>
      <c r="BE1199" s="370"/>
      <c r="BF1199" s="370"/>
      <c r="BG1199" s="370"/>
      <c r="BH1199" s="370"/>
      <c r="BI1199" s="370"/>
      <c r="BJ1199" s="370"/>
      <c r="BK1199" s="370"/>
      <c r="BL1199" s="370"/>
      <c r="BM1199" s="370"/>
      <c r="BN1199" s="370"/>
      <c r="BO1199" s="370"/>
      <c r="BP1199" s="370"/>
      <c r="BQ1199" s="370"/>
      <c r="BR1199" s="370"/>
      <c r="BS1199" s="370"/>
      <c r="BT1199" s="370"/>
      <c r="BU1199" s="370"/>
      <c r="BV1199" s="370"/>
      <c r="BW1199" s="370"/>
      <c r="BX1199" s="370"/>
      <c r="BY1199" s="370"/>
      <c r="BZ1199" s="370"/>
      <c r="CA1199" s="370"/>
      <c r="CB1199" s="370"/>
      <c r="CC1199" s="370"/>
      <c r="CD1199" s="370"/>
      <c r="CE1199" s="370"/>
      <c r="CF1199" s="370"/>
      <c r="CG1199" s="370"/>
      <c r="CH1199" s="370"/>
      <c r="CI1199" s="370"/>
      <c r="CJ1199" s="370"/>
      <c r="CK1199" s="370"/>
      <c r="CL1199" s="370"/>
      <c r="CM1199" s="370"/>
      <c r="CN1199" s="370"/>
      <c r="CO1199" s="370"/>
      <c r="CP1199" s="370"/>
      <c r="CQ1199" s="370"/>
      <c r="CR1199" s="370"/>
      <c r="CS1199" s="370"/>
      <c r="CT1199" s="370"/>
      <c r="CU1199" s="370"/>
      <c r="CV1199" s="370"/>
      <c r="CW1199" s="370"/>
      <c r="CX1199" s="370"/>
      <c r="CY1199" s="370"/>
      <c r="CZ1199" s="370"/>
      <c r="DA1199" s="370"/>
      <c r="DB1199" s="370"/>
      <c r="DC1199" s="370"/>
      <c r="DD1199" s="370"/>
      <c r="DE1199" s="370"/>
    </row>
    <row r="1200" spans="56:109">
      <c r="BD1200" s="370"/>
      <c r="BE1200" s="370"/>
      <c r="BF1200" s="370"/>
      <c r="BG1200" s="370"/>
      <c r="BH1200" s="370"/>
      <c r="BI1200" s="370"/>
      <c r="BJ1200" s="370"/>
      <c r="BK1200" s="370"/>
      <c r="BL1200" s="370"/>
      <c r="BM1200" s="370"/>
      <c r="BN1200" s="370"/>
      <c r="BO1200" s="370"/>
      <c r="BP1200" s="370"/>
      <c r="BQ1200" s="370"/>
      <c r="BR1200" s="370"/>
      <c r="BS1200" s="370"/>
      <c r="BT1200" s="370"/>
      <c r="BU1200" s="370"/>
      <c r="BV1200" s="370"/>
      <c r="BW1200" s="370"/>
      <c r="BX1200" s="370"/>
      <c r="BY1200" s="370"/>
      <c r="BZ1200" s="370"/>
      <c r="CA1200" s="370"/>
      <c r="CB1200" s="370"/>
      <c r="CC1200" s="370"/>
      <c r="CD1200" s="370"/>
      <c r="CE1200" s="370"/>
      <c r="CF1200" s="370"/>
      <c r="CG1200" s="370"/>
      <c r="CH1200" s="370"/>
      <c r="CI1200" s="370"/>
      <c r="CJ1200" s="370"/>
      <c r="CK1200" s="370"/>
      <c r="CL1200" s="370"/>
      <c r="CM1200" s="370"/>
      <c r="CN1200" s="370"/>
      <c r="CO1200" s="370"/>
      <c r="CP1200" s="370"/>
      <c r="CQ1200" s="370"/>
      <c r="CR1200" s="370"/>
      <c r="CS1200" s="370"/>
      <c r="CT1200" s="370"/>
      <c r="CU1200" s="370"/>
      <c r="CV1200" s="370"/>
      <c r="CW1200" s="370"/>
      <c r="CX1200" s="370"/>
      <c r="CY1200" s="370"/>
      <c r="CZ1200" s="370"/>
      <c r="DA1200" s="370"/>
      <c r="DB1200" s="370"/>
      <c r="DC1200" s="370"/>
      <c r="DD1200" s="370"/>
      <c r="DE1200" s="370"/>
    </row>
    <row r="1201" spans="56:109">
      <c r="BD1201" s="370"/>
      <c r="BE1201" s="370"/>
      <c r="BF1201" s="370"/>
      <c r="BG1201" s="370"/>
      <c r="BH1201" s="370"/>
      <c r="BI1201" s="370"/>
      <c r="BJ1201" s="370"/>
      <c r="BK1201" s="370"/>
      <c r="BL1201" s="370"/>
      <c r="BM1201" s="370"/>
      <c r="BN1201" s="370"/>
      <c r="BO1201" s="370"/>
      <c r="BP1201" s="370"/>
      <c r="BQ1201" s="370"/>
      <c r="BR1201" s="370"/>
      <c r="BS1201" s="370"/>
      <c r="BT1201" s="370"/>
      <c r="BU1201" s="370"/>
      <c r="BV1201" s="370"/>
      <c r="BW1201" s="370"/>
      <c r="BX1201" s="370"/>
      <c r="BY1201" s="370"/>
      <c r="BZ1201" s="370"/>
      <c r="CA1201" s="370"/>
      <c r="CB1201" s="370"/>
      <c r="CC1201" s="370"/>
      <c r="CD1201" s="370"/>
      <c r="CE1201" s="370"/>
      <c r="CF1201" s="370"/>
      <c r="CG1201" s="370"/>
      <c r="CH1201" s="370"/>
      <c r="CI1201" s="370"/>
      <c r="CJ1201" s="370"/>
      <c r="CK1201" s="370"/>
      <c r="CL1201" s="370"/>
      <c r="CM1201" s="370"/>
      <c r="CN1201" s="370"/>
      <c r="CO1201" s="370"/>
      <c r="CP1201" s="370"/>
      <c r="CQ1201" s="370"/>
      <c r="CR1201" s="370"/>
      <c r="CS1201" s="370"/>
      <c r="CT1201" s="370"/>
      <c r="CU1201" s="370"/>
      <c r="CV1201" s="370"/>
      <c r="CW1201" s="370"/>
      <c r="CX1201" s="370"/>
      <c r="CY1201" s="370"/>
      <c r="CZ1201" s="370"/>
      <c r="DA1201" s="370"/>
      <c r="DB1201" s="370"/>
      <c r="DC1201" s="370"/>
      <c r="DD1201" s="370"/>
      <c r="DE1201" s="370"/>
    </row>
    <row r="1202" spans="56:109">
      <c r="BD1202" s="370"/>
      <c r="BE1202" s="370"/>
      <c r="BF1202" s="370"/>
      <c r="BG1202" s="370"/>
      <c r="BH1202" s="370"/>
      <c r="BI1202" s="370"/>
      <c r="BJ1202" s="370"/>
      <c r="BK1202" s="370"/>
      <c r="BL1202" s="370"/>
      <c r="BM1202" s="370"/>
      <c r="BN1202" s="370"/>
      <c r="BO1202" s="370"/>
      <c r="BP1202" s="370"/>
      <c r="BQ1202" s="370"/>
      <c r="BR1202" s="370"/>
      <c r="BS1202" s="370"/>
      <c r="BT1202" s="370"/>
      <c r="BU1202" s="370"/>
      <c r="BV1202" s="370"/>
      <c r="BW1202" s="370"/>
      <c r="BX1202" s="370"/>
      <c r="BY1202" s="370"/>
      <c r="BZ1202" s="370"/>
      <c r="CA1202" s="370"/>
      <c r="CB1202" s="370"/>
      <c r="CC1202" s="370"/>
      <c r="CD1202" s="370"/>
      <c r="CE1202" s="370"/>
      <c r="CF1202" s="370"/>
      <c r="CG1202" s="370"/>
      <c r="CH1202" s="370"/>
      <c r="CI1202" s="370"/>
      <c r="CJ1202" s="370"/>
      <c r="CK1202" s="370"/>
      <c r="CL1202" s="370"/>
      <c r="CM1202" s="370"/>
      <c r="CN1202" s="370"/>
      <c r="CO1202" s="370"/>
      <c r="CP1202" s="370"/>
      <c r="CQ1202" s="370"/>
      <c r="CR1202" s="370"/>
      <c r="CS1202" s="370"/>
      <c r="CT1202" s="370"/>
      <c r="CU1202" s="370"/>
      <c r="CV1202" s="370"/>
      <c r="CW1202" s="370"/>
      <c r="CX1202" s="370"/>
      <c r="CY1202" s="370"/>
      <c r="CZ1202" s="370"/>
      <c r="DA1202" s="370"/>
      <c r="DB1202" s="370"/>
      <c r="DC1202" s="370"/>
      <c r="DD1202" s="370"/>
      <c r="DE1202" s="370"/>
    </row>
    <row r="1203" spans="56:109">
      <c r="BD1203" s="370"/>
      <c r="BE1203" s="370"/>
      <c r="BF1203" s="370"/>
      <c r="BG1203" s="370"/>
      <c r="BH1203" s="370"/>
      <c r="BI1203" s="370"/>
      <c r="BJ1203" s="370"/>
      <c r="BK1203" s="370"/>
      <c r="BL1203" s="370"/>
      <c r="BM1203" s="370"/>
      <c r="BN1203" s="370"/>
      <c r="BO1203" s="370"/>
      <c r="BP1203" s="370"/>
      <c r="BQ1203" s="370"/>
      <c r="BR1203" s="370"/>
      <c r="BS1203" s="370"/>
      <c r="BT1203" s="370"/>
      <c r="BU1203" s="370"/>
      <c r="BV1203" s="370"/>
      <c r="BW1203" s="370"/>
      <c r="BX1203" s="370"/>
      <c r="BY1203" s="370"/>
      <c r="BZ1203" s="370"/>
      <c r="CA1203" s="370"/>
      <c r="CB1203" s="370"/>
      <c r="CC1203" s="370"/>
      <c r="CD1203" s="370"/>
      <c r="CE1203" s="370"/>
      <c r="CF1203" s="370"/>
      <c r="CG1203" s="370"/>
      <c r="CH1203" s="370"/>
      <c r="CI1203" s="370"/>
      <c r="CJ1203" s="370"/>
      <c r="CK1203" s="370"/>
      <c r="CL1203" s="370"/>
      <c r="CM1203" s="370"/>
      <c r="CN1203" s="370"/>
      <c r="CO1203" s="370"/>
      <c r="CP1203" s="370"/>
      <c r="CQ1203" s="370"/>
      <c r="CR1203" s="370"/>
      <c r="CS1203" s="370"/>
      <c r="CT1203" s="370"/>
      <c r="CU1203" s="370"/>
      <c r="CV1203" s="370"/>
      <c r="CW1203" s="370"/>
      <c r="CX1203" s="370"/>
      <c r="CY1203" s="370"/>
      <c r="CZ1203" s="370"/>
      <c r="DA1203" s="370"/>
      <c r="DB1203" s="370"/>
      <c r="DC1203" s="370"/>
      <c r="DD1203" s="370"/>
      <c r="DE1203" s="370"/>
    </row>
    <row r="1204" spans="56:109">
      <c r="BD1204" s="370"/>
      <c r="BE1204" s="370"/>
      <c r="BF1204" s="370"/>
      <c r="BG1204" s="370"/>
      <c r="BH1204" s="370"/>
      <c r="BI1204" s="370"/>
      <c r="BJ1204" s="370"/>
      <c r="BK1204" s="370"/>
      <c r="BL1204" s="370"/>
      <c r="BM1204" s="370"/>
      <c r="BN1204" s="370"/>
      <c r="BO1204" s="370"/>
      <c r="BP1204" s="370"/>
      <c r="BQ1204" s="370"/>
      <c r="BR1204" s="370"/>
      <c r="BS1204" s="370"/>
      <c r="BT1204" s="370"/>
      <c r="BU1204" s="370"/>
      <c r="BV1204" s="370"/>
      <c r="BW1204" s="370"/>
      <c r="BX1204" s="370"/>
      <c r="BY1204" s="370"/>
      <c r="BZ1204" s="370"/>
      <c r="CA1204" s="370"/>
      <c r="CB1204" s="370"/>
      <c r="CC1204" s="370"/>
      <c r="CD1204" s="370"/>
      <c r="CE1204" s="370"/>
      <c r="CF1204" s="370"/>
      <c r="CG1204" s="370"/>
      <c r="CH1204" s="370"/>
      <c r="CI1204" s="370"/>
      <c r="CJ1204" s="370"/>
      <c r="CK1204" s="370"/>
      <c r="CL1204" s="370"/>
      <c r="CM1204" s="370"/>
      <c r="CN1204" s="370"/>
      <c r="CO1204" s="370"/>
      <c r="CP1204" s="370"/>
      <c r="CQ1204" s="370"/>
      <c r="CR1204" s="370"/>
      <c r="CS1204" s="370"/>
      <c r="CT1204" s="370"/>
      <c r="CU1204" s="370"/>
      <c r="CV1204" s="370"/>
      <c r="CW1204" s="370"/>
      <c r="CX1204" s="370"/>
      <c r="CY1204" s="370"/>
      <c r="CZ1204" s="370"/>
      <c r="DA1204" s="370"/>
      <c r="DB1204" s="370"/>
      <c r="DC1204" s="370"/>
      <c r="DD1204" s="370"/>
      <c r="DE1204" s="370"/>
    </row>
    <row r="1205" spans="56:109">
      <c r="BD1205" s="370"/>
      <c r="BE1205" s="370"/>
      <c r="BF1205" s="370"/>
      <c r="BG1205" s="370"/>
      <c r="BH1205" s="370"/>
      <c r="BI1205" s="370"/>
      <c r="BJ1205" s="370"/>
      <c r="BK1205" s="370"/>
      <c r="BL1205" s="370"/>
      <c r="BM1205" s="370"/>
      <c r="BN1205" s="370"/>
      <c r="BO1205" s="370"/>
      <c r="BP1205" s="370"/>
      <c r="BQ1205" s="370"/>
      <c r="BR1205" s="370"/>
      <c r="BS1205" s="370"/>
      <c r="BT1205" s="370"/>
      <c r="BU1205" s="370"/>
      <c r="BV1205" s="370"/>
      <c r="BW1205" s="370"/>
      <c r="BX1205" s="370"/>
      <c r="BY1205" s="370"/>
      <c r="BZ1205" s="370"/>
      <c r="CA1205" s="370"/>
      <c r="CB1205" s="370"/>
      <c r="CC1205" s="370"/>
      <c r="CD1205" s="370"/>
      <c r="CE1205" s="370"/>
      <c r="CF1205" s="370"/>
      <c r="CG1205" s="370"/>
      <c r="CH1205" s="370"/>
      <c r="CI1205" s="370"/>
      <c r="CJ1205" s="370"/>
      <c r="CK1205" s="370"/>
      <c r="CL1205" s="370"/>
      <c r="CM1205" s="370"/>
      <c r="CN1205" s="370"/>
      <c r="CO1205" s="370"/>
      <c r="CP1205" s="370"/>
      <c r="CQ1205" s="370"/>
      <c r="CR1205" s="370"/>
      <c r="CS1205" s="370"/>
      <c r="CT1205" s="370"/>
      <c r="CU1205" s="370"/>
      <c r="CV1205" s="370"/>
      <c r="CW1205" s="370"/>
      <c r="CX1205" s="370"/>
      <c r="CY1205" s="370"/>
      <c r="CZ1205" s="370"/>
      <c r="DA1205" s="370"/>
      <c r="DB1205" s="370"/>
      <c r="DC1205" s="370"/>
      <c r="DD1205" s="370"/>
      <c r="DE1205" s="370"/>
    </row>
    <row r="1206" spans="56:109">
      <c r="BD1206" s="370"/>
      <c r="BE1206" s="370"/>
      <c r="BF1206" s="370"/>
      <c r="BG1206" s="370"/>
      <c r="BH1206" s="370"/>
      <c r="BI1206" s="370"/>
      <c r="BJ1206" s="370"/>
      <c r="BK1206" s="370"/>
      <c r="BL1206" s="370"/>
      <c r="BM1206" s="370"/>
      <c r="BN1206" s="370"/>
      <c r="BO1206" s="370"/>
      <c r="BP1206" s="370"/>
      <c r="BQ1206" s="370"/>
      <c r="BR1206" s="370"/>
      <c r="BS1206" s="370"/>
      <c r="BT1206" s="370"/>
      <c r="BU1206" s="370"/>
      <c r="BV1206" s="370"/>
      <c r="BW1206" s="370"/>
      <c r="BX1206" s="370"/>
      <c r="BY1206" s="370"/>
      <c r="BZ1206" s="370"/>
      <c r="CA1206" s="370"/>
      <c r="CB1206" s="370"/>
      <c r="CC1206" s="370"/>
      <c r="CD1206" s="370"/>
      <c r="CE1206" s="370"/>
      <c r="CF1206" s="370"/>
      <c r="CG1206" s="370"/>
      <c r="CH1206" s="370"/>
      <c r="CI1206" s="370"/>
      <c r="CJ1206" s="370"/>
      <c r="CK1206" s="370"/>
      <c r="CL1206" s="370"/>
      <c r="CM1206" s="370"/>
      <c r="CN1206" s="370"/>
      <c r="CO1206" s="370"/>
      <c r="CP1206" s="370"/>
      <c r="CQ1206" s="370"/>
      <c r="CR1206" s="370"/>
      <c r="CS1206" s="370"/>
      <c r="CT1206" s="370"/>
      <c r="CU1206" s="370"/>
      <c r="CV1206" s="370"/>
      <c r="CW1206" s="370"/>
      <c r="CX1206" s="370"/>
      <c r="CY1206" s="370"/>
      <c r="CZ1206" s="370"/>
      <c r="DA1206" s="370"/>
      <c r="DB1206" s="370"/>
      <c r="DC1206" s="370"/>
      <c r="DD1206" s="370"/>
      <c r="DE1206" s="370"/>
    </row>
    <row r="1207" spans="56:109">
      <c r="BD1207" s="370"/>
      <c r="BE1207" s="370"/>
      <c r="BF1207" s="370"/>
      <c r="BG1207" s="370"/>
      <c r="BH1207" s="370"/>
      <c r="BI1207" s="370"/>
      <c r="BJ1207" s="370"/>
      <c r="BK1207" s="370"/>
      <c r="BL1207" s="370"/>
      <c r="BM1207" s="370"/>
      <c r="BN1207" s="370"/>
      <c r="BO1207" s="370"/>
      <c r="BP1207" s="370"/>
      <c r="BQ1207" s="370"/>
      <c r="BR1207" s="370"/>
      <c r="BS1207" s="370"/>
      <c r="BT1207" s="370"/>
      <c r="BU1207" s="370"/>
      <c r="BV1207" s="370"/>
      <c r="BW1207" s="370"/>
      <c r="BX1207" s="370"/>
      <c r="BY1207" s="370"/>
      <c r="BZ1207" s="370"/>
      <c r="CA1207" s="370"/>
      <c r="CB1207" s="370"/>
      <c r="CC1207" s="370"/>
      <c r="CD1207" s="370"/>
      <c r="CE1207" s="370"/>
      <c r="CF1207" s="370"/>
      <c r="CG1207" s="370"/>
      <c r="CH1207" s="370"/>
      <c r="CI1207" s="370"/>
      <c r="CJ1207" s="370"/>
      <c r="CK1207" s="370"/>
      <c r="CL1207" s="370"/>
      <c r="CM1207" s="370"/>
      <c r="CN1207" s="370"/>
      <c r="CO1207" s="370"/>
      <c r="CP1207" s="370"/>
      <c r="CQ1207" s="370"/>
      <c r="CR1207" s="370"/>
      <c r="CS1207" s="370"/>
      <c r="CT1207" s="370"/>
      <c r="CU1207" s="370"/>
      <c r="CV1207" s="370"/>
      <c r="CW1207" s="370"/>
      <c r="CX1207" s="370"/>
      <c r="CY1207" s="370"/>
      <c r="CZ1207" s="370"/>
      <c r="DA1207" s="370"/>
      <c r="DB1207" s="370"/>
      <c r="DC1207" s="370"/>
      <c r="DD1207" s="370"/>
      <c r="DE1207" s="370"/>
    </row>
    <row r="1208" spans="56:109">
      <c r="BD1208" s="370"/>
      <c r="BE1208" s="370"/>
      <c r="BF1208" s="370"/>
      <c r="BG1208" s="370"/>
      <c r="BH1208" s="370"/>
      <c r="BI1208" s="370"/>
      <c r="BJ1208" s="370"/>
      <c r="BK1208" s="370"/>
      <c r="BL1208" s="370"/>
      <c r="BM1208" s="370"/>
      <c r="BN1208" s="370"/>
      <c r="BO1208" s="370"/>
      <c r="BP1208" s="370"/>
      <c r="BQ1208" s="370"/>
      <c r="BR1208" s="370"/>
      <c r="BS1208" s="370"/>
      <c r="BT1208" s="370"/>
      <c r="BU1208" s="370"/>
      <c r="BV1208" s="370"/>
      <c r="BW1208" s="370"/>
      <c r="BX1208" s="370"/>
      <c r="BY1208" s="370"/>
      <c r="BZ1208" s="370"/>
      <c r="CA1208" s="370"/>
      <c r="CB1208" s="370"/>
      <c r="CC1208" s="370"/>
      <c r="CD1208" s="370"/>
      <c r="CE1208" s="370"/>
      <c r="CF1208" s="370"/>
      <c r="CG1208" s="370"/>
      <c r="CH1208" s="370"/>
      <c r="CI1208" s="370"/>
      <c r="CJ1208" s="370"/>
      <c r="CK1208" s="370"/>
      <c r="CL1208" s="370"/>
      <c r="CM1208" s="370"/>
      <c r="CN1208" s="370"/>
      <c r="CO1208" s="370"/>
      <c r="CP1208" s="370"/>
      <c r="CQ1208" s="370"/>
      <c r="CR1208" s="370"/>
      <c r="CS1208" s="370"/>
      <c r="CT1208" s="370"/>
      <c r="CU1208" s="370"/>
      <c r="CV1208" s="370"/>
      <c r="CW1208" s="370"/>
      <c r="CX1208" s="370"/>
      <c r="CY1208" s="370"/>
      <c r="CZ1208" s="370"/>
      <c r="DA1208" s="370"/>
      <c r="DB1208" s="370"/>
      <c r="DC1208" s="370"/>
      <c r="DD1208" s="370"/>
      <c r="DE1208" s="370"/>
    </row>
    <row r="1209" spans="56:109">
      <c r="BD1209" s="370"/>
      <c r="BE1209" s="370"/>
      <c r="BF1209" s="370"/>
      <c r="BG1209" s="370"/>
      <c r="BH1209" s="370"/>
      <c r="BI1209" s="370"/>
      <c r="BJ1209" s="370"/>
      <c r="BK1209" s="370"/>
      <c r="BL1209" s="370"/>
      <c r="BM1209" s="370"/>
      <c r="BN1209" s="370"/>
      <c r="BO1209" s="370"/>
      <c r="BP1209" s="370"/>
      <c r="BQ1209" s="370"/>
      <c r="BR1209" s="370"/>
      <c r="BS1209" s="370"/>
      <c r="BT1209" s="370"/>
      <c r="BU1209" s="370"/>
      <c r="BV1209" s="370"/>
      <c r="BW1209" s="370"/>
      <c r="BX1209" s="370"/>
      <c r="BY1209" s="370"/>
      <c r="BZ1209" s="370"/>
      <c r="CA1209" s="370"/>
      <c r="CB1209" s="370"/>
      <c r="CC1209" s="370"/>
      <c r="CD1209" s="370"/>
      <c r="CE1209" s="370"/>
      <c r="CF1209" s="370"/>
      <c r="CG1209" s="370"/>
      <c r="CH1209" s="370"/>
      <c r="CI1209" s="370"/>
      <c r="CJ1209" s="370"/>
      <c r="CK1209" s="370"/>
      <c r="CL1209" s="370"/>
      <c r="CM1209" s="370"/>
      <c r="CN1209" s="370"/>
      <c r="CO1209" s="370"/>
      <c r="CP1209" s="370"/>
      <c r="CQ1209" s="370"/>
      <c r="CR1209" s="370"/>
      <c r="CS1209" s="370"/>
      <c r="CT1209" s="370"/>
      <c r="CU1209" s="370"/>
      <c r="CV1209" s="370"/>
      <c r="CW1209" s="370"/>
      <c r="CX1209" s="370"/>
      <c r="CY1209" s="370"/>
      <c r="CZ1209" s="370"/>
      <c r="DA1209" s="370"/>
      <c r="DB1209" s="370"/>
      <c r="DC1209" s="370"/>
      <c r="DD1209" s="370"/>
      <c r="DE1209" s="370"/>
    </row>
    <row r="1210" spans="56:109">
      <c r="BD1210" s="370"/>
      <c r="BE1210" s="370"/>
      <c r="BF1210" s="370"/>
      <c r="BG1210" s="370"/>
      <c r="BH1210" s="370"/>
      <c r="BI1210" s="370"/>
      <c r="BJ1210" s="370"/>
      <c r="BK1210" s="370"/>
      <c r="BL1210" s="370"/>
      <c r="BM1210" s="370"/>
      <c r="BN1210" s="370"/>
      <c r="BO1210" s="370"/>
      <c r="BP1210" s="370"/>
      <c r="BQ1210" s="370"/>
      <c r="BR1210" s="370"/>
      <c r="BS1210" s="370"/>
      <c r="BT1210" s="370"/>
      <c r="BU1210" s="370"/>
      <c r="BV1210" s="370"/>
      <c r="BW1210" s="370"/>
      <c r="BX1210" s="370"/>
      <c r="BY1210" s="370"/>
      <c r="BZ1210" s="370"/>
      <c r="CA1210" s="370"/>
      <c r="CB1210" s="370"/>
      <c r="CC1210" s="370"/>
      <c r="CD1210" s="370"/>
      <c r="CE1210" s="370"/>
      <c r="CF1210" s="370"/>
      <c r="CG1210" s="370"/>
      <c r="CH1210" s="370"/>
      <c r="CI1210" s="370"/>
      <c r="CJ1210" s="370"/>
      <c r="CK1210" s="370"/>
      <c r="CL1210" s="370"/>
      <c r="CM1210" s="370"/>
      <c r="CN1210" s="370"/>
      <c r="CO1210" s="370"/>
      <c r="CP1210" s="370"/>
      <c r="CQ1210" s="370"/>
      <c r="CR1210" s="370"/>
      <c r="CS1210" s="370"/>
      <c r="CT1210" s="370"/>
      <c r="CU1210" s="370"/>
      <c r="CV1210" s="370"/>
      <c r="CW1210" s="370"/>
      <c r="CX1210" s="370"/>
      <c r="CY1210" s="370"/>
      <c r="CZ1210" s="370"/>
      <c r="DA1210" s="370"/>
      <c r="DB1210" s="370"/>
      <c r="DC1210" s="370"/>
      <c r="DD1210" s="370"/>
      <c r="DE1210" s="370"/>
    </row>
    <row r="1211" spans="56:109">
      <c r="BD1211" s="370"/>
      <c r="BE1211" s="370"/>
      <c r="BF1211" s="370"/>
      <c r="BG1211" s="370"/>
      <c r="BH1211" s="370"/>
      <c r="BI1211" s="370"/>
      <c r="BJ1211" s="370"/>
      <c r="BK1211" s="370"/>
      <c r="BL1211" s="370"/>
      <c r="BM1211" s="370"/>
      <c r="BN1211" s="370"/>
      <c r="BO1211" s="370"/>
      <c r="BP1211" s="370"/>
      <c r="BQ1211" s="370"/>
      <c r="BR1211" s="370"/>
      <c r="BS1211" s="370"/>
      <c r="BT1211" s="370"/>
      <c r="BU1211" s="370"/>
      <c r="BV1211" s="370"/>
      <c r="BW1211" s="370"/>
      <c r="BX1211" s="370"/>
      <c r="BY1211" s="370"/>
      <c r="BZ1211" s="370"/>
      <c r="CA1211" s="370"/>
      <c r="CB1211" s="370"/>
      <c r="CC1211" s="370"/>
      <c r="CD1211" s="370"/>
      <c r="CE1211" s="370"/>
      <c r="CF1211" s="370"/>
      <c r="CG1211" s="370"/>
      <c r="CH1211" s="370"/>
      <c r="CI1211" s="370"/>
      <c r="CJ1211" s="370"/>
      <c r="CK1211" s="370"/>
      <c r="CL1211" s="370"/>
      <c r="CM1211" s="370"/>
      <c r="CN1211" s="370"/>
      <c r="CO1211" s="370"/>
      <c r="CP1211" s="370"/>
      <c r="CQ1211" s="370"/>
      <c r="CR1211" s="370"/>
      <c r="CS1211" s="370"/>
      <c r="CT1211" s="370"/>
      <c r="CU1211" s="370"/>
      <c r="CV1211" s="370"/>
      <c r="CW1211" s="370"/>
      <c r="CX1211" s="370"/>
      <c r="CY1211" s="370"/>
      <c r="CZ1211" s="370"/>
      <c r="DA1211" s="370"/>
      <c r="DB1211" s="370"/>
      <c r="DC1211" s="370"/>
      <c r="DD1211" s="370"/>
      <c r="DE1211" s="370"/>
    </row>
    <row r="1212" spans="56:109">
      <c r="BD1212" s="370"/>
      <c r="BE1212" s="370"/>
      <c r="BF1212" s="370"/>
      <c r="BG1212" s="370"/>
      <c r="BH1212" s="370"/>
      <c r="BI1212" s="370"/>
      <c r="BJ1212" s="370"/>
      <c r="BK1212" s="370"/>
      <c r="BL1212" s="370"/>
      <c r="BM1212" s="370"/>
      <c r="BN1212" s="370"/>
      <c r="BO1212" s="370"/>
      <c r="BP1212" s="370"/>
      <c r="BQ1212" s="370"/>
      <c r="BR1212" s="370"/>
      <c r="BS1212" s="370"/>
      <c r="BT1212" s="370"/>
      <c r="BU1212" s="370"/>
      <c r="BV1212" s="370"/>
      <c r="BW1212" s="370"/>
      <c r="BX1212" s="370"/>
      <c r="BY1212" s="370"/>
      <c r="BZ1212" s="370"/>
      <c r="CA1212" s="370"/>
      <c r="CB1212" s="370"/>
      <c r="CC1212" s="370"/>
      <c r="CD1212" s="370"/>
      <c r="CE1212" s="370"/>
      <c r="CF1212" s="370"/>
      <c r="CG1212" s="370"/>
      <c r="CH1212" s="370"/>
      <c r="CI1212" s="370"/>
      <c r="CJ1212" s="370"/>
      <c r="CK1212" s="370"/>
      <c r="CL1212" s="370"/>
      <c r="CM1212" s="370"/>
      <c r="CN1212" s="370"/>
      <c r="CO1212" s="370"/>
      <c r="CP1212" s="370"/>
      <c r="CQ1212" s="370"/>
      <c r="CR1212" s="370"/>
      <c r="CS1212" s="370"/>
      <c r="CT1212" s="370"/>
      <c r="CU1212" s="370"/>
      <c r="CV1212" s="370"/>
      <c r="CW1212" s="370"/>
      <c r="CX1212" s="370"/>
      <c r="CY1212" s="370"/>
      <c r="CZ1212" s="370"/>
      <c r="DA1212" s="370"/>
      <c r="DB1212" s="370"/>
      <c r="DC1212" s="370"/>
      <c r="DD1212" s="370"/>
      <c r="DE1212" s="370"/>
    </row>
    <row r="1213" spans="56:109">
      <c r="BD1213" s="370"/>
      <c r="BE1213" s="370"/>
      <c r="BF1213" s="370"/>
      <c r="BG1213" s="370"/>
      <c r="BH1213" s="370"/>
      <c r="BI1213" s="370"/>
      <c r="BJ1213" s="370"/>
      <c r="BK1213" s="370"/>
      <c r="BL1213" s="370"/>
      <c r="BM1213" s="370"/>
      <c r="BN1213" s="370"/>
      <c r="BO1213" s="370"/>
      <c r="BP1213" s="370"/>
      <c r="BQ1213" s="370"/>
      <c r="BR1213" s="370"/>
      <c r="BS1213" s="370"/>
      <c r="BT1213" s="370"/>
      <c r="BU1213" s="370"/>
      <c r="BV1213" s="370"/>
      <c r="BW1213" s="370"/>
      <c r="BX1213" s="370"/>
      <c r="BY1213" s="370"/>
      <c r="BZ1213" s="370"/>
      <c r="CA1213" s="370"/>
      <c r="CB1213" s="370"/>
      <c r="CC1213" s="370"/>
      <c r="CD1213" s="370"/>
      <c r="CE1213" s="370"/>
      <c r="CF1213" s="370"/>
      <c r="CG1213" s="370"/>
      <c r="CH1213" s="370"/>
      <c r="CI1213" s="370"/>
      <c r="CJ1213" s="370"/>
      <c r="CK1213" s="370"/>
      <c r="CL1213" s="370"/>
      <c r="CM1213" s="370"/>
      <c r="CN1213" s="370"/>
      <c r="CO1213" s="370"/>
      <c r="CP1213" s="370"/>
      <c r="CQ1213" s="370"/>
      <c r="CR1213" s="370"/>
      <c r="CS1213" s="370"/>
      <c r="CT1213" s="370"/>
      <c r="CU1213" s="370"/>
      <c r="CV1213" s="370"/>
      <c r="CW1213" s="370"/>
      <c r="CX1213" s="370"/>
      <c r="CY1213" s="370"/>
      <c r="CZ1213" s="370"/>
      <c r="DA1213" s="370"/>
      <c r="DB1213" s="370"/>
      <c r="DC1213" s="370"/>
      <c r="DD1213" s="370"/>
      <c r="DE1213" s="370"/>
    </row>
    <row r="1214" spans="56:109">
      <c r="BD1214" s="370"/>
      <c r="BE1214" s="370"/>
      <c r="BF1214" s="370"/>
      <c r="BG1214" s="370"/>
      <c r="BH1214" s="370"/>
      <c r="BI1214" s="370"/>
      <c r="BJ1214" s="370"/>
      <c r="BK1214" s="370"/>
      <c r="BL1214" s="370"/>
      <c r="BM1214" s="370"/>
      <c r="BN1214" s="370"/>
      <c r="BO1214" s="370"/>
      <c r="BP1214" s="370"/>
      <c r="BQ1214" s="370"/>
      <c r="BR1214" s="370"/>
      <c r="BS1214" s="370"/>
      <c r="BT1214" s="370"/>
      <c r="BU1214" s="370"/>
      <c r="BV1214" s="370"/>
      <c r="BW1214" s="370"/>
      <c r="BX1214" s="370"/>
      <c r="BY1214" s="370"/>
      <c r="BZ1214" s="370"/>
      <c r="CA1214" s="370"/>
      <c r="CB1214" s="370"/>
      <c r="CC1214" s="370"/>
      <c r="CD1214" s="370"/>
      <c r="CE1214" s="370"/>
      <c r="CF1214" s="370"/>
      <c r="CG1214" s="370"/>
      <c r="CH1214" s="370"/>
      <c r="CI1214" s="370"/>
      <c r="CJ1214" s="370"/>
      <c r="CK1214" s="370"/>
      <c r="CL1214" s="370"/>
      <c r="CM1214" s="370"/>
      <c r="CN1214" s="370"/>
      <c r="CO1214" s="370"/>
      <c r="CP1214" s="370"/>
      <c r="CQ1214" s="370"/>
      <c r="CR1214" s="370"/>
      <c r="CS1214" s="370"/>
      <c r="CT1214" s="370"/>
      <c r="CU1214" s="370"/>
      <c r="CV1214" s="370"/>
      <c r="CW1214" s="370"/>
      <c r="CX1214" s="370"/>
      <c r="CY1214" s="370"/>
      <c r="CZ1214" s="370"/>
      <c r="DA1214" s="370"/>
      <c r="DB1214" s="370"/>
      <c r="DC1214" s="370"/>
      <c r="DD1214" s="370"/>
      <c r="DE1214" s="370"/>
    </row>
    <row r="1215" spans="56:109">
      <c r="BD1215" s="370"/>
      <c r="BE1215" s="370"/>
      <c r="BF1215" s="370"/>
      <c r="BG1215" s="370"/>
      <c r="BH1215" s="370"/>
      <c r="BI1215" s="370"/>
      <c r="BJ1215" s="370"/>
      <c r="BK1215" s="370"/>
      <c r="BL1215" s="370"/>
      <c r="BM1215" s="370"/>
      <c r="BN1215" s="370"/>
      <c r="BO1215" s="370"/>
      <c r="BP1215" s="370"/>
      <c r="BQ1215" s="370"/>
      <c r="BR1215" s="370"/>
      <c r="BS1215" s="370"/>
      <c r="BT1215" s="370"/>
      <c r="BU1215" s="370"/>
      <c r="BV1215" s="370"/>
      <c r="BW1215" s="370"/>
      <c r="BX1215" s="370"/>
      <c r="BY1215" s="370"/>
      <c r="BZ1215" s="370"/>
      <c r="CA1215" s="370"/>
      <c r="CB1215" s="370"/>
      <c r="CC1215" s="370"/>
      <c r="CD1215" s="370"/>
      <c r="CE1215" s="370"/>
      <c r="CF1215" s="370"/>
      <c r="CG1215" s="370"/>
      <c r="CH1215" s="370"/>
      <c r="CI1215" s="370"/>
      <c r="CJ1215" s="370"/>
      <c r="CK1215" s="370"/>
      <c r="CL1215" s="370"/>
      <c r="CM1215" s="370"/>
      <c r="CN1215" s="370"/>
      <c r="CO1215" s="370"/>
      <c r="CP1215" s="370"/>
      <c r="CQ1215" s="370"/>
      <c r="CR1215" s="370"/>
      <c r="CS1215" s="370"/>
      <c r="CT1215" s="370"/>
      <c r="CU1215" s="370"/>
      <c r="CV1215" s="370"/>
      <c r="CW1215" s="370"/>
      <c r="CX1215" s="370"/>
      <c r="CY1215" s="370"/>
      <c r="CZ1215" s="370"/>
      <c r="DA1215" s="370"/>
      <c r="DB1215" s="370"/>
      <c r="DC1215" s="370"/>
      <c r="DD1215" s="370"/>
      <c r="DE1215" s="370"/>
    </row>
    <row r="1216" spans="56:109">
      <c r="BD1216" s="370"/>
      <c r="BE1216" s="370"/>
      <c r="BF1216" s="370"/>
      <c r="BG1216" s="370"/>
      <c r="BH1216" s="370"/>
      <c r="BI1216" s="370"/>
      <c r="BJ1216" s="370"/>
      <c r="BK1216" s="370"/>
      <c r="BL1216" s="370"/>
      <c r="BM1216" s="370"/>
      <c r="BN1216" s="370"/>
      <c r="BO1216" s="370"/>
      <c r="BP1216" s="370"/>
      <c r="BQ1216" s="370"/>
      <c r="BR1216" s="370"/>
      <c r="BS1216" s="370"/>
      <c r="BT1216" s="370"/>
      <c r="BU1216" s="370"/>
      <c r="BV1216" s="370"/>
      <c r="BW1216" s="370"/>
      <c r="BX1216" s="370"/>
      <c r="BY1216" s="370"/>
      <c r="BZ1216" s="370"/>
      <c r="CA1216" s="370"/>
      <c r="CB1216" s="370"/>
      <c r="CC1216" s="370"/>
      <c r="CD1216" s="370"/>
      <c r="CE1216" s="370"/>
      <c r="CF1216" s="370"/>
      <c r="CG1216" s="370"/>
      <c r="CH1216" s="370"/>
      <c r="CI1216" s="370"/>
      <c r="CJ1216" s="370"/>
      <c r="CK1216" s="370"/>
      <c r="CL1216" s="370"/>
      <c r="CM1216" s="370"/>
      <c r="CN1216" s="370"/>
      <c r="CO1216" s="370"/>
      <c r="CP1216" s="370"/>
      <c r="CQ1216" s="370"/>
      <c r="CR1216" s="370"/>
      <c r="CS1216" s="370"/>
      <c r="CT1216" s="370"/>
      <c r="CU1216" s="370"/>
      <c r="CV1216" s="370"/>
      <c r="CW1216" s="370"/>
      <c r="CX1216" s="370"/>
      <c r="CY1216" s="370"/>
      <c r="CZ1216" s="370"/>
      <c r="DA1216" s="370"/>
      <c r="DB1216" s="370"/>
      <c r="DC1216" s="370"/>
      <c r="DD1216" s="370"/>
      <c r="DE1216" s="370"/>
    </row>
    <row r="1217" spans="56:109">
      <c r="BD1217" s="370"/>
      <c r="BE1217" s="370"/>
      <c r="BF1217" s="370"/>
      <c r="BG1217" s="370"/>
      <c r="BH1217" s="370"/>
      <c r="BI1217" s="370"/>
      <c r="BJ1217" s="370"/>
      <c r="BK1217" s="370"/>
      <c r="BL1217" s="370"/>
      <c r="BM1217" s="370"/>
      <c r="BN1217" s="370"/>
      <c r="BO1217" s="370"/>
      <c r="BP1217" s="370"/>
      <c r="BQ1217" s="370"/>
      <c r="BR1217" s="370"/>
      <c r="BS1217" s="370"/>
      <c r="BT1217" s="370"/>
      <c r="BU1217" s="370"/>
      <c r="BV1217" s="370"/>
      <c r="BW1217" s="370"/>
      <c r="BX1217" s="370"/>
      <c r="BY1217" s="370"/>
      <c r="BZ1217" s="370"/>
      <c r="CA1217" s="370"/>
      <c r="CB1217" s="370"/>
      <c r="CC1217" s="370"/>
      <c r="CD1217" s="370"/>
      <c r="CE1217" s="370"/>
      <c r="CF1217" s="370"/>
      <c r="CG1217" s="370"/>
      <c r="CH1217" s="370"/>
      <c r="CI1217" s="370"/>
      <c r="CJ1217" s="370"/>
      <c r="CK1217" s="370"/>
      <c r="CL1217" s="370"/>
      <c r="CM1217" s="370"/>
      <c r="CN1217" s="370"/>
      <c r="CO1217" s="370"/>
      <c r="CP1217" s="370"/>
      <c r="CQ1217" s="370"/>
      <c r="CR1217" s="370"/>
      <c r="CS1217" s="370"/>
      <c r="CT1217" s="370"/>
      <c r="CU1217" s="370"/>
      <c r="CV1217" s="370"/>
      <c r="CW1217" s="370"/>
      <c r="CX1217" s="370"/>
      <c r="CY1217" s="370"/>
      <c r="CZ1217" s="370"/>
      <c r="DA1217" s="370"/>
      <c r="DB1217" s="370"/>
      <c r="DC1217" s="370"/>
      <c r="DD1217" s="370"/>
      <c r="DE1217" s="370"/>
    </row>
    <row r="1218" spans="56:109">
      <c r="BD1218" s="370"/>
      <c r="BE1218" s="370"/>
      <c r="BF1218" s="370"/>
      <c r="BG1218" s="370"/>
      <c r="BH1218" s="370"/>
      <c r="BI1218" s="370"/>
      <c r="BJ1218" s="370"/>
      <c r="BK1218" s="370"/>
      <c r="BL1218" s="370"/>
      <c r="BM1218" s="370"/>
      <c r="BN1218" s="370"/>
      <c r="BO1218" s="370"/>
      <c r="BP1218" s="370"/>
      <c r="BQ1218" s="370"/>
      <c r="BR1218" s="370"/>
      <c r="BS1218" s="370"/>
      <c r="BT1218" s="370"/>
      <c r="BU1218" s="370"/>
      <c r="BV1218" s="370"/>
      <c r="BW1218" s="370"/>
      <c r="BX1218" s="370"/>
      <c r="BY1218" s="370"/>
      <c r="BZ1218" s="370"/>
      <c r="CA1218" s="370"/>
      <c r="CB1218" s="370"/>
      <c r="CC1218" s="370"/>
      <c r="CD1218" s="370"/>
      <c r="CE1218" s="370"/>
      <c r="CF1218" s="370"/>
      <c r="CG1218" s="370"/>
      <c r="CH1218" s="370"/>
      <c r="CI1218" s="370"/>
      <c r="CJ1218" s="370"/>
      <c r="CK1218" s="370"/>
      <c r="CL1218" s="370"/>
      <c r="CM1218" s="370"/>
      <c r="CN1218" s="370"/>
      <c r="CO1218" s="370"/>
      <c r="CP1218" s="370"/>
      <c r="CQ1218" s="370"/>
      <c r="CR1218" s="370"/>
      <c r="CS1218" s="370"/>
      <c r="CT1218" s="370"/>
      <c r="CU1218" s="370"/>
      <c r="CV1218" s="370"/>
      <c r="CW1218" s="370"/>
      <c r="CX1218" s="370"/>
      <c r="CY1218" s="370"/>
      <c r="CZ1218" s="370"/>
      <c r="DA1218" s="370"/>
      <c r="DB1218" s="370"/>
      <c r="DC1218" s="370"/>
      <c r="DD1218" s="370"/>
      <c r="DE1218" s="370"/>
    </row>
    <row r="1219" spans="56:109">
      <c r="BD1219" s="370"/>
      <c r="BE1219" s="370"/>
      <c r="BF1219" s="370"/>
      <c r="BG1219" s="370"/>
      <c r="BH1219" s="370"/>
      <c r="BI1219" s="370"/>
      <c r="BJ1219" s="370"/>
      <c r="BK1219" s="370"/>
      <c r="BL1219" s="370"/>
      <c r="BM1219" s="370"/>
      <c r="BN1219" s="370"/>
      <c r="BO1219" s="370"/>
      <c r="BP1219" s="370"/>
      <c r="BQ1219" s="370"/>
      <c r="BR1219" s="370"/>
      <c r="BS1219" s="370"/>
      <c r="BT1219" s="370"/>
      <c r="BU1219" s="370"/>
      <c r="BV1219" s="370"/>
      <c r="BW1219" s="370"/>
      <c r="BX1219" s="370"/>
      <c r="BY1219" s="370"/>
      <c r="BZ1219" s="370"/>
      <c r="CA1219" s="370"/>
      <c r="CB1219" s="370"/>
      <c r="CC1219" s="370"/>
      <c r="CD1219" s="370"/>
      <c r="CE1219" s="370"/>
      <c r="CF1219" s="370"/>
      <c r="CG1219" s="370"/>
      <c r="CH1219" s="370"/>
      <c r="CI1219" s="370"/>
      <c r="CJ1219" s="370"/>
      <c r="CK1219" s="370"/>
      <c r="CL1219" s="370"/>
      <c r="CM1219" s="370"/>
      <c r="CN1219" s="370"/>
      <c r="CO1219" s="370"/>
      <c r="CP1219" s="370"/>
      <c r="CQ1219" s="370"/>
      <c r="CR1219" s="370"/>
      <c r="CS1219" s="370"/>
      <c r="CT1219" s="370"/>
      <c r="CU1219" s="370"/>
      <c r="CV1219" s="370"/>
      <c r="CW1219" s="370"/>
      <c r="CX1219" s="370"/>
      <c r="CY1219" s="370"/>
      <c r="CZ1219" s="370"/>
      <c r="DA1219" s="370"/>
      <c r="DB1219" s="370"/>
      <c r="DC1219" s="370"/>
      <c r="DD1219" s="370"/>
      <c r="DE1219" s="370"/>
    </row>
    <row r="1220" spans="56:109">
      <c r="BD1220" s="370"/>
      <c r="BE1220" s="370"/>
      <c r="BF1220" s="370"/>
      <c r="BG1220" s="370"/>
      <c r="BH1220" s="370"/>
      <c r="BI1220" s="370"/>
      <c r="BJ1220" s="370"/>
      <c r="BK1220" s="370"/>
      <c r="BL1220" s="370"/>
      <c r="BM1220" s="370"/>
      <c r="BN1220" s="370"/>
      <c r="BO1220" s="370"/>
      <c r="BP1220" s="370"/>
      <c r="BQ1220" s="370"/>
      <c r="BR1220" s="370"/>
      <c r="BS1220" s="370"/>
      <c r="BT1220" s="370"/>
      <c r="BU1220" s="370"/>
      <c r="BV1220" s="370"/>
      <c r="BW1220" s="370"/>
      <c r="BX1220" s="370"/>
      <c r="BY1220" s="370"/>
      <c r="BZ1220" s="370"/>
      <c r="CA1220" s="370"/>
      <c r="CB1220" s="370"/>
      <c r="CC1220" s="370"/>
      <c r="CD1220" s="370"/>
      <c r="CE1220" s="370"/>
      <c r="CF1220" s="370"/>
      <c r="CG1220" s="370"/>
      <c r="CH1220" s="370"/>
      <c r="CI1220" s="370"/>
      <c r="CJ1220" s="370"/>
      <c r="CK1220" s="370"/>
      <c r="CL1220" s="370"/>
      <c r="CM1220" s="370"/>
      <c r="CN1220" s="370"/>
      <c r="CO1220" s="370"/>
      <c r="CP1220" s="370"/>
      <c r="CQ1220" s="370"/>
      <c r="CR1220" s="370"/>
      <c r="CS1220" s="370"/>
      <c r="CT1220" s="370"/>
      <c r="CU1220" s="370"/>
      <c r="CV1220" s="370"/>
      <c r="CW1220" s="370"/>
      <c r="CX1220" s="370"/>
      <c r="CY1220" s="370"/>
      <c r="CZ1220" s="370"/>
      <c r="DA1220" s="370"/>
      <c r="DB1220" s="370"/>
      <c r="DC1220" s="370"/>
      <c r="DD1220" s="370"/>
      <c r="DE1220" s="370"/>
    </row>
    <row r="1221" spans="56:109">
      <c r="BD1221" s="370"/>
      <c r="BE1221" s="370"/>
      <c r="BF1221" s="370"/>
      <c r="BG1221" s="370"/>
      <c r="BH1221" s="370"/>
      <c r="BI1221" s="370"/>
      <c r="BJ1221" s="370"/>
      <c r="BK1221" s="370"/>
      <c r="BL1221" s="370"/>
      <c r="BM1221" s="370"/>
      <c r="BN1221" s="370"/>
      <c r="BO1221" s="370"/>
      <c r="BP1221" s="370"/>
      <c r="BQ1221" s="370"/>
      <c r="BR1221" s="370"/>
      <c r="BS1221" s="370"/>
      <c r="BT1221" s="370"/>
      <c r="BU1221" s="370"/>
      <c r="BV1221" s="370"/>
      <c r="BW1221" s="370"/>
      <c r="BX1221" s="370"/>
      <c r="BY1221" s="370"/>
      <c r="BZ1221" s="370"/>
      <c r="CA1221" s="370"/>
      <c r="CB1221" s="370"/>
      <c r="CC1221" s="370"/>
      <c r="CD1221" s="370"/>
      <c r="CE1221" s="370"/>
      <c r="CF1221" s="370"/>
      <c r="CG1221" s="370"/>
      <c r="CH1221" s="370"/>
      <c r="CI1221" s="370"/>
      <c r="CJ1221" s="370"/>
      <c r="CK1221" s="370"/>
      <c r="CL1221" s="370"/>
      <c r="CM1221" s="370"/>
      <c r="CN1221" s="370"/>
      <c r="CO1221" s="370"/>
      <c r="CP1221" s="370"/>
      <c r="CQ1221" s="370"/>
      <c r="CR1221" s="370"/>
      <c r="CS1221" s="370"/>
      <c r="CT1221" s="370"/>
      <c r="CU1221" s="370"/>
      <c r="CV1221" s="370"/>
      <c r="CW1221" s="370"/>
      <c r="CX1221" s="370"/>
      <c r="CY1221" s="370"/>
      <c r="CZ1221" s="370"/>
      <c r="DA1221" s="370"/>
      <c r="DB1221" s="370"/>
      <c r="DC1221" s="370"/>
      <c r="DD1221" s="370"/>
      <c r="DE1221" s="370"/>
    </row>
    <row r="1222" spans="56:109">
      <c r="BD1222" s="370"/>
      <c r="BE1222" s="370"/>
      <c r="BF1222" s="370"/>
      <c r="BG1222" s="370"/>
      <c r="BH1222" s="370"/>
      <c r="BI1222" s="370"/>
      <c r="BJ1222" s="370"/>
      <c r="BK1222" s="370"/>
      <c r="BL1222" s="370"/>
      <c r="BM1222" s="370"/>
      <c r="BN1222" s="370"/>
      <c r="BO1222" s="370"/>
      <c r="BP1222" s="370"/>
      <c r="BQ1222" s="370"/>
      <c r="BR1222" s="370"/>
      <c r="BS1222" s="370"/>
      <c r="BT1222" s="370"/>
      <c r="BU1222" s="370"/>
      <c r="BV1222" s="370"/>
      <c r="BW1222" s="370"/>
      <c r="BX1222" s="370"/>
      <c r="BY1222" s="370"/>
      <c r="BZ1222" s="370"/>
      <c r="CA1222" s="370"/>
      <c r="CB1222" s="370"/>
      <c r="CC1222" s="370"/>
      <c r="CD1222" s="370"/>
      <c r="CE1222" s="370"/>
      <c r="CF1222" s="370"/>
      <c r="CG1222" s="370"/>
      <c r="CH1222" s="370"/>
      <c r="CI1222" s="370"/>
      <c r="CJ1222" s="370"/>
      <c r="CK1222" s="370"/>
      <c r="CL1222" s="370"/>
      <c r="CM1222" s="370"/>
      <c r="CN1222" s="370"/>
      <c r="CO1222" s="370"/>
      <c r="CP1222" s="370"/>
      <c r="CQ1222" s="370"/>
      <c r="CR1222" s="370"/>
      <c r="CS1222" s="370"/>
      <c r="CT1222" s="370"/>
      <c r="CU1222" s="370"/>
      <c r="CV1222" s="370"/>
      <c r="CW1222" s="370"/>
      <c r="CX1222" s="370"/>
      <c r="CY1222" s="370"/>
      <c r="CZ1222" s="370"/>
      <c r="DA1222" s="370"/>
      <c r="DB1222" s="370"/>
      <c r="DC1222" s="370"/>
      <c r="DD1222" s="370"/>
      <c r="DE1222" s="370"/>
    </row>
    <row r="1223" spans="56:109">
      <c r="BD1223" s="370"/>
      <c r="BE1223" s="370"/>
      <c r="BF1223" s="370"/>
      <c r="BG1223" s="370"/>
      <c r="BH1223" s="370"/>
      <c r="BI1223" s="370"/>
      <c r="BJ1223" s="370"/>
      <c r="BK1223" s="370"/>
      <c r="BL1223" s="370"/>
      <c r="BM1223" s="370"/>
      <c r="BN1223" s="370"/>
      <c r="BO1223" s="370"/>
      <c r="BP1223" s="370"/>
      <c r="BQ1223" s="370"/>
      <c r="BR1223" s="370"/>
      <c r="BS1223" s="370"/>
      <c r="BT1223" s="370"/>
      <c r="BU1223" s="370"/>
      <c r="BV1223" s="370"/>
      <c r="BW1223" s="370"/>
      <c r="BX1223" s="370"/>
      <c r="BY1223" s="370"/>
      <c r="BZ1223" s="370"/>
      <c r="CA1223" s="370"/>
      <c r="CB1223" s="370"/>
      <c r="CC1223" s="370"/>
      <c r="CD1223" s="370"/>
      <c r="CE1223" s="370"/>
      <c r="CF1223" s="370"/>
      <c r="CG1223" s="370"/>
      <c r="CH1223" s="370"/>
      <c r="CI1223" s="370"/>
      <c r="CJ1223" s="370"/>
      <c r="CK1223" s="370"/>
      <c r="CL1223" s="370"/>
      <c r="CM1223" s="370"/>
      <c r="CN1223" s="370"/>
      <c r="CO1223" s="370"/>
      <c r="CP1223" s="370"/>
      <c r="CQ1223" s="370"/>
      <c r="CR1223" s="370"/>
      <c r="CS1223" s="370"/>
      <c r="CT1223" s="370"/>
      <c r="CU1223" s="370"/>
      <c r="CV1223" s="370"/>
      <c r="CW1223" s="370"/>
      <c r="CX1223" s="370"/>
      <c r="CY1223" s="370"/>
      <c r="CZ1223" s="370"/>
      <c r="DA1223" s="370"/>
      <c r="DB1223" s="370"/>
      <c r="DC1223" s="370"/>
      <c r="DD1223" s="370"/>
      <c r="DE1223" s="370"/>
    </row>
    <row r="1224" spans="56:109">
      <c r="BD1224" s="370"/>
      <c r="BE1224" s="370"/>
      <c r="BF1224" s="370"/>
      <c r="BG1224" s="370"/>
      <c r="BH1224" s="370"/>
      <c r="BI1224" s="370"/>
      <c r="BJ1224" s="370"/>
      <c r="BK1224" s="370"/>
      <c r="BL1224" s="370"/>
      <c r="BM1224" s="370"/>
      <c r="BN1224" s="370"/>
      <c r="BO1224" s="370"/>
      <c r="BP1224" s="370"/>
      <c r="BQ1224" s="370"/>
      <c r="BR1224" s="370"/>
      <c r="BS1224" s="370"/>
      <c r="BT1224" s="370"/>
      <c r="BU1224" s="370"/>
      <c r="BV1224" s="370"/>
      <c r="BW1224" s="370"/>
      <c r="BX1224" s="370"/>
      <c r="BY1224" s="370"/>
      <c r="BZ1224" s="370"/>
      <c r="CA1224" s="370"/>
      <c r="CB1224" s="370"/>
      <c r="CC1224" s="370"/>
      <c r="CD1224" s="370"/>
      <c r="CE1224" s="370"/>
      <c r="CF1224" s="370"/>
      <c r="CG1224" s="370"/>
      <c r="CH1224" s="370"/>
      <c r="CI1224" s="370"/>
      <c r="CJ1224" s="370"/>
      <c r="CK1224" s="370"/>
      <c r="CL1224" s="370"/>
      <c r="CM1224" s="370"/>
      <c r="CN1224" s="370"/>
      <c r="CO1224" s="370"/>
      <c r="CP1224" s="370"/>
      <c r="CQ1224" s="370"/>
      <c r="CR1224" s="370"/>
      <c r="CS1224" s="370"/>
      <c r="CT1224" s="370"/>
      <c r="CU1224" s="370"/>
      <c r="CV1224" s="370"/>
      <c r="CW1224" s="370"/>
      <c r="CX1224" s="370"/>
      <c r="CY1224" s="370"/>
      <c r="CZ1224" s="370"/>
      <c r="DA1224" s="370"/>
      <c r="DB1224" s="370"/>
      <c r="DC1224" s="370"/>
      <c r="DD1224" s="370"/>
      <c r="DE1224" s="370"/>
    </row>
    <row r="1225" spans="56:109">
      <c r="BD1225" s="370"/>
      <c r="BE1225" s="370"/>
      <c r="BF1225" s="370"/>
      <c r="BG1225" s="370"/>
      <c r="BH1225" s="370"/>
      <c r="BI1225" s="370"/>
      <c r="BJ1225" s="370"/>
      <c r="BK1225" s="370"/>
      <c r="BL1225" s="370"/>
      <c r="BM1225" s="370"/>
      <c r="BN1225" s="370"/>
      <c r="BO1225" s="370"/>
      <c r="BP1225" s="370"/>
      <c r="BQ1225" s="370"/>
      <c r="BR1225" s="370"/>
      <c r="BS1225" s="370"/>
      <c r="BT1225" s="370"/>
      <c r="BU1225" s="370"/>
      <c r="BV1225" s="370"/>
      <c r="BW1225" s="370"/>
      <c r="BX1225" s="370"/>
      <c r="BY1225" s="370"/>
      <c r="BZ1225" s="370"/>
      <c r="CA1225" s="370"/>
      <c r="CB1225" s="370"/>
      <c r="CC1225" s="370"/>
      <c r="CD1225" s="370"/>
      <c r="CE1225" s="370"/>
      <c r="CF1225" s="370"/>
      <c r="CG1225" s="370"/>
      <c r="CH1225" s="370"/>
      <c r="CI1225" s="370"/>
      <c r="CJ1225" s="370"/>
      <c r="CK1225" s="370"/>
      <c r="CL1225" s="370"/>
      <c r="CM1225" s="370"/>
      <c r="CN1225" s="370"/>
      <c r="CO1225" s="370"/>
      <c r="CP1225" s="370"/>
      <c r="CQ1225" s="370"/>
      <c r="CR1225" s="370"/>
      <c r="CS1225" s="370"/>
      <c r="CT1225" s="370"/>
      <c r="CU1225" s="370"/>
      <c r="CV1225" s="370"/>
      <c r="CW1225" s="370"/>
      <c r="CX1225" s="370"/>
      <c r="CY1225" s="370"/>
      <c r="CZ1225" s="370"/>
      <c r="DA1225" s="370"/>
      <c r="DB1225" s="370"/>
      <c r="DC1225" s="370"/>
      <c r="DD1225" s="370"/>
      <c r="DE1225" s="370"/>
    </row>
    <row r="1226" spans="56:109">
      <c r="BD1226" s="370"/>
      <c r="BE1226" s="370"/>
      <c r="BF1226" s="370"/>
      <c r="BG1226" s="370"/>
      <c r="BH1226" s="370"/>
      <c r="BI1226" s="370"/>
      <c r="BJ1226" s="370"/>
      <c r="BK1226" s="370"/>
      <c r="BL1226" s="370"/>
      <c r="BM1226" s="370"/>
      <c r="BN1226" s="370"/>
      <c r="BO1226" s="370"/>
      <c r="BP1226" s="370"/>
      <c r="BQ1226" s="370"/>
      <c r="BR1226" s="370"/>
      <c r="BS1226" s="370"/>
      <c r="BT1226" s="370"/>
      <c r="BU1226" s="370"/>
      <c r="BV1226" s="370"/>
      <c r="BW1226" s="370"/>
      <c r="BX1226" s="370"/>
      <c r="BY1226" s="370"/>
      <c r="BZ1226" s="370"/>
      <c r="CA1226" s="370"/>
      <c r="CB1226" s="370"/>
      <c r="CC1226" s="370"/>
      <c r="CD1226" s="370"/>
      <c r="CE1226" s="370"/>
      <c r="CF1226" s="370"/>
      <c r="CG1226" s="370"/>
      <c r="CH1226" s="370"/>
      <c r="CI1226" s="370"/>
      <c r="CJ1226" s="370"/>
      <c r="CK1226" s="370"/>
      <c r="CL1226" s="370"/>
      <c r="CM1226" s="370"/>
      <c r="CN1226" s="370"/>
      <c r="CO1226" s="370"/>
      <c r="CP1226" s="370"/>
      <c r="CQ1226" s="370"/>
      <c r="CR1226" s="370"/>
      <c r="CS1226" s="370"/>
      <c r="CT1226" s="370"/>
      <c r="CU1226" s="370"/>
      <c r="CV1226" s="370"/>
      <c r="CW1226" s="370"/>
      <c r="CX1226" s="370"/>
      <c r="CY1226" s="370"/>
      <c r="CZ1226" s="370"/>
      <c r="DA1226" s="370"/>
      <c r="DB1226" s="370"/>
      <c r="DC1226" s="370"/>
      <c r="DD1226" s="370"/>
      <c r="DE1226" s="370"/>
    </row>
    <row r="1227" spans="56:109">
      <c r="BD1227" s="370"/>
      <c r="BE1227" s="370"/>
      <c r="BF1227" s="370"/>
      <c r="BG1227" s="370"/>
      <c r="BH1227" s="370"/>
      <c r="BI1227" s="370"/>
      <c r="BJ1227" s="370"/>
      <c r="BK1227" s="370"/>
      <c r="BL1227" s="370"/>
      <c r="BM1227" s="370"/>
      <c r="BN1227" s="370"/>
      <c r="BO1227" s="370"/>
      <c r="BP1227" s="370"/>
      <c r="BQ1227" s="370"/>
      <c r="BR1227" s="370"/>
      <c r="BS1227" s="370"/>
      <c r="BT1227" s="370"/>
      <c r="BU1227" s="370"/>
      <c r="BV1227" s="370"/>
      <c r="BW1227" s="370"/>
      <c r="BX1227" s="370"/>
      <c r="BY1227" s="370"/>
      <c r="BZ1227" s="370"/>
      <c r="CA1227" s="370"/>
      <c r="CB1227" s="370"/>
      <c r="CC1227" s="370"/>
      <c r="CD1227" s="370"/>
      <c r="CE1227" s="370"/>
      <c r="CF1227" s="370"/>
      <c r="CG1227" s="370"/>
      <c r="CH1227" s="370"/>
      <c r="CI1227" s="370"/>
      <c r="CJ1227" s="370"/>
      <c r="CK1227" s="370"/>
      <c r="CL1227" s="370"/>
      <c r="CM1227" s="370"/>
      <c r="CN1227" s="370"/>
      <c r="CO1227" s="370"/>
      <c r="CP1227" s="370"/>
      <c r="CQ1227" s="370"/>
      <c r="CR1227" s="370"/>
      <c r="CS1227" s="370"/>
      <c r="CT1227" s="370"/>
      <c r="CU1227" s="370"/>
      <c r="CV1227" s="370"/>
      <c r="CW1227" s="370"/>
      <c r="CX1227" s="370"/>
      <c r="CY1227" s="370"/>
      <c r="CZ1227" s="370"/>
      <c r="DA1227" s="370"/>
      <c r="DB1227" s="370"/>
      <c r="DC1227" s="370"/>
      <c r="DD1227" s="370"/>
      <c r="DE1227" s="370"/>
    </row>
    <row r="1228" spans="56:109">
      <c r="BD1228" s="370"/>
      <c r="BE1228" s="370"/>
      <c r="BF1228" s="370"/>
      <c r="BG1228" s="370"/>
      <c r="BH1228" s="370"/>
      <c r="BI1228" s="370"/>
      <c r="BJ1228" s="370"/>
      <c r="BK1228" s="370"/>
      <c r="BL1228" s="370"/>
      <c r="BM1228" s="370"/>
      <c r="BN1228" s="370"/>
      <c r="BO1228" s="370"/>
      <c r="BP1228" s="370"/>
      <c r="BQ1228" s="370"/>
      <c r="BR1228" s="370"/>
      <c r="BS1228" s="370"/>
      <c r="BT1228" s="370"/>
      <c r="BU1228" s="370"/>
      <c r="BV1228" s="370"/>
      <c r="BW1228" s="370"/>
      <c r="BX1228" s="370"/>
      <c r="BY1228" s="370"/>
      <c r="BZ1228" s="370"/>
      <c r="CA1228" s="370"/>
      <c r="CB1228" s="370"/>
      <c r="CC1228" s="370"/>
      <c r="CD1228" s="370"/>
      <c r="CE1228" s="370"/>
      <c r="CF1228" s="370"/>
      <c r="CG1228" s="370"/>
      <c r="CH1228" s="370"/>
      <c r="CI1228" s="370"/>
      <c r="CJ1228" s="370"/>
      <c r="CK1228" s="370"/>
      <c r="CL1228" s="370"/>
      <c r="CM1228" s="370"/>
      <c r="CN1228" s="370"/>
      <c r="CO1228" s="370"/>
      <c r="CP1228" s="370"/>
      <c r="CQ1228" s="370"/>
      <c r="CR1228" s="370"/>
      <c r="CS1228" s="370"/>
      <c r="CT1228" s="370"/>
      <c r="CU1228" s="370"/>
      <c r="CV1228" s="370"/>
      <c r="CW1228" s="370"/>
      <c r="CX1228" s="370"/>
      <c r="CY1228" s="370"/>
      <c r="CZ1228" s="370"/>
      <c r="DA1228" s="370"/>
      <c r="DB1228" s="370"/>
      <c r="DC1228" s="370"/>
      <c r="DD1228" s="370"/>
      <c r="DE1228" s="370"/>
    </row>
    <row r="1229" spans="56:109">
      <c r="BD1229" s="370"/>
      <c r="BE1229" s="370"/>
      <c r="BF1229" s="370"/>
      <c r="BG1229" s="370"/>
      <c r="BH1229" s="370"/>
      <c r="BI1229" s="370"/>
      <c r="BJ1229" s="370"/>
      <c r="BK1229" s="370"/>
      <c r="BL1229" s="370"/>
      <c r="BM1229" s="370"/>
      <c r="BN1229" s="370"/>
      <c r="BO1229" s="370"/>
      <c r="BP1229" s="370"/>
      <c r="BQ1229" s="370"/>
      <c r="BR1229" s="370"/>
      <c r="BS1229" s="370"/>
      <c r="BT1229" s="370"/>
      <c r="BU1229" s="370"/>
      <c r="BV1229" s="370"/>
      <c r="BW1229" s="370"/>
      <c r="BX1229" s="370"/>
      <c r="BY1229" s="370"/>
      <c r="BZ1229" s="370"/>
      <c r="CA1229" s="370"/>
      <c r="CB1229" s="370"/>
      <c r="CC1229" s="370"/>
      <c r="CD1229" s="370"/>
      <c r="CE1229" s="370"/>
      <c r="CF1229" s="370"/>
      <c r="CG1229" s="370"/>
      <c r="CH1229" s="370"/>
      <c r="CI1229" s="370"/>
      <c r="CJ1229" s="370"/>
      <c r="CK1229" s="370"/>
      <c r="CL1229" s="370"/>
      <c r="CM1229" s="370"/>
      <c r="CN1229" s="370"/>
      <c r="CO1229" s="370"/>
      <c r="CP1229" s="370"/>
      <c r="CQ1229" s="370"/>
      <c r="CR1229" s="370"/>
      <c r="CS1229" s="370"/>
      <c r="CT1229" s="370"/>
      <c r="CU1229" s="370"/>
      <c r="CV1229" s="370"/>
      <c r="CW1229" s="370"/>
      <c r="CX1229" s="370"/>
      <c r="CY1229" s="370"/>
      <c r="CZ1229" s="370"/>
      <c r="DA1229" s="370"/>
      <c r="DB1229" s="370"/>
      <c r="DC1229" s="370"/>
      <c r="DD1229" s="370"/>
      <c r="DE1229" s="370"/>
    </row>
    <row r="1230" spans="56:109">
      <c r="BD1230" s="370"/>
      <c r="BE1230" s="370"/>
      <c r="BF1230" s="370"/>
      <c r="BG1230" s="370"/>
      <c r="BH1230" s="370"/>
      <c r="BI1230" s="370"/>
      <c r="BJ1230" s="370"/>
      <c r="BK1230" s="370"/>
      <c r="BL1230" s="370"/>
      <c r="BM1230" s="370"/>
      <c r="BN1230" s="370"/>
      <c r="BO1230" s="370"/>
      <c r="BP1230" s="370"/>
      <c r="BQ1230" s="370"/>
      <c r="BR1230" s="370"/>
      <c r="BS1230" s="370"/>
      <c r="BT1230" s="370"/>
      <c r="BU1230" s="370"/>
      <c r="BV1230" s="370"/>
      <c r="BW1230" s="370"/>
      <c r="BX1230" s="370"/>
      <c r="BY1230" s="370"/>
      <c r="BZ1230" s="370"/>
      <c r="CA1230" s="370"/>
      <c r="CB1230" s="370"/>
      <c r="CC1230" s="370"/>
      <c r="CD1230" s="370"/>
      <c r="CE1230" s="370"/>
      <c r="CF1230" s="370"/>
      <c r="CG1230" s="370"/>
      <c r="CH1230" s="370"/>
      <c r="CI1230" s="370"/>
      <c r="CJ1230" s="370"/>
      <c r="CK1230" s="370"/>
      <c r="CL1230" s="370"/>
      <c r="CM1230" s="370"/>
      <c r="CN1230" s="370"/>
      <c r="CO1230" s="370"/>
      <c r="CP1230" s="370"/>
      <c r="CQ1230" s="370"/>
      <c r="CR1230" s="370"/>
      <c r="CS1230" s="370"/>
      <c r="CT1230" s="370"/>
      <c r="CU1230" s="370"/>
      <c r="CV1230" s="370"/>
      <c r="CW1230" s="370"/>
      <c r="CX1230" s="370"/>
      <c r="CY1230" s="370"/>
      <c r="CZ1230" s="370"/>
      <c r="DA1230" s="370"/>
      <c r="DB1230" s="370"/>
      <c r="DC1230" s="370"/>
      <c r="DD1230" s="370"/>
      <c r="DE1230" s="370"/>
    </row>
    <row r="1231" spans="56:109">
      <c r="BD1231" s="370"/>
      <c r="BE1231" s="370"/>
      <c r="BF1231" s="370"/>
      <c r="BG1231" s="370"/>
      <c r="BH1231" s="370"/>
      <c r="BI1231" s="370"/>
      <c r="BJ1231" s="370"/>
      <c r="BK1231" s="370"/>
      <c r="BL1231" s="370"/>
      <c r="BM1231" s="370"/>
      <c r="BN1231" s="370"/>
      <c r="BO1231" s="370"/>
      <c r="BP1231" s="370"/>
      <c r="BQ1231" s="370"/>
      <c r="BR1231" s="370"/>
      <c r="BS1231" s="370"/>
      <c r="BT1231" s="370"/>
      <c r="BU1231" s="370"/>
      <c r="BV1231" s="370"/>
      <c r="BW1231" s="370"/>
      <c r="BX1231" s="370"/>
      <c r="BY1231" s="370"/>
      <c r="BZ1231" s="370"/>
      <c r="CA1231" s="370"/>
      <c r="CB1231" s="370"/>
      <c r="CC1231" s="370"/>
      <c r="CD1231" s="370"/>
      <c r="CE1231" s="370"/>
      <c r="CF1231" s="370"/>
      <c r="CG1231" s="370"/>
      <c r="CH1231" s="370"/>
      <c r="CI1231" s="370"/>
      <c r="CJ1231" s="370"/>
      <c r="CK1231" s="370"/>
      <c r="CL1231" s="370"/>
      <c r="CM1231" s="370"/>
      <c r="CN1231" s="370"/>
      <c r="CO1231" s="370"/>
      <c r="CP1231" s="370"/>
      <c r="CQ1231" s="370"/>
      <c r="CR1231" s="370"/>
      <c r="CS1231" s="370"/>
      <c r="CT1231" s="370"/>
      <c r="CU1231" s="370"/>
      <c r="CV1231" s="370"/>
      <c r="CW1231" s="370"/>
      <c r="CX1231" s="370"/>
      <c r="CY1231" s="370"/>
      <c r="CZ1231" s="370"/>
      <c r="DA1231" s="370"/>
      <c r="DB1231" s="370"/>
      <c r="DC1231" s="370"/>
      <c r="DD1231" s="370"/>
      <c r="DE1231" s="370"/>
    </row>
    <row r="1232" spans="56:109">
      <c r="BD1232" s="370"/>
      <c r="BE1232" s="370"/>
      <c r="BF1232" s="370"/>
      <c r="BG1232" s="370"/>
      <c r="BH1232" s="370"/>
      <c r="BI1232" s="370"/>
      <c r="BJ1232" s="370"/>
      <c r="BK1232" s="370"/>
      <c r="BL1232" s="370"/>
      <c r="BM1232" s="370"/>
      <c r="BN1232" s="370"/>
      <c r="BO1232" s="370"/>
      <c r="BP1232" s="370"/>
      <c r="BQ1232" s="370"/>
      <c r="BR1232" s="370"/>
      <c r="BS1232" s="370"/>
      <c r="BT1232" s="370"/>
      <c r="BU1232" s="370"/>
      <c r="BV1232" s="370"/>
      <c r="BW1232" s="370"/>
      <c r="BX1232" s="370"/>
      <c r="BY1232" s="370"/>
      <c r="BZ1232" s="370"/>
      <c r="CA1232" s="370"/>
      <c r="CB1232" s="370"/>
      <c r="CC1232" s="370"/>
      <c r="CD1232" s="370"/>
      <c r="CE1232" s="370"/>
      <c r="CF1232" s="370"/>
      <c r="CG1232" s="370"/>
      <c r="CH1232" s="370"/>
      <c r="CI1232" s="370"/>
      <c r="CJ1232" s="370"/>
      <c r="CK1232" s="370"/>
      <c r="CL1232" s="370"/>
      <c r="CM1232" s="370"/>
      <c r="CN1232" s="370"/>
      <c r="CO1232" s="370"/>
      <c r="CP1232" s="370"/>
      <c r="CQ1232" s="370"/>
      <c r="CR1232" s="370"/>
      <c r="CS1232" s="370"/>
      <c r="CT1232" s="370"/>
      <c r="CU1232" s="370"/>
      <c r="CV1232" s="370"/>
      <c r="CW1232" s="370"/>
      <c r="CX1232" s="370"/>
      <c r="CY1232" s="370"/>
      <c r="CZ1232" s="370"/>
      <c r="DA1232" s="370"/>
      <c r="DB1232" s="370"/>
      <c r="DC1232" s="370"/>
      <c r="DD1232" s="370"/>
      <c r="DE1232" s="370"/>
    </row>
    <row r="1233" spans="56:109">
      <c r="BD1233" s="370"/>
      <c r="BE1233" s="370"/>
      <c r="BF1233" s="370"/>
      <c r="BG1233" s="370"/>
      <c r="BH1233" s="370"/>
      <c r="BI1233" s="370"/>
      <c r="BJ1233" s="370"/>
      <c r="BK1233" s="370"/>
      <c r="BL1233" s="370"/>
      <c r="BM1233" s="370"/>
      <c r="BN1233" s="370"/>
      <c r="BO1233" s="370"/>
      <c r="BP1233" s="370"/>
      <c r="BQ1233" s="370"/>
      <c r="BR1233" s="370"/>
      <c r="BS1233" s="370"/>
      <c r="BT1233" s="370"/>
      <c r="BU1233" s="370"/>
      <c r="BV1233" s="370"/>
      <c r="BW1233" s="370"/>
      <c r="BX1233" s="370"/>
      <c r="BY1233" s="370"/>
      <c r="BZ1233" s="370"/>
      <c r="CA1233" s="370"/>
      <c r="CB1233" s="370"/>
      <c r="CC1233" s="370"/>
      <c r="CD1233" s="370"/>
      <c r="CE1233" s="370"/>
      <c r="CF1233" s="370"/>
      <c r="CG1233" s="370"/>
      <c r="CH1233" s="370"/>
      <c r="CI1233" s="370"/>
      <c r="CJ1233" s="370"/>
      <c r="CK1233" s="370"/>
      <c r="CL1233" s="370"/>
      <c r="CM1233" s="370"/>
      <c r="CN1233" s="370"/>
      <c r="CO1233" s="370"/>
      <c r="CP1233" s="370"/>
      <c r="CQ1233" s="370"/>
      <c r="CR1233" s="370"/>
      <c r="CS1233" s="370"/>
      <c r="CT1233" s="370"/>
      <c r="CU1233" s="370"/>
      <c r="CV1233" s="370"/>
      <c r="CW1233" s="370"/>
      <c r="CX1233" s="370"/>
      <c r="CY1233" s="370"/>
      <c r="CZ1233" s="370"/>
      <c r="DA1233" s="370"/>
      <c r="DB1233" s="370"/>
      <c r="DC1233" s="370"/>
      <c r="DD1233" s="370"/>
      <c r="DE1233" s="370"/>
    </row>
    <row r="1234" spans="56:109">
      <c r="BD1234" s="370"/>
      <c r="BE1234" s="370"/>
      <c r="BF1234" s="370"/>
      <c r="BG1234" s="370"/>
      <c r="BH1234" s="370"/>
      <c r="BI1234" s="370"/>
      <c r="BJ1234" s="370"/>
      <c r="BK1234" s="370"/>
      <c r="BL1234" s="370"/>
      <c r="BM1234" s="370"/>
      <c r="BN1234" s="370"/>
      <c r="BO1234" s="370"/>
      <c r="BP1234" s="370"/>
      <c r="BQ1234" s="370"/>
      <c r="BR1234" s="370"/>
      <c r="BS1234" s="370"/>
      <c r="BT1234" s="370"/>
      <c r="BU1234" s="370"/>
      <c r="BV1234" s="370"/>
      <c r="BW1234" s="370"/>
      <c r="BX1234" s="370"/>
      <c r="BY1234" s="370"/>
      <c r="BZ1234" s="370"/>
      <c r="CA1234" s="370"/>
      <c r="CB1234" s="370"/>
      <c r="CC1234" s="370"/>
      <c r="CD1234" s="370"/>
      <c r="CE1234" s="370"/>
      <c r="CF1234" s="370"/>
      <c r="CG1234" s="370"/>
      <c r="CH1234" s="370"/>
      <c r="CI1234" s="370"/>
      <c r="CJ1234" s="370"/>
      <c r="CK1234" s="370"/>
      <c r="CL1234" s="370"/>
      <c r="CM1234" s="370"/>
      <c r="CN1234" s="370"/>
      <c r="CO1234" s="370"/>
      <c r="CP1234" s="370"/>
      <c r="CQ1234" s="370"/>
      <c r="CR1234" s="370"/>
      <c r="CS1234" s="370"/>
      <c r="CT1234" s="370"/>
      <c r="CU1234" s="370"/>
      <c r="CV1234" s="370"/>
      <c r="CW1234" s="370"/>
      <c r="CX1234" s="370"/>
      <c r="CY1234" s="370"/>
      <c r="CZ1234" s="370"/>
      <c r="DA1234" s="370"/>
      <c r="DB1234" s="370"/>
      <c r="DC1234" s="370"/>
      <c r="DD1234" s="370"/>
      <c r="DE1234" s="370"/>
    </row>
    <row r="1235" spans="56:109">
      <c r="BD1235" s="370"/>
      <c r="BE1235" s="370"/>
      <c r="BF1235" s="370"/>
      <c r="BG1235" s="370"/>
      <c r="BH1235" s="370"/>
      <c r="BI1235" s="370"/>
      <c r="BJ1235" s="370"/>
      <c r="BK1235" s="370"/>
      <c r="BL1235" s="370"/>
      <c r="BM1235" s="370"/>
      <c r="BN1235" s="370"/>
      <c r="BO1235" s="370"/>
      <c r="BP1235" s="370"/>
      <c r="BQ1235" s="370"/>
      <c r="BR1235" s="370"/>
      <c r="BS1235" s="370"/>
      <c r="BT1235" s="370"/>
      <c r="BU1235" s="370"/>
      <c r="BV1235" s="370"/>
      <c r="BW1235" s="370"/>
      <c r="BX1235" s="370"/>
      <c r="BY1235" s="370"/>
      <c r="BZ1235" s="370"/>
      <c r="CA1235" s="370"/>
      <c r="CB1235" s="370"/>
      <c r="CC1235" s="370"/>
      <c r="CD1235" s="370"/>
      <c r="CE1235" s="370"/>
      <c r="CF1235" s="370"/>
      <c r="CG1235" s="370"/>
      <c r="CH1235" s="370"/>
      <c r="CI1235" s="370"/>
      <c r="CJ1235" s="370"/>
      <c r="CK1235" s="370"/>
      <c r="CL1235" s="370"/>
      <c r="CM1235" s="370"/>
      <c r="CN1235" s="370"/>
      <c r="CO1235" s="370"/>
      <c r="CP1235" s="370"/>
      <c r="CQ1235" s="370"/>
      <c r="CR1235" s="370"/>
      <c r="CS1235" s="370"/>
      <c r="CT1235" s="370"/>
      <c r="CU1235" s="370"/>
      <c r="CV1235" s="370"/>
      <c r="CW1235" s="370"/>
      <c r="CX1235" s="370"/>
      <c r="CY1235" s="370"/>
      <c r="CZ1235" s="370"/>
      <c r="DA1235" s="370"/>
      <c r="DB1235" s="370"/>
      <c r="DC1235" s="370"/>
      <c r="DD1235" s="370"/>
      <c r="DE1235" s="370"/>
    </row>
    <row r="1236" spans="56:109">
      <c r="BD1236" s="370"/>
      <c r="BE1236" s="370"/>
      <c r="BF1236" s="370"/>
      <c r="BG1236" s="370"/>
      <c r="BH1236" s="370"/>
      <c r="BI1236" s="370"/>
      <c r="BJ1236" s="370"/>
      <c r="BK1236" s="370"/>
      <c r="BL1236" s="370"/>
      <c r="BM1236" s="370"/>
      <c r="BN1236" s="370"/>
      <c r="BO1236" s="370"/>
      <c r="BP1236" s="370"/>
      <c r="BQ1236" s="370"/>
      <c r="BR1236" s="370"/>
      <c r="BS1236" s="370"/>
      <c r="BT1236" s="370"/>
      <c r="BU1236" s="370"/>
      <c r="BV1236" s="370"/>
      <c r="BW1236" s="370"/>
      <c r="BX1236" s="370"/>
      <c r="BY1236" s="370"/>
      <c r="BZ1236" s="370"/>
      <c r="CA1236" s="370"/>
      <c r="CB1236" s="370"/>
      <c r="CC1236" s="370"/>
      <c r="CD1236" s="370"/>
      <c r="CE1236" s="370"/>
      <c r="CF1236" s="370"/>
      <c r="CG1236" s="370"/>
      <c r="CH1236" s="370"/>
      <c r="CI1236" s="370"/>
      <c r="CJ1236" s="370"/>
      <c r="CK1236" s="370"/>
      <c r="CL1236" s="370"/>
      <c r="CM1236" s="370"/>
      <c r="CN1236" s="370"/>
      <c r="CO1236" s="370"/>
      <c r="CP1236" s="370"/>
      <c r="CQ1236" s="370"/>
      <c r="CR1236" s="370"/>
      <c r="CS1236" s="370"/>
      <c r="CT1236" s="370"/>
      <c r="CU1236" s="370"/>
      <c r="CV1236" s="370"/>
      <c r="CW1236" s="370"/>
      <c r="CX1236" s="370"/>
      <c r="CY1236" s="370"/>
      <c r="CZ1236" s="370"/>
      <c r="DA1236" s="370"/>
      <c r="DB1236" s="370"/>
      <c r="DC1236" s="370"/>
      <c r="DD1236" s="370"/>
      <c r="DE1236" s="370"/>
    </row>
    <row r="1237" spans="56:109">
      <c r="BD1237" s="370"/>
      <c r="BE1237" s="370"/>
      <c r="BF1237" s="370"/>
      <c r="BG1237" s="370"/>
      <c r="BH1237" s="370"/>
      <c r="BI1237" s="370"/>
      <c r="BJ1237" s="370"/>
      <c r="BK1237" s="370"/>
      <c r="BL1237" s="370"/>
      <c r="BM1237" s="370"/>
      <c r="BN1237" s="370"/>
      <c r="BO1237" s="370"/>
      <c r="BP1237" s="370"/>
      <c r="BQ1237" s="370"/>
      <c r="BR1237" s="370"/>
      <c r="BS1237" s="370"/>
      <c r="BT1237" s="370"/>
      <c r="BU1237" s="370"/>
      <c r="BV1237" s="370"/>
      <c r="BW1237" s="370"/>
      <c r="BX1237" s="370"/>
      <c r="BY1237" s="370"/>
      <c r="BZ1237" s="370"/>
      <c r="CA1237" s="370"/>
      <c r="CB1237" s="370"/>
      <c r="CC1237" s="370"/>
      <c r="CD1237" s="370"/>
      <c r="CE1237" s="370"/>
      <c r="CF1237" s="370"/>
      <c r="CG1237" s="370"/>
      <c r="CH1237" s="370"/>
      <c r="CI1237" s="370"/>
      <c r="CJ1237" s="370"/>
      <c r="CK1237" s="370"/>
      <c r="CL1237" s="370"/>
      <c r="CM1237" s="370"/>
      <c r="CN1237" s="370"/>
      <c r="CO1237" s="370"/>
      <c r="CP1237" s="370"/>
      <c r="CQ1237" s="370"/>
      <c r="CR1237" s="370"/>
      <c r="CS1237" s="370"/>
      <c r="CT1237" s="370"/>
      <c r="CU1237" s="370"/>
      <c r="CV1237" s="370"/>
      <c r="CW1237" s="370"/>
      <c r="CX1237" s="370"/>
      <c r="CY1237" s="370"/>
      <c r="CZ1237" s="370"/>
      <c r="DA1237" s="370"/>
      <c r="DB1237" s="370"/>
      <c r="DC1237" s="370"/>
      <c r="DD1237" s="370"/>
      <c r="DE1237" s="370"/>
    </row>
    <row r="1238" spans="56:109">
      <c r="BD1238" s="370"/>
      <c r="BE1238" s="370"/>
      <c r="BF1238" s="370"/>
      <c r="BG1238" s="370"/>
      <c r="BH1238" s="370"/>
      <c r="BI1238" s="370"/>
      <c r="BJ1238" s="370"/>
      <c r="BK1238" s="370"/>
      <c r="BL1238" s="370"/>
      <c r="BM1238" s="370"/>
      <c r="BN1238" s="370"/>
      <c r="BO1238" s="370"/>
      <c r="BP1238" s="370"/>
      <c r="BQ1238" s="370"/>
      <c r="BR1238" s="370"/>
      <c r="BS1238" s="370"/>
      <c r="BT1238" s="370"/>
      <c r="BU1238" s="370"/>
      <c r="BV1238" s="370"/>
      <c r="BW1238" s="370"/>
      <c r="BX1238" s="370"/>
      <c r="BY1238" s="370"/>
      <c r="BZ1238" s="370"/>
      <c r="CA1238" s="370"/>
      <c r="CB1238" s="370"/>
      <c r="CC1238" s="370"/>
      <c r="CD1238" s="370"/>
      <c r="CE1238" s="370"/>
      <c r="CF1238" s="370"/>
      <c r="CG1238" s="370"/>
      <c r="CH1238" s="370"/>
      <c r="CI1238" s="370"/>
      <c r="CJ1238" s="370"/>
      <c r="CK1238" s="370"/>
      <c r="CL1238" s="370"/>
      <c r="CM1238" s="370"/>
      <c r="CN1238" s="370"/>
      <c r="CO1238" s="370"/>
      <c r="CP1238" s="370"/>
      <c r="CQ1238" s="370"/>
      <c r="CR1238" s="370"/>
      <c r="CS1238" s="370"/>
      <c r="CT1238" s="370"/>
      <c r="CU1238" s="370"/>
      <c r="CV1238" s="370"/>
      <c r="CW1238" s="370"/>
      <c r="CX1238" s="370"/>
      <c r="CY1238" s="370"/>
      <c r="CZ1238" s="370"/>
      <c r="DA1238" s="370"/>
      <c r="DB1238" s="370"/>
      <c r="DC1238" s="370"/>
      <c r="DD1238" s="370"/>
      <c r="DE1238" s="370"/>
    </row>
    <row r="1239" spans="56:109">
      <c r="BD1239" s="370"/>
      <c r="BE1239" s="370"/>
      <c r="BF1239" s="370"/>
      <c r="BG1239" s="370"/>
      <c r="BH1239" s="370"/>
      <c r="BI1239" s="370"/>
      <c r="BJ1239" s="370"/>
      <c r="BK1239" s="370"/>
      <c r="BL1239" s="370"/>
      <c r="BM1239" s="370"/>
      <c r="BN1239" s="370"/>
      <c r="BO1239" s="370"/>
      <c r="BP1239" s="370"/>
      <c r="BQ1239" s="370"/>
      <c r="BR1239" s="370"/>
      <c r="BS1239" s="370"/>
      <c r="BT1239" s="370"/>
      <c r="BU1239" s="370"/>
      <c r="BV1239" s="370"/>
      <c r="BW1239" s="370"/>
      <c r="BX1239" s="370"/>
      <c r="BY1239" s="370"/>
      <c r="BZ1239" s="370"/>
      <c r="CA1239" s="370"/>
      <c r="CB1239" s="370"/>
      <c r="CC1239" s="370"/>
      <c r="CD1239" s="370"/>
      <c r="CE1239" s="370"/>
      <c r="CF1239" s="370"/>
      <c r="CG1239" s="370"/>
      <c r="CH1239" s="370"/>
      <c r="CI1239" s="370"/>
      <c r="CJ1239" s="370"/>
      <c r="CK1239" s="370"/>
      <c r="CL1239" s="370"/>
      <c r="CM1239" s="370"/>
      <c r="CN1239" s="370"/>
      <c r="CO1239" s="370"/>
      <c r="CP1239" s="370"/>
      <c r="CQ1239" s="370"/>
      <c r="CR1239" s="370"/>
      <c r="CS1239" s="370"/>
      <c r="CT1239" s="370"/>
      <c r="CU1239" s="370"/>
      <c r="CV1239" s="370"/>
      <c r="CW1239" s="370"/>
      <c r="CX1239" s="370"/>
      <c r="CY1239" s="370"/>
      <c r="CZ1239" s="370"/>
      <c r="DA1239" s="370"/>
      <c r="DB1239" s="370"/>
      <c r="DC1239" s="370"/>
      <c r="DD1239" s="370"/>
      <c r="DE1239" s="370"/>
    </row>
    <row r="1240" spans="56:109">
      <c r="BD1240" s="370"/>
      <c r="BE1240" s="370"/>
      <c r="BF1240" s="370"/>
      <c r="BG1240" s="370"/>
      <c r="BH1240" s="370"/>
      <c r="BI1240" s="370"/>
      <c r="BJ1240" s="370"/>
      <c r="BK1240" s="370"/>
      <c r="BL1240" s="370"/>
      <c r="BM1240" s="370"/>
      <c r="BN1240" s="370"/>
      <c r="BO1240" s="370"/>
      <c r="BP1240" s="370"/>
      <c r="BQ1240" s="370"/>
      <c r="BR1240" s="370"/>
      <c r="BS1240" s="370"/>
      <c r="BT1240" s="370"/>
      <c r="BU1240" s="370"/>
      <c r="BV1240" s="370"/>
      <c r="BW1240" s="370"/>
      <c r="BX1240" s="370"/>
      <c r="BY1240" s="370"/>
      <c r="BZ1240" s="370"/>
      <c r="CA1240" s="370"/>
      <c r="CB1240" s="370"/>
      <c r="CC1240" s="370"/>
      <c r="CD1240" s="370"/>
      <c r="CE1240" s="370"/>
      <c r="CF1240" s="370"/>
      <c r="CG1240" s="370"/>
      <c r="CH1240" s="370"/>
      <c r="CI1240" s="370"/>
      <c r="CJ1240" s="370"/>
      <c r="CK1240" s="370"/>
      <c r="CL1240" s="370"/>
      <c r="CM1240" s="370"/>
      <c r="CN1240" s="370"/>
      <c r="CO1240" s="370"/>
      <c r="CP1240" s="370"/>
      <c r="CQ1240" s="370"/>
      <c r="CR1240" s="370"/>
      <c r="CS1240" s="370"/>
      <c r="CT1240" s="370"/>
      <c r="CU1240" s="370"/>
      <c r="CV1240" s="370"/>
      <c r="CW1240" s="370"/>
      <c r="CX1240" s="370"/>
      <c r="CY1240" s="370"/>
      <c r="CZ1240" s="370"/>
      <c r="DA1240" s="370"/>
      <c r="DB1240" s="370"/>
      <c r="DC1240" s="370"/>
      <c r="DD1240" s="370"/>
      <c r="DE1240" s="370"/>
    </row>
    <row r="1241" spans="56:109">
      <c r="BD1241" s="370"/>
      <c r="BE1241" s="370"/>
      <c r="BF1241" s="370"/>
      <c r="BG1241" s="370"/>
      <c r="BH1241" s="370"/>
      <c r="BI1241" s="370"/>
      <c r="BJ1241" s="370"/>
      <c r="BK1241" s="370"/>
      <c r="BL1241" s="370"/>
      <c r="BM1241" s="370"/>
      <c r="BN1241" s="370"/>
      <c r="BO1241" s="370"/>
      <c r="BP1241" s="370"/>
      <c r="BQ1241" s="370"/>
      <c r="BR1241" s="370"/>
      <c r="BS1241" s="370"/>
      <c r="BT1241" s="370"/>
      <c r="BU1241" s="370"/>
      <c r="BV1241" s="370"/>
      <c r="BW1241" s="370"/>
      <c r="BX1241" s="370"/>
      <c r="BY1241" s="370"/>
      <c r="BZ1241" s="370"/>
      <c r="CA1241" s="370"/>
      <c r="CB1241" s="370"/>
      <c r="CC1241" s="370"/>
      <c r="CD1241" s="370"/>
      <c r="CE1241" s="370"/>
      <c r="CF1241" s="370"/>
      <c r="CG1241" s="370"/>
      <c r="CH1241" s="370"/>
      <c r="CI1241" s="370"/>
      <c r="CJ1241" s="370"/>
      <c r="CK1241" s="370"/>
      <c r="CL1241" s="370"/>
      <c r="CM1241" s="370"/>
      <c r="CN1241" s="370"/>
      <c r="CO1241" s="370"/>
      <c r="CP1241" s="370"/>
      <c r="CQ1241" s="370"/>
      <c r="CR1241" s="370"/>
      <c r="CS1241" s="370"/>
      <c r="CT1241" s="370"/>
      <c r="CU1241" s="370"/>
      <c r="CV1241" s="370"/>
      <c r="CW1241" s="370"/>
      <c r="CX1241" s="370"/>
      <c r="CY1241" s="370"/>
      <c r="CZ1241" s="370"/>
      <c r="DA1241" s="370"/>
      <c r="DB1241" s="370"/>
      <c r="DC1241" s="370"/>
      <c r="DD1241" s="370"/>
      <c r="DE1241" s="370"/>
    </row>
    <row r="1242" spans="56:109">
      <c r="BD1242" s="370"/>
      <c r="BE1242" s="370"/>
      <c r="BF1242" s="370"/>
      <c r="BG1242" s="370"/>
      <c r="BH1242" s="370"/>
      <c r="BI1242" s="370"/>
      <c r="BJ1242" s="370"/>
      <c r="BK1242" s="370"/>
      <c r="BL1242" s="370"/>
      <c r="BM1242" s="370"/>
      <c r="BN1242" s="370"/>
      <c r="BO1242" s="370"/>
      <c r="BP1242" s="370"/>
      <c r="BQ1242" s="370"/>
      <c r="BR1242" s="370"/>
      <c r="BS1242" s="370"/>
      <c r="BT1242" s="370"/>
      <c r="BU1242" s="370"/>
      <c r="BV1242" s="370"/>
      <c r="BW1242" s="370"/>
      <c r="BX1242" s="370"/>
      <c r="BY1242" s="370"/>
      <c r="BZ1242" s="370"/>
      <c r="CA1242" s="370"/>
      <c r="CB1242" s="370"/>
      <c r="CC1242" s="370"/>
      <c r="CD1242" s="370"/>
      <c r="CE1242" s="370"/>
      <c r="CF1242" s="370"/>
      <c r="CG1242" s="370"/>
      <c r="CH1242" s="370"/>
      <c r="CI1242" s="370"/>
      <c r="CJ1242" s="370"/>
      <c r="CK1242" s="370"/>
      <c r="CL1242" s="370"/>
      <c r="CM1242" s="370"/>
      <c r="CN1242" s="370"/>
      <c r="CO1242" s="370"/>
      <c r="CP1242" s="370"/>
      <c r="CQ1242" s="370"/>
      <c r="CR1242" s="370"/>
      <c r="CS1242" s="370"/>
      <c r="CT1242" s="370"/>
      <c r="CU1242" s="370"/>
      <c r="CV1242" s="370"/>
      <c r="CW1242" s="370"/>
      <c r="CX1242" s="370"/>
      <c r="CY1242" s="370"/>
      <c r="CZ1242" s="370"/>
      <c r="DA1242" s="370"/>
      <c r="DB1242" s="370"/>
      <c r="DC1242" s="370"/>
      <c r="DD1242" s="370"/>
      <c r="DE1242" s="370"/>
    </row>
    <row r="1243" spans="56:109">
      <c r="BD1243" s="370"/>
      <c r="BE1243" s="370"/>
      <c r="BF1243" s="370"/>
      <c r="BG1243" s="370"/>
      <c r="BH1243" s="370"/>
      <c r="BI1243" s="370"/>
      <c r="BJ1243" s="370"/>
      <c r="BK1243" s="370"/>
      <c r="BL1243" s="370"/>
      <c r="BM1243" s="370"/>
      <c r="BN1243" s="370"/>
      <c r="BO1243" s="370"/>
      <c r="BP1243" s="370"/>
      <c r="BQ1243" s="370"/>
      <c r="BR1243" s="370"/>
      <c r="BS1243" s="370"/>
      <c r="BT1243" s="370"/>
      <c r="BU1243" s="370"/>
      <c r="BV1243" s="370"/>
      <c r="BW1243" s="370"/>
      <c r="BX1243" s="370"/>
      <c r="BY1243" s="370"/>
      <c r="BZ1243" s="370"/>
      <c r="CA1243" s="370"/>
      <c r="CB1243" s="370"/>
      <c r="CC1243" s="370"/>
      <c r="CD1243" s="370"/>
      <c r="CE1243" s="370"/>
      <c r="CF1243" s="370"/>
      <c r="CG1243" s="370"/>
      <c r="CH1243" s="370"/>
      <c r="CI1243" s="370"/>
      <c r="CJ1243" s="370"/>
      <c r="CK1243" s="370"/>
      <c r="CL1243" s="370"/>
      <c r="CM1243" s="370"/>
      <c r="CN1243" s="370"/>
      <c r="CO1243" s="370"/>
      <c r="CP1243" s="370"/>
      <c r="CQ1243" s="370"/>
      <c r="CR1243" s="370"/>
      <c r="CS1243" s="370"/>
      <c r="CT1243" s="370"/>
      <c r="CU1243" s="370"/>
      <c r="CV1243" s="370"/>
      <c r="CW1243" s="370"/>
      <c r="CX1243" s="370"/>
      <c r="CY1243" s="370"/>
      <c r="CZ1243" s="370"/>
      <c r="DA1243" s="370"/>
      <c r="DB1243" s="370"/>
      <c r="DC1243" s="370"/>
      <c r="DD1243" s="370"/>
      <c r="DE1243" s="370"/>
    </row>
    <row r="1244" spans="56:109">
      <c r="BD1244" s="370"/>
      <c r="BE1244" s="370"/>
      <c r="BF1244" s="370"/>
      <c r="BG1244" s="370"/>
      <c r="BH1244" s="370"/>
      <c r="BI1244" s="370"/>
      <c r="BJ1244" s="370"/>
      <c r="BK1244" s="370"/>
      <c r="BL1244" s="370"/>
      <c r="BM1244" s="370"/>
      <c r="BN1244" s="370"/>
      <c r="BO1244" s="370"/>
      <c r="BP1244" s="370"/>
      <c r="BQ1244" s="370"/>
      <c r="BR1244" s="370"/>
      <c r="BS1244" s="370"/>
      <c r="BT1244" s="370"/>
      <c r="BU1244" s="370"/>
      <c r="BV1244" s="370"/>
      <c r="BW1244" s="370"/>
      <c r="BX1244" s="370"/>
      <c r="BY1244" s="370"/>
      <c r="BZ1244" s="370"/>
      <c r="CA1244" s="370"/>
      <c r="CB1244" s="370"/>
      <c r="CC1244" s="370"/>
      <c r="CD1244" s="370"/>
      <c r="CE1244" s="370"/>
      <c r="CF1244" s="370"/>
      <c r="CG1244" s="370"/>
      <c r="CH1244" s="370"/>
      <c r="CI1244" s="370"/>
      <c r="CJ1244" s="370"/>
      <c r="CK1244" s="370"/>
      <c r="CL1244" s="370"/>
      <c r="CM1244" s="370"/>
      <c r="CN1244" s="370"/>
      <c r="CO1244" s="370"/>
      <c r="CP1244" s="370"/>
      <c r="CQ1244" s="370"/>
      <c r="CR1244" s="370"/>
      <c r="CS1244" s="370"/>
      <c r="CT1244" s="370"/>
      <c r="CU1244" s="370"/>
      <c r="CV1244" s="370"/>
      <c r="CW1244" s="370"/>
      <c r="CX1244" s="370"/>
      <c r="CY1244" s="370"/>
      <c r="CZ1244" s="370"/>
      <c r="DA1244" s="370"/>
      <c r="DB1244" s="370"/>
      <c r="DC1244" s="370"/>
      <c r="DD1244" s="370"/>
      <c r="DE1244" s="370"/>
    </row>
    <row r="1245" spans="56:109">
      <c r="BD1245" s="370"/>
      <c r="BE1245" s="370"/>
      <c r="BF1245" s="370"/>
      <c r="BG1245" s="370"/>
      <c r="BH1245" s="370"/>
      <c r="BI1245" s="370"/>
      <c r="BJ1245" s="370"/>
      <c r="BK1245" s="370"/>
      <c r="BL1245" s="370"/>
      <c r="BM1245" s="370"/>
      <c r="BN1245" s="370"/>
      <c r="BO1245" s="370"/>
      <c r="BP1245" s="370"/>
      <c r="BQ1245" s="370"/>
      <c r="BR1245" s="370"/>
      <c r="BS1245" s="370"/>
      <c r="BT1245" s="370"/>
      <c r="BU1245" s="370"/>
      <c r="BV1245" s="370"/>
      <c r="BW1245" s="370"/>
      <c r="BX1245" s="370"/>
      <c r="BY1245" s="370"/>
      <c r="BZ1245" s="370"/>
      <c r="CA1245" s="370"/>
      <c r="CB1245" s="370"/>
      <c r="CC1245" s="370"/>
      <c r="CD1245" s="370"/>
      <c r="CE1245" s="370"/>
      <c r="CF1245" s="370"/>
      <c r="CG1245" s="370"/>
      <c r="CH1245" s="370"/>
      <c r="CI1245" s="370"/>
      <c r="CJ1245" s="370"/>
      <c r="CK1245" s="370"/>
      <c r="CL1245" s="370"/>
      <c r="CM1245" s="370"/>
      <c r="CN1245" s="370"/>
      <c r="CO1245" s="370"/>
      <c r="CP1245" s="370"/>
      <c r="CQ1245" s="370"/>
      <c r="CR1245" s="370"/>
      <c r="CS1245" s="370"/>
      <c r="CT1245" s="370"/>
      <c r="CU1245" s="370"/>
      <c r="CV1245" s="370"/>
      <c r="CW1245" s="370"/>
      <c r="CX1245" s="370"/>
      <c r="CY1245" s="370"/>
      <c r="CZ1245" s="370"/>
      <c r="DA1245" s="370"/>
      <c r="DB1245" s="370"/>
      <c r="DC1245" s="370"/>
      <c r="DD1245" s="370"/>
      <c r="DE1245" s="370"/>
    </row>
    <row r="1246" spans="56:109">
      <c r="BD1246" s="370"/>
      <c r="BE1246" s="370"/>
      <c r="BF1246" s="370"/>
      <c r="BG1246" s="370"/>
      <c r="BH1246" s="370"/>
      <c r="BI1246" s="370"/>
      <c r="BJ1246" s="370"/>
      <c r="BK1246" s="370"/>
      <c r="BL1246" s="370"/>
      <c r="BM1246" s="370"/>
      <c r="BN1246" s="370"/>
      <c r="BO1246" s="370"/>
      <c r="BP1246" s="370"/>
      <c r="BQ1246" s="370"/>
      <c r="BR1246" s="370"/>
      <c r="BS1246" s="370"/>
      <c r="BT1246" s="370"/>
      <c r="BU1246" s="370"/>
      <c r="BV1246" s="370"/>
      <c r="BW1246" s="370"/>
      <c r="BX1246" s="370"/>
      <c r="BY1246" s="370"/>
      <c r="BZ1246" s="370"/>
      <c r="CA1246" s="370"/>
      <c r="CB1246" s="370"/>
      <c r="CC1246" s="370"/>
      <c r="CD1246" s="370"/>
      <c r="CE1246" s="370"/>
      <c r="CF1246" s="370"/>
      <c r="CG1246" s="370"/>
      <c r="CH1246" s="370"/>
      <c r="CI1246" s="370"/>
      <c r="CJ1246" s="370"/>
      <c r="CK1246" s="370"/>
      <c r="CL1246" s="370"/>
      <c r="CM1246" s="370"/>
      <c r="CN1246" s="370"/>
      <c r="CO1246" s="370"/>
      <c r="CP1246" s="370"/>
      <c r="CQ1246" s="370"/>
      <c r="CR1246" s="370"/>
      <c r="CS1246" s="370"/>
      <c r="CT1246" s="370"/>
      <c r="CU1246" s="370"/>
      <c r="CV1246" s="370"/>
      <c r="CW1246" s="370"/>
      <c r="CX1246" s="370"/>
      <c r="CY1246" s="370"/>
      <c r="CZ1246" s="370"/>
      <c r="DA1246" s="370"/>
      <c r="DB1246" s="370"/>
      <c r="DC1246" s="370"/>
      <c r="DD1246" s="370"/>
      <c r="DE1246" s="370"/>
    </row>
    <row r="1247" spans="56:109">
      <c r="BD1247" s="370"/>
      <c r="BE1247" s="370"/>
      <c r="BF1247" s="370"/>
      <c r="BG1247" s="370"/>
      <c r="BH1247" s="370"/>
      <c r="BI1247" s="370"/>
      <c r="BJ1247" s="370"/>
      <c r="BK1247" s="370"/>
      <c r="BL1247" s="370"/>
      <c r="BM1247" s="370"/>
      <c r="BN1247" s="370"/>
      <c r="BO1247" s="370"/>
      <c r="BP1247" s="370"/>
      <c r="BQ1247" s="370"/>
      <c r="BR1247" s="370"/>
      <c r="BS1247" s="370"/>
      <c r="BT1247" s="370"/>
      <c r="BU1247" s="370"/>
      <c r="BV1247" s="370"/>
      <c r="BW1247" s="370"/>
      <c r="BX1247" s="370"/>
      <c r="BY1247" s="370"/>
      <c r="BZ1247" s="370"/>
      <c r="CA1247" s="370"/>
      <c r="CB1247" s="370"/>
      <c r="CC1247" s="370"/>
      <c r="CD1247" s="370"/>
      <c r="CE1247" s="370"/>
      <c r="CF1247" s="370"/>
      <c r="CG1247" s="370"/>
      <c r="CH1247" s="370"/>
      <c r="CI1247" s="370"/>
      <c r="CJ1247" s="370"/>
      <c r="CK1247" s="370"/>
      <c r="CL1247" s="370"/>
      <c r="CM1247" s="370"/>
      <c r="CN1247" s="370"/>
      <c r="CO1247" s="370"/>
      <c r="CP1247" s="370"/>
      <c r="CQ1247" s="370"/>
      <c r="CR1247" s="370"/>
      <c r="CS1247" s="370"/>
      <c r="CT1247" s="370"/>
      <c r="CU1247" s="370"/>
      <c r="CV1247" s="370"/>
      <c r="CW1247" s="370"/>
      <c r="CX1247" s="370"/>
      <c r="CY1247" s="370"/>
      <c r="CZ1247" s="370"/>
      <c r="DA1247" s="370"/>
      <c r="DB1247" s="370"/>
      <c r="DC1247" s="370"/>
      <c r="DD1247" s="370"/>
      <c r="DE1247" s="370"/>
    </row>
    <row r="1248" spans="56:109">
      <c r="BD1248" s="370"/>
      <c r="BE1248" s="370"/>
      <c r="BF1248" s="370"/>
      <c r="BG1248" s="370"/>
      <c r="BH1248" s="370"/>
      <c r="BI1248" s="370"/>
      <c r="BJ1248" s="370"/>
      <c r="BK1248" s="370"/>
      <c r="BL1248" s="370"/>
      <c r="BM1248" s="370"/>
      <c r="BN1248" s="370"/>
      <c r="BO1248" s="370"/>
      <c r="BP1248" s="370"/>
      <c r="BQ1248" s="370"/>
      <c r="BR1248" s="370"/>
      <c r="BS1248" s="370"/>
      <c r="BT1248" s="370"/>
      <c r="BU1248" s="370"/>
      <c r="BV1248" s="370"/>
      <c r="BW1248" s="370"/>
      <c r="BX1248" s="370"/>
      <c r="BY1248" s="370"/>
      <c r="BZ1248" s="370"/>
      <c r="CA1248" s="370"/>
      <c r="CB1248" s="370"/>
      <c r="CC1248" s="370"/>
      <c r="CD1248" s="370"/>
      <c r="CE1248" s="370"/>
      <c r="CF1248" s="370"/>
      <c r="CG1248" s="370"/>
      <c r="CH1248" s="370"/>
      <c r="CI1248" s="370"/>
      <c r="CJ1248" s="370"/>
      <c r="CK1248" s="370"/>
      <c r="CL1248" s="370"/>
      <c r="CM1248" s="370"/>
      <c r="CN1248" s="370"/>
      <c r="CO1248" s="370"/>
      <c r="CP1248" s="370"/>
      <c r="CQ1248" s="370"/>
      <c r="CR1248" s="370"/>
      <c r="CS1248" s="370"/>
      <c r="CT1248" s="370"/>
      <c r="CU1248" s="370"/>
      <c r="CV1248" s="370"/>
      <c r="CW1248" s="370"/>
      <c r="CX1248" s="370"/>
      <c r="CY1248" s="370"/>
      <c r="CZ1248" s="370"/>
      <c r="DA1248" s="370"/>
      <c r="DB1248" s="370"/>
      <c r="DC1248" s="370"/>
      <c r="DD1248" s="370"/>
      <c r="DE1248" s="370"/>
    </row>
    <row r="1249" spans="56:109">
      <c r="BD1249" s="370"/>
      <c r="BE1249" s="370"/>
      <c r="BF1249" s="370"/>
      <c r="BG1249" s="370"/>
      <c r="BH1249" s="370"/>
      <c r="BI1249" s="370"/>
      <c r="BJ1249" s="370"/>
      <c r="BK1249" s="370"/>
      <c r="BL1249" s="370"/>
      <c r="BM1249" s="370"/>
      <c r="BN1249" s="370"/>
      <c r="BO1249" s="370"/>
      <c r="BP1249" s="370"/>
      <c r="BQ1249" s="370"/>
      <c r="BR1249" s="370"/>
      <c r="BS1249" s="370"/>
      <c r="BT1249" s="370"/>
      <c r="BU1249" s="370"/>
      <c r="BV1249" s="370"/>
      <c r="BW1249" s="370"/>
      <c r="BX1249" s="370"/>
      <c r="BY1249" s="370"/>
      <c r="BZ1249" s="370"/>
      <c r="CA1249" s="370"/>
      <c r="CB1249" s="370"/>
      <c r="CC1249" s="370"/>
      <c r="CD1249" s="370"/>
      <c r="CE1249" s="370"/>
      <c r="CF1249" s="370"/>
      <c r="CG1249" s="370"/>
      <c r="CH1249" s="370"/>
      <c r="CI1249" s="370"/>
      <c r="CJ1249" s="370"/>
      <c r="CK1249" s="370"/>
      <c r="CL1249" s="370"/>
      <c r="CM1249" s="370"/>
      <c r="CN1249" s="370"/>
      <c r="CO1249" s="370"/>
      <c r="CP1249" s="370"/>
      <c r="CQ1249" s="370"/>
      <c r="CR1249" s="370"/>
      <c r="CS1249" s="370"/>
      <c r="CT1249" s="370"/>
      <c r="CU1249" s="370"/>
      <c r="CV1249" s="370"/>
      <c r="CW1249" s="370"/>
      <c r="CX1249" s="370"/>
      <c r="CY1249" s="370"/>
      <c r="CZ1249" s="370"/>
      <c r="DA1249" s="370"/>
      <c r="DB1249" s="370"/>
      <c r="DC1249" s="370"/>
      <c r="DD1249" s="370"/>
      <c r="DE1249" s="370"/>
    </row>
    <row r="1250" spans="56:109">
      <c r="BD1250" s="370"/>
      <c r="BE1250" s="370"/>
      <c r="BF1250" s="370"/>
      <c r="BG1250" s="370"/>
      <c r="BH1250" s="370"/>
      <c r="BI1250" s="370"/>
      <c r="BJ1250" s="370"/>
      <c r="BK1250" s="370"/>
      <c r="BL1250" s="370"/>
      <c r="BM1250" s="370"/>
      <c r="BN1250" s="370"/>
      <c r="BO1250" s="370"/>
      <c r="BP1250" s="370"/>
      <c r="BQ1250" s="370"/>
      <c r="BR1250" s="370"/>
      <c r="BS1250" s="370"/>
      <c r="BT1250" s="370"/>
      <c r="BU1250" s="370"/>
      <c r="BV1250" s="370"/>
      <c r="BW1250" s="370"/>
      <c r="BX1250" s="370"/>
      <c r="BY1250" s="370"/>
      <c r="BZ1250" s="370"/>
      <c r="CA1250" s="370"/>
      <c r="CB1250" s="370"/>
      <c r="CC1250" s="370"/>
      <c r="CD1250" s="370"/>
      <c r="CE1250" s="370"/>
      <c r="CF1250" s="370"/>
      <c r="CG1250" s="370"/>
      <c r="CH1250" s="370"/>
      <c r="CI1250" s="370"/>
      <c r="CJ1250" s="370"/>
      <c r="CK1250" s="370"/>
      <c r="CL1250" s="370"/>
      <c r="CM1250" s="370"/>
      <c r="CN1250" s="370"/>
      <c r="CO1250" s="370"/>
      <c r="CP1250" s="370"/>
      <c r="CQ1250" s="370"/>
      <c r="CR1250" s="370"/>
      <c r="CS1250" s="370"/>
      <c r="CT1250" s="370"/>
      <c r="CU1250" s="370"/>
      <c r="CV1250" s="370"/>
      <c r="CW1250" s="370"/>
      <c r="CX1250" s="370"/>
      <c r="CY1250" s="370"/>
      <c r="CZ1250" s="370"/>
      <c r="DA1250" s="370"/>
      <c r="DB1250" s="370"/>
      <c r="DC1250" s="370"/>
      <c r="DD1250" s="370"/>
      <c r="DE1250" s="370"/>
    </row>
    <row r="1251" spans="56:109">
      <c r="BD1251" s="370"/>
      <c r="BE1251" s="370"/>
      <c r="BF1251" s="370"/>
      <c r="BG1251" s="370"/>
      <c r="BH1251" s="370"/>
      <c r="BI1251" s="370"/>
      <c r="BJ1251" s="370"/>
      <c r="BK1251" s="370"/>
      <c r="BL1251" s="370"/>
      <c r="BM1251" s="370"/>
      <c r="BN1251" s="370"/>
      <c r="BO1251" s="370"/>
      <c r="BP1251" s="370"/>
      <c r="BQ1251" s="370"/>
      <c r="BR1251" s="370"/>
      <c r="BS1251" s="370"/>
      <c r="BT1251" s="370"/>
      <c r="BU1251" s="370"/>
      <c r="BV1251" s="370"/>
      <c r="BW1251" s="370"/>
      <c r="BX1251" s="370"/>
      <c r="BY1251" s="370"/>
      <c r="BZ1251" s="370"/>
      <c r="CA1251" s="370"/>
      <c r="CB1251" s="370"/>
      <c r="CC1251" s="370"/>
      <c r="CD1251" s="370"/>
      <c r="CE1251" s="370"/>
      <c r="CF1251" s="370"/>
      <c r="CG1251" s="370"/>
      <c r="CH1251" s="370"/>
      <c r="CI1251" s="370"/>
      <c r="CJ1251" s="370"/>
      <c r="CK1251" s="370"/>
      <c r="CL1251" s="370"/>
      <c r="CM1251" s="370"/>
      <c r="CN1251" s="370"/>
      <c r="CO1251" s="370"/>
      <c r="CP1251" s="370"/>
      <c r="CQ1251" s="370"/>
      <c r="CR1251" s="370"/>
      <c r="CS1251" s="370"/>
      <c r="CT1251" s="370"/>
      <c r="CU1251" s="370"/>
      <c r="CV1251" s="370"/>
      <c r="CW1251" s="370"/>
      <c r="CX1251" s="370"/>
      <c r="CY1251" s="370"/>
      <c r="CZ1251" s="370"/>
      <c r="DA1251" s="370"/>
      <c r="DB1251" s="370"/>
      <c r="DC1251" s="370"/>
      <c r="DD1251" s="370"/>
      <c r="DE1251" s="370"/>
    </row>
    <row r="1252" spans="56:109">
      <c r="BD1252" s="370"/>
      <c r="BE1252" s="370"/>
      <c r="BF1252" s="370"/>
      <c r="BG1252" s="370"/>
      <c r="BH1252" s="370"/>
      <c r="BI1252" s="370"/>
      <c r="BJ1252" s="370"/>
      <c r="BK1252" s="370"/>
      <c r="BL1252" s="370"/>
      <c r="BM1252" s="370"/>
      <c r="BN1252" s="370"/>
      <c r="BO1252" s="370"/>
      <c r="BP1252" s="370"/>
      <c r="BQ1252" s="370"/>
      <c r="BR1252" s="370"/>
      <c r="BS1252" s="370"/>
      <c r="BT1252" s="370"/>
      <c r="BU1252" s="370"/>
      <c r="BV1252" s="370"/>
      <c r="BW1252" s="370"/>
      <c r="BX1252" s="370"/>
      <c r="BY1252" s="370"/>
      <c r="BZ1252" s="370"/>
      <c r="CA1252" s="370"/>
      <c r="CB1252" s="370"/>
      <c r="CC1252" s="370"/>
      <c r="CD1252" s="370"/>
      <c r="CE1252" s="370"/>
      <c r="CF1252" s="370"/>
      <c r="CG1252" s="370"/>
      <c r="CH1252" s="370"/>
      <c r="CI1252" s="370"/>
      <c r="CJ1252" s="370"/>
      <c r="CK1252" s="370"/>
      <c r="CL1252" s="370"/>
      <c r="CM1252" s="370"/>
      <c r="CN1252" s="370"/>
      <c r="CO1252" s="370"/>
      <c r="CP1252" s="370"/>
      <c r="CQ1252" s="370"/>
      <c r="CR1252" s="370"/>
      <c r="CS1252" s="370"/>
      <c r="CT1252" s="370"/>
      <c r="CU1252" s="370"/>
      <c r="CV1252" s="370"/>
      <c r="CW1252" s="370"/>
      <c r="CX1252" s="370"/>
      <c r="CY1252" s="370"/>
      <c r="CZ1252" s="370"/>
      <c r="DA1252" s="370"/>
      <c r="DB1252" s="370"/>
      <c r="DC1252" s="370"/>
      <c r="DD1252" s="370"/>
      <c r="DE1252" s="370"/>
    </row>
    <row r="1253" spans="56:109">
      <c r="BD1253" s="370"/>
      <c r="BE1253" s="370"/>
      <c r="BF1253" s="370"/>
      <c r="BG1253" s="370"/>
      <c r="BH1253" s="370"/>
      <c r="BI1253" s="370"/>
      <c r="BJ1253" s="370"/>
      <c r="BK1253" s="370"/>
      <c r="BL1253" s="370"/>
      <c r="BM1253" s="370"/>
      <c r="BN1253" s="370"/>
      <c r="BO1253" s="370"/>
      <c r="BP1253" s="370"/>
      <c r="BQ1253" s="370"/>
      <c r="BR1253" s="370"/>
      <c r="BS1253" s="370"/>
      <c r="BT1253" s="370"/>
      <c r="BU1253" s="370"/>
      <c r="BV1253" s="370"/>
      <c r="BW1253" s="370"/>
      <c r="BX1253" s="370"/>
      <c r="BY1253" s="370"/>
      <c r="BZ1253" s="370"/>
      <c r="CA1253" s="370"/>
      <c r="CB1253" s="370"/>
      <c r="CC1253" s="370"/>
      <c r="CD1253" s="370"/>
      <c r="CE1253" s="370"/>
      <c r="CF1253" s="370"/>
      <c r="CG1253" s="370"/>
      <c r="CH1253" s="370"/>
      <c r="CI1253" s="370"/>
      <c r="CJ1253" s="370"/>
      <c r="CK1253" s="370"/>
      <c r="CL1253" s="370"/>
      <c r="CM1253" s="370"/>
      <c r="CN1253" s="370"/>
      <c r="CO1253" s="370"/>
      <c r="CP1253" s="370"/>
      <c r="CQ1253" s="370"/>
      <c r="CR1253" s="370"/>
      <c r="CS1253" s="370"/>
      <c r="CT1253" s="370"/>
      <c r="CU1253" s="370"/>
      <c r="CV1253" s="370"/>
      <c r="CW1253" s="370"/>
      <c r="CX1253" s="370"/>
      <c r="CY1253" s="370"/>
      <c r="CZ1253" s="370"/>
      <c r="DA1253" s="370"/>
      <c r="DB1253" s="370"/>
      <c r="DC1253" s="370"/>
      <c r="DD1253" s="370"/>
      <c r="DE1253" s="370"/>
    </row>
    <row r="1254" spans="56:109">
      <c r="BD1254" s="370"/>
      <c r="BE1254" s="370"/>
      <c r="BF1254" s="370"/>
      <c r="BG1254" s="370"/>
      <c r="BH1254" s="370"/>
      <c r="BI1254" s="370"/>
      <c r="BJ1254" s="370"/>
      <c r="BK1254" s="370"/>
      <c r="BL1254" s="370"/>
      <c r="BM1254" s="370"/>
      <c r="BN1254" s="370"/>
      <c r="BO1254" s="370"/>
      <c r="BP1254" s="370"/>
      <c r="BQ1254" s="370"/>
      <c r="BR1254" s="370"/>
      <c r="BS1254" s="370"/>
      <c r="BT1254" s="370"/>
      <c r="BU1254" s="370"/>
      <c r="BV1254" s="370"/>
      <c r="BW1254" s="370"/>
      <c r="BX1254" s="370"/>
      <c r="BY1254" s="370"/>
      <c r="BZ1254" s="370"/>
      <c r="CA1254" s="370"/>
      <c r="CB1254" s="370"/>
      <c r="CC1254" s="370"/>
      <c r="CD1254" s="370"/>
      <c r="CE1254" s="370"/>
      <c r="CF1254" s="370"/>
      <c r="CG1254" s="370"/>
      <c r="CH1254" s="370"/>
      <c r="CI1254" s="370"/>
      <c r="CJ1254" s="370"/>
      <c r="CK1254" s="370"/>
      <c r="CL1254" s="370"/>
      <c r="CM1254" s="370"/>
      <c r="CN1254" s="370"/>
      <c r="CO1254" s="370"/>
      <c r="CP1254" s="370"/>
      <c r="CQ1254" s="370"/>
      <c r="CR1254" s="370"/>
      <c r="CS1254" s="370"/>
      <c r="CT1254" s="370"/>
      <c r="CU1254" s="370"/>
      <c r="CV1254" s="370"/>
      <c r="CW1254" s="370"/>
      <c r="CX1254" s="370"/>
      <c r="CY1254" s="370"/>
      <c r="CZ1254" s="370"/>
      <c r="DA1254" s="370"/>
      <c r="DB1254" s="370"/>
      <c r="DC1254" s="370"/>
      <c r="DD1254" s="370"/>
      <c r="DE1254" s="370"/>
    </row>
    <row r="1255" spans="56:109">
      <c r="BD1255" s="370"/>
      <c r="BE1255" s="370"/>
      <c r="BF1255" s="370"/>
      <c r="BG1255" s="370"/>
      <c r="BH1255" s="370"/>
      <c r="BI1255" s="370"/>
      <c r="BJ1255" s="370"/>
      <c r="BK1255" s="370"/>
      <c r="BL1255" s="370"/>
      <c r="BM1255" s="370"/>
      <c r="BN1255" s="370"/>
      <c r="BO1255" s="370"/>
      <c r="BP1255" s="370"/>
      <c r="BQ1255" s="370"/>
      <c r="BR1255" s="370"/>
      <c r="BS1255" s="370"/>
      <c r="BT1255" s="370"/>
      <c r="BU1255" s="370"/>
      <c r="BV1255" s="370"/>
      <c r="BW1255" s="370"/>
      <c r="BX1255" s="370"/>
      <c r="BY1255" s="370"/>
      <c r="BZ1255" s="370"/>
      <c r="CA1255" s="370"/>
      <c r="CB1255" s="370"/>
      <c r="CC1255" s="370"/>
      <c r="CD1255" s="370"/>
      <c r="CE1255" s="370"/>
      <c r="CF1255" s="370"/>
      <c r="CG1255" s="370"/>
      <c r="CH1255" s="370"/>
      <c r="CI1255" s="370"/>
      <c r="CJ1255" s="370"/>
      <c r="CK1255" s="370"/>
      <c r="CL1255" s="370"/>
      <c r="CM1255" s="370"/>
      <c r="CN1255" s="370"/>
      <c r="CO1255" s="370"/>
      <c r="CP1255" s="370"/>
      <c r="CQ1255" s="370"/>
      <c r="CR1255" s="370"/>
      <c r="CS1255" s="370"/>
      <c r="CT1255" s="370"/>
      <c r="CU1255" s="370"/>
      <c r="CV1255" s="370"/>
      <c r="CW1255" s="370"/>
      <c r="CX1255" s="370"/>
      <c r="CY1255" s="370"/>
      <c r="CZ1255" s="370"/>
      <c r="DA1255" s="370"/>
      <c r="DB1255" s="370"/>
      <c r="DC1255" s="370"/>
      <c r="DD1255" s="370"/>
      <c r="DE1255" s="370"/>
    </row>
    <row r="1256" spans="56:109">
      <c r="BD1256" s="370"/>
      <c r="BE1256" s="370"/>
      <c r="BF1256" s="370"/>
      <c r="BG1256" s="370"/>
      <c r="BH1256" s="370"/>
      <c r="BI1256" s="370"/>
      <c r="BJ1256" s="370"/>
      <c r="BK1256" s="370"/>
      <c r="BL1256" s="370"/>
      <c r="BM1256" s="370"/>
      <c r="BN1256" s="370"/>
      <c r="BO1256" s="370"/>
      <c r="BP1256" s="370"/>
      <c r="BQ1256" s="370"/>
      <c r="BR1256" s="370"/>
      <c r="BS1256" s="370"/>
      <c r="BT1256" s="370"/>
      <c r="BU1256" s="370"/>
      <c r="BV1256" s="370"/>
      <c r="BW1256" s="370"/>
      <c r="BX1256" s="370"/>
      <c r="BY1256" s="370"/>
      <c r="BZ1256" s="370"/>
      <c r="CA1256" s="370"/>
      <c r="CB1256" s="370"/>
      <c r="CC1256" s="370"/>
      <c r="CD1256" s="370"/>
      <c r="CE1256" s="370"/>
      <c r="CF1256" s="370"/>
      <c r="CG1256" s="370"/>
      <c r="CH1256" s="370"/>
      <c r="CI1256" s="370"/>
      <c r="CJ1256" s="370"/>
      <c r="CK1256" s="370"/>
      <c r="CL1256" s="370"/>
      <c r="CM1256" s="370"/>
      <c r="CN1256" s="370"/>
      <c r="CO1256" s="370"/>
      <c r="CP1256" s="370"/>
      <c r="CQ1256" s="370"/>
      <c r="CR1256" s="370"/>
      <c r="CS1256" s="370"/>
      <c r="CT1256" s="370"/>
      <c r="CU1256" s="370"/>
      <c r="CV1256" s="370"/>
      <c r="CW1256" s="370"/>
      <c r="CX1256" s="370"/>
      <c r="CY1256" s="370"/>
      <c r="CZ1256" s="370"/>
      <c r="DA1256" s="370"/>
      <c r="DB1256" s="370"/>
      <c r="DC1256" s="370"/>
      <c r="DD1256" s="370"/>
      <c r="DE1256" s="370"/>
    </row>
    <row r="1257" spans="56:109">
      <c r="BD1257" s="370"/>
      <c r="BE1257" s="370"/>
      <c r="BF1257" s="370"/>
      <c r="BG1257" s="370"/>
      <c r="BH1257" s="370"/>
      <c r="BI1257" s="370"/>
      <c r="BJ1257" s="370"/>
      <c r="BK1257" s="370"/>
      <c r="BL1257" s="370"/>
      <c r="BM1257" s="370"/>
      <c r="BN1257" s="370"/>
      <c r="BO1257" s="370"/>
      <c r="BP1257" s="370"/>
      <c r="BQ1257" s="370"/>
      <c r="BR1257" s="370"/>
      <c r="BS1257" s="370"/>
      <c r="BT1257" s="370"/>
      <c r="BU1257" s="370"/>
      <c r="BV1257" s="370"/>
      <c r="BW1257" s="370"/>
      <c r="BX1257" s="370"/>
      <c r="BY1257" s="370"/>
      <c r="BZ1257" s="370"/>
      <c r="CA1257" s="370"/>
      <c r="CB1257" s="370"/>
      <c r="CC1257" s="370"/>
      <c r="CD1257" s="370"/>
      <c r="CE1257" s="370"/>
      <c r="CF1257" s="370"/>
      <c r="CG1257" s="370"/>
      <c r="CH1257" s="370"/>
      <c r="CI1257" s="370"/>
      <c r="CJ1257" s="370"/>
      <c r="CK1257" s="370"/>
      <c r="CL1257" s="370"/>
      <c r="CM1257" s="370"/>
      <c r="CN1257" s="370"/>
      <c r="CO1257" s="370"/>
      <c r="CP1257" s="370"/>
      <c r="CQ1257" s="370"/>
      <c r="CR1257" s="370"/>
      <c r="CS1257" s="370"/>
      <c r="CT1257" s="370"/>
      <c r="CU1257" s="370"/>
      <c r="CV1257" s="370"/>
      <c r="CW1257" s="370"/>
      <c r="CX1257" s="370"/>
      <c r="CY1257" s="370"/>
      <c r="CZ1257" s="370"/>
      <c r="DA1257" s="370"/>
      <c r="DB1257" s="370"/>
      <c r="DC1257" s="370"/>
      <c r="DD1257" s="370"/>
      <c r="DE1257" s="370"/>
    </row>
    <row r="1258" spans="56:109">
      <c r="BD1258" s="370"/>
      <c r="BE1258" s="370"/>
      <c r="BF1258" s="370"/>
      <c r="BG1258" s="370"/>
      <c r="BH1258" s="370"/>
      <c r="BI1258" s="370"/>
      <c r="BJ1258" s="370"/>
      <c r="BK1258" s="370"/>
      <c r="BL1258" s="370"/>
      <c r="BM1258" s="370"/>
      <c r="BN1258" s="370"/>
      <c r="BO1258" s="370"/>
      <c r="BP1258" s="370"/>
      <c r="BQ1258" s="370"/>
      <c r="BR1258" s="370"/>
      <c r="BS1258" s="370"/>
      <c r="BT1258" s="370"/>
      <c r="BU1258" s="370"/>
      <c r="BV1258" s="370"/>
      <c r="BW1258" s="370"/>
      <c r="BX1258" s="370"/>
      <c r="BY1258" s="370"/>
      <c r="BZ1258" s="370"/>
      <c r="CA1258" s="370"/>
      <c r="CB1258" s="370"/>
      <c r="CC1258" s="370"/>
      <c r="CD1258" s="370"/>
      <c r="CE1258" s="370"/>
      <c r="CF1258" s="370"/>
      <c r="CG1258" s="370"/>
      <c r="CH1258" s="370"/>
      <c r="CI1258" s="370"/>
      <c r="CJ1258" s="370"/>
      <c r="CK1258" s="370"/>
      <c r="CL1258" s="370"/>
      <c r="CM1258" s="370"/>
      <c r="CN1258" s="370"/>
      <c r="CO1258" s="370"/>
      <c r="CP1258" s="370"/>
      <c r="CQ1258" s="370"/>
      <c r="CR1258" s="370"/>
      <c r="CS1258" s="370"/>
      <c r="CT1258" s="370"/>
      <c r="CU1258" s="370"/>
      <c r="CV1258" s="370"/>
      <c r="CW1258" s="370"/>
      <c r="CX1258" s="370"/>
      <c r="CY1258" s="370"/>
      <c r="CZ1258" s="370"/>
      <c r="DA1258" s="370"/>
      <c r="DB1258" s="370"/>
      <c r="DC1258" s="370"/>
      <c r="DD1258" s="370"/>
      <c r="DE1258" s="370"/>
    </row>
    <row r="1259" spans="56:109">
      <c r="BD1259" s="370"/>
      <c r="BE1259" s="370"/>
      <c r="BF1259" s="370"/>
      <c r="BG1259" s="370"/>
      <c r="BH1259" s="370"/>
      <c r="BI1259" s="370"/>
      <c r="BJ1259" s="370"/>
      <c r="BK1259" s="370"/>
      <c r="BL1259" s="370"/>
      <c r="BM1259" s="370"/>
      <c r="BN1259" s="370"/>
      <c r="BO1259" s="370"/>
      <c r="BP1259" s="370"/>
      <c r="BQ1259" s="370"/>
      <c r="BR1259" s="370"/>
      <c r="BS1259" s="370"/>
      <c r="BT1259" s="370"/>
      <c r="BU1259" s="370"/>
      <c r="BV1259" s="370"/>
      <c r="BW1259" s="370"/>
      <c r="BX1259" s="370"/>
      <c r="BY1259" s="370"/>
      <c r="BZ1259" s="370"/>
      <c r="CA1259" s="370"/>
      <c r="CB1259" s="370"/>
      <c r="CC1259" s="370"/>
      <c r="CD1259" s="370"/>
      <c r="CE1259" s="370"/>
      <c r="CF1259" s="370"/>
      <c r="CG1259" s="370"/>
      <c r="CH1259" s="370"/>
      <c r="CI1259" s="370"/>
      <c r="CJ1259" s="370"/>
      <c r="CK1259" s="370"/>
      <c r="CL1259" s="370"/>
      <c r="CM1259" s="370"/>
      <c r="CN1259" s="370"/>
      <c r="CO1259" s="370"/>
      <c r="CP1259" s="370"/>
      <c r="CQ1259" s="370"/>
      <c r="CR1259" s="370"/>
      <c r="CS1259" s="370"/>
      <c r="CT1259" s="370"/>
      <c r="CU1259" s="370"/>
      <c r="CV1259" s="370"/>
      <c r="CW1259" s="370"/>
      <c r="CX1259" s="370"/>
      <c r="CY1259" s="370"/>
      <c r="CZ1259" s="370"/>
      <c r="DA1259" s="370"/>
      <c r="DB1259" s="370"/>
      <c r="DC1259" s="370"/>
      <c r="DD1259" s="370"/>
      <c r="DE1259" s="370"/>
    </row>
    <row r="1260" spans="56:109">
      <c r="BD1260" s="370"/>
      <c r="BE1260" s="370"/>
      <c r="BF1260" s="370"/>
      <c r="BG1260" s="370"/>
      <c r="BH1260" s="370"/>
      <c r="BI1260" s="370"/>
      <c r="BJ1260" s="370"/>
      <c r="BK1260" s="370"/>
      <c r="BL1260" s="370"/>
      <c r="BM1260" s="370"/>
      <c r="BN1260" s="370"/>
      <c r="BO1260" s="370"/>
      <c r="BP1260" s="370"/>
      <c r="BQ1260" s="370"/>
      <c r="BR1260" s="370"/>
      <c r="BS1260" s="370"/>
      <c r="BT1260" s="370"/>
      <c r="BU1260" s="370"/>
      <c r="BV1260" s="370"/>
      <c r="BW1260" s="370"/>
      <c r="BX1260" s="370"/>
      <c r="BY1260" s="370"/>
      <c r="BZ1260" s="370"/>
      <c r="CA1260" s="370"/>
      <c r="CB1260" s="370"/>
      <c r="CC1260" s="370"/>
      <c r="CD1260" s="370"/>
      <c r="CE1260" s="370"/>
      <c r="CF1260" s="370"/>
      <c r="CG1260" s="370"/>
      <c r="CH1260" s="370"/>
      <c r="CI1260" s="370"/>
      <c r="CJ1260" s="370"/>
      <c r="CK1260" s="370"/>
      <c r="CL1260" s="370"/>
      <c r="CM1260" s="370"/>
      <c r="CN1260" s="370"/>
      <c r="CO1260" s="370"/>
      <c r="CP1260" s="370"/>
      <c r="CQ1260" s="370"/>
      <c r="CR1260" s="370"/>
      <c r="CS1260" s="370"/>
      <c r="CT1260" s="370"/>
      <c r="CU1260" s="370"/>
      <c r="CV1260" s="370"/>
      <c r="CW1260" s="370"/>
      <c r="CX1260" s="370"/>
      <c r="CY1260" s="370"/>
      <c r="CZ1260" s="370"/>
      <c r="DA1260" s="370"/>
      <c r="DB1260" s="370"/>
      <c r="DC1260" s="370"/>
      <c r="DD1260" s="370"/>
      <c r="DE1260" s="370"/>
    </row>
    <row r="1261" spans="56:109">
      <c r="BD1261" s="370"/>
      <c r="BE1261" s="370"/>
      <c r="BF1261" s="370"/>
      <c r="BG1261" s="370"/>
      <c r="BH1261" s="370"/>
      <c r="BI1261" s="370"/>
      <c r="BJ1261" s="370"/>
      <c r="BK1261" s="370"/>
      <c r="BL1261" s="370"/>
      <c r="BM1261" s="370"/>
      <c r="BN1261" s="370"/>
      <c r="BO1261" s="370"/>
      <c r="BP1261" s="370"/>
      <c r="BQ1261" s="370"/>
      <c r="BR1261" s="370"/>
      <c r="BS1261" s="370"/>
      <c r="BT1261" s="370"/>
      <c r="BU1261" s="370"/>
      <c r="BV1261" s="370"/>
      <c r="BW1261" s="370"/>
      <c r="BX1261" s="370"/>
      <c r="BY1261" s="370"/>
      <c r="BZ1261" s="370"/>
      <c r="CA1261" s="370"/>
      <c r="CB1261" s="370"/>
      <c r="CC1261" s="370"/>
      <c r="CD1261" s="370"/>
      <c r="CE1261" s="370"/>
      <c r="CF1261" s="370"/>
      <c r="CG1261" s="370"/>
      <c r="CH1261" s="370"/>
      <c r="CI1261" s="370"/>
      <c r="CJ1261" s="370"/>
      <c r="CK1261" s="370"/>
      <c r="CL1261" s="370"/>
      <c r="CM1261" s="370"/>
      <c r="CN1261" s="370"/>
      <c r="CO1261" s="370"/>
      <c r="CP1261" s="370"/>
      <c r="CQ1261" s="370"/>
      <c r="CR1261" s="370"/>
      <c r="CS1261" s="370"/>
      <c r="CT1261" s="370"/>
      <c r="CU1261" s="370"/>
      <c r="CV1261" s="370"/>
      <c r="CW1261" s="370"/>
      <c r="CX1261" s="370"/>
      <c r="CY1261" s="370"/>
      <c r="CZ1261" s="370"/>
      <c r="DA1261" s="370"/>
      <c r="DB1261" s="370"/>
      <c r="DC1261" s="370"/>
      <c r="DD1261" s="370"/>
      <c r="DE1261" s="370"/>
    </row>
    <row r="1262" spans="56:109">
      <c r="BD1262" s="370"/>
      <c r="BE1262" s="370"/>
      <c r="BF1262" s="370"/>
      <c r="BG1262" s="370"/>
      <c r="BH1262" s="370"/>
      <c r="BI1262" s="370"/>
      <c r="BJ1262" s="370"/>
      <c r="BK1262" s="370"/>
      <c r="BL1262" s="370"/>
      <c r="BM1262" s="370"/>
      <c r="BN1262" s="370"/>
      <c r="BO1262" s="370"/>
      <c r="BP1262" s="370"/>
      <c r="BQ1262" s="370"/>
      <c r="BR1262" s="370"/>
      <c r="BS1262" s="370"/>
      <c r="BT1262" s="370"/>
      <c r="BU1262" s="370"/>
      <c r="BV1262" s="370"/>
      <c r="BW1262" s="370"/>
      <c r="BX1262" s="370"/>
      <c r="BY1262" s="370"/>
      <c r="BZ1262" s="370"/>
      <c r="CA1262" s="370"/>
      <c r="CB1262" s="370"/>
      <c r="CC1262" s="370"/>
      <c r="CD1262" s="370"/>
      <c r="CE1262" s="370"/>
      <c r="CF1262" s="370"/>
      <c r="CG1262" s="370"/>
      <c r="CH1262" s="370"/>
      <c r="CI1262" s="370"/>
      <c r="CJ1262" s="370"/>
      <c r="CK1262" s="370"/>
      <c r="CL1262" s="370"/>
      <c r="CM1262" s="370"/>
      <c r="CN1262" s="370"/>
      <c r="CO1262" s="370"/>
      <c r="CP1262" s="370"/>
      <c r="CQ1262" s="370"/>
      <c r="CR1262" s="370"/>
      <c r="CS1262" s="370"/>
      <c r="CT1262" s="370"/>
      <c r="CU1262" s="370"/>
      <c r="CV1262" s="370"/>
      <c r="CW1262" s="370"/>
      <c r="CX1262" s="370"/>
      <c r="CY1262" s="370"/>
      <c r="CZ1262" s="370"/>
      <c r="DA1262" s="370"/>
      <c r="DB1262" s="370"/>
      <c r="DC1262" s="370"/>
      <c r="DD1262" s="370"/>
      <c r="DE1262" s="370"/>
    </row>
    <row r="1263" spans="56:109">
      <c r="BD1263" s="370"/>
      <c r="BE1263" s="370"/>
      <c r="BF1263" s="370"/>
      <c r="BG1263" s="370"/>
      <c r="BH1263" s="370"/>
      <c r="BI1263" s="370"/>
      <c r="BJ1263" s="370"/>
      <c r="BK1263" s="370"/>
      <c r="BL1263" s="370"/>
      <c r="BM1263" s="370"/>
      <c r="BN1263" s="370"/>
      <c r="BO1263" s="370"/>
      <c r="BP1263" s="370"/>
      <c r="BQ1263" s="370"/>
      <c r="BR1263" s="370"/>
      <c r="BS1263" s="370"/>
      <c r="BT1263" s="370"/>
      <c r="BU1263" s="370"/>
      <c r="BV1263" s="370"/>
      <c r="BW1263" s="370"/>
      <c r="BX1263" s="370"/>
      <c r="BY1263" s="370"/>
      <c r="BZ1263" s="370"/>
      <c r="CA1263" s="370"/>
      <c r="CB1263" s="370"/>
      <c r="CC1263" s="370"/>
      <c r="CD1263" s="370"/>
      <c r="CE1263" s="370"/>
      <c r="CF1263" s="370"/>
      <c r="CG1263" s="370"/>
      <c r="CH1263" s="370"/>
      <c r="CI1263" s="370"/>
      <c r="CJ1263" s="370"/>
      <c r="CK1263" s="370"/>
      <c r="CL1263" s="370"/>
      <c r="CM1263" s="370"/>
      <c r="CN1263" s="370"/>
      <c r="CO1263" s="370"/>
      <c r="CP1263" s="370"/>
      <c r="CQ1263" s="370"/>
      <c r="CR1263" s="370"/>
      <c r="CS1263" s="370"/>
      <c r="CT1263" s="370"/>
      <c r="CU1263" s="370"/>
      <c r="CV1263" s="370"/>
      <c r="CW1263" s="370"/>
      <c r="CX1263" s="370"/>
      <c r="CY1263" s="370"/>
      <c r="CZ1263" s="370"/>
      <c r="DA1263" s="370"/>
      <c r="DB1263" s="370"/>
      <c r="DC1263" s="370"/>
      <c r="DD1263" s="370"/>
      <c r="DE1263" s="370"/>
    </row>
    <row r="1264" spans="56:109">
      <c r="BD1264" s="370"/>
      <c r="BE1264" s="370"/>
      <c r="BF1264" s="370"/>
      <c r="BG1264" s="370"/>
      <c r="BH1264" s="370"/>
      <c r="BI1264" s="370"/>
      <c r="BJ1264" s="370"/>
      <c r="BK1264" s="370"/>
      <c r="BL1264" s="370"/>
      <c r="BM1264" s="370"/>
      <c r="BN1264" s="370"/>
      <c r="BO1264" s="370"/>
      <c r="BP1264" s="370"/>
      <c r="BQ1264" s="370"/>
      <c r="BR1264" s="370"/>
      <c r="BS1264" s="370"/>
      <c r="BT1264" s="370"/>
      <c r="BU1264" s="370"/>
      <c r="BV1264" s="370"/>
      <c r="BW1264" s="370"/>
      <c r="BX1264" s="370"/>
      <c r="BY1264" s="370"/>
      <c r="BZ1264" s="370"/>
      <c r="CA1264" s="370"/>
      <c r="CB1264" s="370"/>
      <c r="CC1264" s="370"/>
      <c r="CD1264" s="370"/>
      <c r="CE1264" s="370"/>
      <c r="CF1264" s="370"/>
      <c r="CG1264" s="370"/>
      <c r="CH1264" s="370"/>
      <c r="CI1264" s="370"/>
      <c r="CJ1264" s="370"/>
      <c r="CK1264" s="370"/>
      <c r="CL1264" s="370"/>
      <c r="CM1264" s="370"/>
      <c r="CN1264" s="370"/>
      <c r="CO1264" s="370"/>
      <c r="CP1264" s="370"/>
      <c r="CQ1264" s="370"/>
      <c r="CR1264" s="370"/>
      <c r="CS1264" s="370"/>
      <c r="CT1264" s="370"/>
      <c r="CU1264" s="370"/>
      <c r="CV1264" s="370"/>
      <c r="CW1264" s="370"/>
      <c r="CX1264" s="370"/>
      <c r="CY1264" s="370"/>
      <c r="CZ1264" s="370"/>
      <c r="DA1264" s="370"/>
      <c r="DB1264" s="370"/>
      <c r="DC1264" s="370"/>
      <c r="DD1264" s="370"/>
      <c r="DE1264" s="370"/>
    </row>
    <row r="1265" spans="56:109">
      <c r="BD1265" s="370"/>
      <c r="BE1265" s="370"/>
      <c r="BF1265" s="370"/>
      <c r="BG1265" s="370"/>
      <c r="BH1265" s="370"/>
      <c r="BI1265" s="370"/>
      <c r="BJ1265" s="370"/>
      <c r="BK1265" s="370"/>
      <c r="BL1265" s="370"/>
      <c r="BM1265" s="370"/>
      <c r="BN1265" s="370"/>
      <c r="BO1265" s="370"/>
      <c r="BP1265" s="370"/>
      <c r="BQ1265" s="370"/>
      <c r="BR1265" s="370"/>
      <c r="BS1265" s="370"/>
      <c r="BT1265" s="370"/>
      <c r="BU1265" s="370"/>
      <c r="BV1265" s="370"/>
      <c r="BW1265" s="370"/>
      <c r="BX1265" s="370"/>
      <c r="BY1265" s="370"/>
      <c r="BZ1265" s="370"/>
      <c r="CA1265" s="370"/>
      <c r="CB1265" s="370"/>
      <c r="CC1265" s="370"/>
      <c r="CD1265" s="370"/>
      <c r="CE1265" s="370"/>
      <c r="CF1265" s="370"/>
      <c r="CG1265" s="370"/>
      <c r="CH1265" s="370"/>
      <c r="CI1265" s="370"/>
      <c r="CJ1265" s="370"/>
      <c r="CK1265" s="370"/>
      <c r="CL1265" s="370"/>
      <c r="CM1265" s="370"/>
      <c r="CN1265" s="370"/>
      <c r="CO1265" s="370"/>
      <c r="CP1265" s="370"/>
      <c r="CQ1265" s="370"/>
      <c r="CR1265" s="370"/>
      <c r="CS1265" s="370"/>
      <c r="CT1265" s="370"/>
      <c r="CU1265" s="370"/>
      <c r="CV1265" s="370"/>
      <c r="CW1265" s="370"/>
      <c r="CX1265" s="370"/>
      <c r="CY1265" s="370"/>
      <c r="CZ1265" s="370"/>
      <c r="DA1265" s="370"/>
      <c r="DB1265" s="370"/>
      <c r="DC1265" s="370"/>
      <c r="DD1265" s="370"/>
      <c r="DE1265" s="370"/>
    </row>
    <row r="1266" spans="56:109">
      <c r="BD1266" s="370"/>
      <c r="BE1266" s="370"/>
      <c r="BF1266" s="370"/>
      <c r="BG1266" s="370"/>
      <c r="BH1266" s="370"/>
      <c r="BI1266" s="370"/>
      <c r="BJ1266" s="370"/>
      <c r="BK1266" s="370"/>
      <c r="BL1266" s="370"/>
      <c r="BM1266" s="370"/>
      <c r="BN1266" s="370"/>
      <c r="BO1266" s="370"/>
      <c r="BP1266" s="370"/>
      <c r="BQ1266" s="370"/>
      <c r="BR1266" s="370"/>
      <c r="BS1266" s="370"/>
      <c r="BT1266" s="370"/>
      <c r="BU1266" s="370"/>
      <c r="BV1266" s="370"/>
      <c r="BW1266" s="370"/>
      <c r="BX1266" s="370"/>
      <c r="BY1266" s="370"/>
      <c r="BZ1266" s="370"/>
      <c r="CA1266" s="370"/>
      <c r="CB1266" s="370"/>
      <c r="CC1266" s="370"/>
      <c r="CD1266" s="370"/>
      <c r="CE1266" s="370"/>
      <c r="CF1266" s="370"/>
      <c r="CG1266" s="370"/>
      <c r="CH1266" s="370"/>
      <c r="CI1266" s="370"/>
      <c r="CJ1266" s="370"/>
      <c r="CK1266" s="370"/>
      <c r="CL1266" s="370"/>
      <c r="CM1266" s="370"/>
      <c r="CN1266" s="370"/>
      <c r="CO1266" s="370"/>
      <c r="CP1266" s="370"/>
      <c r="CQ1266" s="370"/>
      <c r="CR1266" s="370"/>
      <c r="CS1266" s="370"/>
      <c r="CT1266" s="370"/>
      <c r="CU1266" s="370"/>
      <c r="CV1266" s="370"/>
      <c r="CW1266" s="370"/>
      <c r="CX1266" s="370"/>
      <c r="CY1266" s="370"/>
      <c r="CZ1266" s="370"/>
      <c r="DA1266" s="370"/>
      <c r="DB1266" s="370"/>
      <c r="DC1266" s="370"/>
      <c r="DD1266" s="370"/>
      <c r="DE1266" s="370"/>
    </row>
    <row r="1267" spans="56:109">
      <c r="BD1267" s="370"/>
      <c r="BE1267" s="370"/>
      <c r="BF1267" s="370"/>
      <c r="BG1267" s="370"/>
      <c r="BH1267" s="370"/>
      <c r="BI1267" s="370"/>
      <c r="BJ1267" s="370"/>
      <c r="BK1267" s="370"/>
      <c r="BL1267" s="370"/>
      <c r="BM1267" s="370"/>
      <c r="BN1267" s="370"/>
      <c r="BO1267" s="370"/>
      <c r="BP1267" s="370"/>
      <c r="BQ1267" s="370"/>
      <c r="BR1267" s="370"/>
      <c r="BS1267" s="370"/>
      <c r="BT1267" s="370"/>
      <c r="BU1267" s="370"/>
      <c r="BV1267" s="370"/>
      <c r="BW1267" s="370"/>
      <c r="BX1267" s="370"/>
      <c r="BY1267" s="370"/>
      <c r="BZ1267" s="370"/>
      <c r="CA1267" s="370"/>
      <c r="CB1267" s="370"/>
      <c r="CC1267" s="370"/>
      <c r="CD1267" s="370"/>
      <c r="CE1267" s="370"/>
      <c r="CF1267" s="370"/>
      <c r="CG1267" s="370"/>
      <c r="CH1267" s="370"/>
      <c r="CI1267" s="370"/>
      <c r="CJ1267" s="370"/>
      <c r="CK1267" s="370"/>
      <c r="CL1267" s="370"/>
      <c r="CM1267" s="370"/>
      <c r="CN1267" s="370"/>
      <c r="CO1267" s="370"/>
      <c r="CP1267" s="370"/>
      <c r="CQ1267" s="370"/>
      <c r="CR1267" s="370"/>
      <c r="CS1267" s="370"/>
      <c r="CT1267" s="370"/>
      <c r="CU1267" s="370"/>
      <c r="CV1267" s="370"/>
      <c r="CW1267" s="370"/>
      <c r="CX1267" s="370"/>
      <c r="CY1267" s="370"/>
      <c r="CZ1267" s="370"/>
      <c r="DA1267" s="370"/>
      <c r="DB1267" s="370"/>
      <c r="DC1267" s="370"/>
      <c r="DD1267" s="370"/>
      <c r="DE1267" s="370"/>
    </row>
    <row r="1268" spans="56:109">
      <c r="BD1268" s="370"/>
      <c r="BE1268" s="370"/>
      <c r="BF1268" s="370"/>
      <c r="BG1268" s="370"/>
      <c r="BH1268" s="370"/>
      <c r="BI1268" s="370"/>
      <c r="BJ1268" s="370"/>
      <c r="BK1268" s="370"/>
      <c r="BL1268" s="370"/>
      <c r="BM1268" s="370"/>
      <c r="BN1268" s="370"/>
      <c r="BO1268" s="370"/>
      <c r="BP1268" s="370"/>
      <c r="BQ1268" s="370"/>
      <c r="BR1268" s="370"/>
      <c r="BS1268" s="370"/>
      <c r="BT1268" s="370"/>
      <c r="BU1268" s="370"/>
      <c r="BV1268" s="370"/>
      <c r="BW1268" s="370"/>
      <c r="BX1268" s="370"/>
      <c r="BY1268" s="370"/>
      <c r="BZ1268" s="370"/>
      <c r="CA1268" s="370"/>
      <c r="CB1268" s="370"/>
      <c r="CC1268" s="370"/>
      <c r="CD1268" s="370"/>
      <c r="CE1268" s="370"/>
      <c r="CF1268" s="370"/>
      <c r="CG1268" s="370"/>
      <c r="CH1268" s="370"/>
      <c r="CI1268" s="370"/>
      <c r="CJ1268" s="370"/>
      <c r="CK1268" s="370"/>
      <c r="CL1268" s="370"/>
      <c r="CM1268" s="370"/>
      <c r="CN1268" s="370"/>
      <c r="CO1268" s="370"/>
      <c r="CP1268" s="370"/>
      <c r="CQ1268" s="370"/>
      <c r="CR1268" s="370"/>
      <c r="CS1268" s="370"/>
      <c r="CT1268" s="370"/>
      <c r="CU1268" s="370"/>
      <c r="CV1268" s="370"/>
      <c r="CW1268" s="370"/>
      <c r="CX1268" s="370"/>
      <c r="CY1268" s="370"/>
      <c r="CZ1268" s="370"/>
      <c r="DA1268" s="370"/>
      <c r="DB1268" s="370"/>
      <c r="DC1268" s="370"/>
      <c r="DD1268" s="370"/>
      <c r="DE1268" s="370"/>
    </row>
    <row r="1269" spans="56:109">
      <c r="BD1269" s="370"/>
      <c r="BE1269" s="370"/>
      <c r="BF1269" s="370"/>
      <c r="BG1269" s="370"/>
      <c r="BH1269" s="370"/>
      <c r="BI1269" s="370"/>
      <c r="BJ1269" s="370"/>
      <c r="BK1269" s="370"/>
      <c r="BL1269" s="370"/>
      <c r="BM1269" s="370"/>
      <c r="BN1269" s="370"/>
      <c r="BO1269" s="370"/>
      <c r="BP1269" s="370"/>
      <c r="BQ1269" s="370"/>
      <c r="BR1269" s="370"/>
      <c r="BS1269" s="370"/>
      <c r="BT1269" s="370"/>
      <c r="BU1269" s="370"/>
      <c r="BV1269" s="370"/>
      <c r="BW1269" s="370"/>
      <c r="BX1269" s="370"/>
      <c r="BY1269" s="370"/>
      <c r="BZ1269" s="370"/>
      <c r="CA1269" s="370"/>
      <c r="CB1269" s="370"/>
      <c r="CC1269" s="370"/>
      <c r="CD1269" s="370"/>
      <c r="CE1269" s="370"/>
      <c r="CF1269" s="370"/>
      <c r="CG1269" s="370"/>
      <c r="CH1269" s="370"/>
      <c r="CI1269" s="370"/>
      <c r="CJ1269" s="370"/>
      <c r="CK1269" s="370"/>
      <c r="CL1269" s="370"/>
      <c r="CM1269" s="370"/>
      <c r="CN1269" s="370"/>
      <c r="CO1269" s="370"/>
      <c r="CP1269" s="370"/>
      <c r="CQ1269" s="370"/>
      <c r="CR1269" s="370"/>
      <c r="CS1269" s="370"/>
      <c r="CT1269" s="370"/>
      <c r="CU1269" s="370"/>
      <c r="CV1269" s="370"/>
      <c r="CW1269" s="370"/>
      <c r="CX1269" s="370"/>
      <c r="CY1269" s="370"/>
      <c r="CZ1269" s="370"/>
      <c r="DA1269" s="370"/>
      <c r="DB1269" s="370"/>
      <c r="DC1269" s="370"/>
      <c r="DD1269" s="370"/>
      <c r="DE1269" s="370"/>
    </row>
    <row r="1270" spans="56:109">
      <c r="BD1270" s="370"/>
      <c r="BE1270" s="370"/>
      <c r="BF1270" s="370"/>
      <c r="BG1270" s="370"/>
      <c r="BH1270" s="370"/>
      <c r="BI1270" s="370"/>
      <c r="BJ1270" s="370"/>
      <c r="BK1270" s="370"/>
      <c r="BL1270" s="370"/>
      <c r="BM1270" s="370"/>
      <c r="BN1270" s="370"/>
      <c r="BO1270" s="370"/>
      <c r="BP1270" s="370"/>
      <c r="BQ1270" s="370"/>
      <c r="BR1270" s="370"/>
      <c r="BS1270" s="370"/>
      <c r="BT1270" s="370"/>
      <c r="BU1270" s="370"/>
      <c r="BV1270" s="370"/>
      <c r="BW1270" s="370"/>
      <c r="BX1270" s="370"/>
      <c r="BY1270" s="370"/>
      <c r="BZ1270" s="370"/>
      <c r="CA1270" s="370"/>
      <c r="CB1270" s="370"/>
      <c r="CC1270" s="370"/>
      <c r="CD1270" s="370"/>
      <c r="CE1270" s="370"/>
      <c r="CF1270" s="370"/>
      <c r="CG1270" s="370"/>
      <c r="CH1270" s="370"/>
      <c r="CI1270" s="370"/>
      <c r="CJ1270" s="370"/>
      <c r="CK1270" s="370"/>
      <c r="CL1270" s="370"/>
      <c r="CM1270" s="370"/>
      <c r="CN1270" s="370"/>
      <c r="CO1270" s="370"/>
      <c r="CP1270" s="370"/>
      <c r="CQ1270" s="370"/>
      <c r="CR1270" s="370"/>
      <c r="CS1270" s="370"/>
      <c r="CT1270" s="370"/>
      <c r="CU1270" s="370"/>
      <c r="CV1270" s="370"/>
      <c r="CW1270" s="370"/>
      <c r="CX1270" s="370"/>
      <c r="CY1270" s="370"/>
      <c r="CZ1270" s="370"/>
      <c r="DA1270" s="370"/>
      <c r="DB1270" s="370"/>
      <c r="DC1270" s="370"/>
      <c r="DD1270" s="370"/>
      <c r="DE1270" s="370"/>
    </row>
    <row r="1271" spans="56:109">
      <c r="BD1271" s="370"/>
      <c r="BE1271" s="370"/>
      <c r="BF1271" s="370"/>
      <c r="BG1271" s="370"/>
      <c r="BH1271" s="370"/>
      <c r="BI1271" s="370"/>
      <c r="BJ1271" s="370"/>
      <c r="BK1271" s="370"/>
      <c r="BL1271" s="370"/>
      <c r="BM1271" s="370"/>
      <c r="BN1271" s="370"/>
      <c r="BO1271" s="370"/>
      <c r="BP1271" s="370"/>
      <c r="BQ1271" s="370"/>
      <c r="BR1271" s="370"/>
      <c r="BS1271" s="370"/>
      <c r="BT1271" s="370"/>
      <c r="BU1271" s="370"/>
      <c r="BV1271" s="370"/>
      <c r="BW1271" s="370"/>
      <c r="BX1271" s="370"/>
      <c r="BY1271" s="370"/>
      <c r="BZ1271" s="370"/>
      <c r="CA1271" s="370"/>
      <c r="CB1271" s="370"/>
      <c r="CC1271" s="370"/>
      <c r="CD1271" s="370"/>
      <c r="CE1271" s="370"/>
      <c r="CF1271" s="370"/>
      <c r="CG1271" s="370"/>
      <c r="CH1271" s="370"/>
      <c r="CI1271" s="370"/>
      <c r="CJ1271" s="370"/>
      <c r="CK1271" s="370"/>
      <c r="CL1271" s="370"/>
      <c r="CM1271" s="370"/>
      <c r="CN1271" s="370"/>
      <c r="CO1271" s="370"/>
      <c r="CP1271" s="370"/>
      <c r="CQ1271" s="370"/>
      <c r="CR1271" s="370"/>
      <c r="CS1271" s="370"/>
      <c r="CT1271" s="370"/>
      <c r="CU1271" s="370"/>
      <c r="CV1271" s="370"/>
      <c r="CW1271" s="370"/>
      <c r="CX1271" s="370"/>
      <c r="CY1271" s="370"/>
      <c r="CZ1271" s="370"/>
      <c r="DA1271" s="370"/>
      <c r="DB1271" s="370"/>
      <c r="DC1271" s="370"/>
      <c r="DD1271" s="370"/>
      <c r="DE1271" s="370"/>
    </row>
    <row r="1272" spans="56:109">
      <c r="BD1272" s="370"/>
      <c r="BE1272" s="370"/>
      <c r="BF1272" s="370"/>
      <c r="BG1272" s="370"/>
      <c r="BH1272" s="370"/>
      <c r="BI1272" s="370"/>
      <c r="BJ1272" s="370"/>
      <c r="BK1272" s="370"/>
      <c r="BL1272" s="370"/>
      <c r="BM1272" s="370"/>
      <c r="BN1272" s="370"/>
      <c r="BO1272" s="370"/>
      <c r="BP1272" s="370"/>
      <c r="BQ1272" s="370"/>
      <c r="BR1272" s="370"/>
      <c r="BS1272" s="370"/>
      <c r="BT1272" s="370"/>
      <c r="BU1272" s="370"/>
      <c r="BV1272" s="370"/>
      <c r="BW1272" s="370"/>
      <c r="BX1272" s="370"/>
      <c r="BY1272" s="370"/>
      <c r="BZ1272" s="370"/>
      <c r="CA1272" s="370"/>
      <c r="CB1272" s="370"/>
      <c r="CC1272" s="370"/>
      <c r="CD1272" s="370"/>
      <c r="CE1272" s="370"/>
      <c r="CF1272" s="370"/>
      <c r="CG1272" s="370"/>
      <c r="CH1272" s="370"/>
      <c r="CI1272" s="370"/>
      <c r="CJ1272" s="370"/>
      <c r="CK1272" s="370"/>
      <c r="CL1272" s="370"/>
      <c r="CM1272" s="370"/>
      <c r="CN1272" s="370"/>
      <c r="CO1272" s="370"/>
      <c r="CP1272" s="370"/>
      <c r="CQ1272" s="370"/>
      <c r="CR1272" s="370"/>
      <c r="CS1272" s="370"/>
      <c r="CT1272" s="370"/>
      <c r="CU1272" s="370"/>
      <c r="CV1272" s="370"/>
      <c r="CW1272" s="370"/>
      <c r="CX1272" s="370"/>
      <c r="CY1272" s="370"/>
      <c r="CZ1272" s="370"/>
      <c r="DA1272" s="370"/>
      <c r="DB1272" s="370"/>
      <c r="DC1272" s="370"/>
      <c r="DD1272" s="370"/>
      <c r="DE1272" s="370"/>
    </row>
    <row r="1273" spans="56:109">
      <c r="BD1273" s="370"/>
      <c r="BE1273" s="370"/>
      <c r="BF1273" s="370"/>
      <c r="BG1273" s="370"/>
      <c r="BH1273" s="370"/>
      <c r="BI1273" s="370"/>
      <c r="BJ1273" s="370"/>
      <c r="BK1273" s="370"/>
      <c r="BL1273" s="370"/>
      <c r="BM1273" s="370"/>
      <c r="BN1273" s="370"/>
      <c r="BO1273" s="370"/>
      <c r="BP1273" s="370"/>
      <c r="BQ1273" s="370"/>
      <c r="BR1273" s="370"/>
      <c r="BS1273" s="370"/>
      <c r="BT1273" s="370"/>
      <c r="BU1273" s="370"/>
      <c r="BV1273" s="370"/>
      <c r="BW1273" s="370"/>
      <c r="BX1273" s="370"/>
      <c r="BY1273" s="370"/>
      <c r="BZ1273" s="370"/>
      <c r="CA1273" s="370"/>
      <c r="CB1273" s="370"/>
      <c r="CC1273" s="370"/>
      <c r="CD1273" s="370"/>
      <c r="CE1273" s="370"/>
      <c r="CF1273" s="370"/>
      <c r="CG1273" s="370"/>
      <c r="CH1273" s="370"/>
      <c r="CI1273" s="370"/>
      <c r="CJ1273" s="370"/>
      <c r="CK1273" s="370"/>
      <c r="CL1273" s="370"/>
      <c r="CM1273" s="370"/>
      <c r="CN1273" s="370"/>
      <c r="CO1273" s="370"/>
      <c r="CP1273" s="370"/>
      <c r="CQ1273" s="370"/>
      <c r="CR1273" s="370"/>
      <c r="CS1273" s="370"/>
      <c r="CT1273" s="370"/>
      <c r="CU1273" s="370"/>
      <c r="CV1273" s="370"/>
      <c r="CW1273" s="370"/>
      <c r="CX1273" s="370"/>
      <c r="CY1273" s="370"/>
      <c r="CZ1273" s="370"/>
      <c r="DA1273" s="370"/>
      <c r="DB1273" s="370"/>
      <c r="DC1273" s="370"/>
      <c r="DD1273" s="370"/>
      <c r="DE1273" s="370"/>
    </row>
    <row r="1274" spans="56:109">
      <c r="BD1274" s="370"/>
      <c r="BE1274" s="370"/>
      <c r="BF1274" s="370"/>
      <c r="BG1274" s="370"/>
      <c r="BH1274" s="370"/>
      <c r="BI1274" s="370"/>
      <c r="BJ1274" s="370"/>
      <c r="BK1274" s="370"/>
      <c r="BL1274" s="370"/>
      <c r="BM1274" s="370"/>
      <c r="BN1274" s="370"/>
      <c r="BO1274" s="370"/>
      <c r="BP1274" s="370"/>
      <c r="BQ1274" s="370"/>
      <c r="BR1274" s="370"/>
      <c r="BS1274" s="370"/>
      <c r="BT1274" s="370"/>
      <c r="BU1274" s="370"/>
      <c r="BV1274" s="370"/>
      <c r="BW1274" s="370"/>
      <c r="BX1274" s="370"/>
      <c r="BY1274" s="370"/>
      <c r="BZ1274" s="370"/>
      <c r="CA1274" s="370"/>
      <c r="CB1274" s="370"/>
      <c r="CC1274" s="370"/>
      <c r="CD1274" s="370"/>
      <c r="CE1274" s="370"/>
      <c r="CF1274" s="370"/>
      <c r="CG1274" s="370"/>
      <c r="CH1274" s="370"/>
      <c r="CI1274" s="370"/>
      <c r="CJ1274" s="370"/>
      <c r="CK1274" s="370"/>
      <c r="CL1274" s="370"/>
      <c r="CM1274" s="370"/>
      <c r="CN1274" s="370"/>
      <c r="CO1274" s="370"/>
      <c r="CP1274" s="370"/>
      <c r="CQ1274" s="370"/>
      <c r="CR1274" s="370"/>
      <c r="CS1274" s="370"/>
      <c r="CT1274" s="370"/>
      <c r="CU1274" s="370"/>
      <c r="CV1274" s="370"/>
      <c r="CW1274" s="370"/>
      <c r="CX1274" s="370"/>
      <c r="CY1274" s="370"/>
      <c r="CZ1274" s="370"/>
      <c r="DA1274" s="370"/>
      <c r="DB1274" s="370"/>
      <c r="DC1274" s="370"/>
      <c r="DD1274" s="370"/>
      <c r="DE1274" s="370"/>
    </row>
    <row r="1275" spans="56:109">
      <c r="BD1275" s="370"/>
      <c r="BE1275" s="370"/>
      <c r="BF1275" s="370"/>
      <c r="BG1275" s="370"/>
      <c r="BH1275" s="370"/>
      <c r="BI1275" s="370"/>
      <c r="BJ1275" s="370"/>
      <c r="BK1275" s="370"/>
      <c r="BL1275" s="370"/>
      <c r="BM1275" s="370"/>
      <c r="BN1275" s="370"/>
      <c r="BO1275" s="370"/>
      <c r="BP1275" s="370"/>
      <c r="BQ1275" s="370"/>
      <c r="BR1275" s="370"/>
      <c r="BS1275" s="370"/>
      <c r="BT1275" s="370"/>
      <c r="BU1275" s="370"/>
      <c r="BV1275" s="370"/>
      <c r="BW1275" s="370"/>
      <c r="BX1275" s="370"/>
      <c r="BY1275" s="370"/>
      <c r="BZ1275" s="370"/>
      <c r="CA1275" s="370"/>
      <c r="CB1275" s="370"/>
      <c r="CC1275" s="370"/>
      <c r="CD1275" s="370"/>
      <c r="CE1275" s="370"/>
      <c r="CF1275" s="370"/>
      <c r="CG1275" s="370"/>
      <c r="CH1275" s="370"/>
      <c r="CI1275" s="370"/>
      <c r="CJ1275" s="370"/>
      <c r="CK1275" s="370"/>
      <c r="CL1275" s="370"/>
      <c r="CM1275" s="370"/>
      <c r="CN1275" s="370"/>
      <c r="CO1275" s="370"/>
      <c r="CP1275" s="370"/>
      <c r="CQ1275" s="370"/>
      <c r="CR1275" s="370"/>
      <c r="CS1275" s="370"/>
      <c r="CT1275" s="370"/>
      <c r="CU1275" s="370"/>
      <c r="CV1275" s="370"/>
      <c r="CW1275" s="370"/>
      <c r="CX1275" s="370"/>
      <c r="CY1275" s="370"/>
      <c r="CZ1275" s="370"/>
      <c r="DA1275" s="370"/>
      <c r="DB1275" s="370"/>
      <c r="DC1275" s="370"/>
      <c r="DD1275" s="370"/>
      <c r="DE1275" s="370"/>
    </row>
    <row r="1276" spans="56:109">
      <c r="BD1276" s="370"/>
      <c r="BE1276" s="370"/>
      <c r="BF1276" s="370"/>
      <c r="BG1276" s="370"/>
      <c r="BH1276" s="370"/>
      <c r="BI1276" s="370"/>
      <c r="BJ1276" s="370"/>
      <c r="BK1276" s="370"/>
      <c r="BL1276" s="370"/>
      <c r="BM1276" s="370"/>
      <c r="BN1276" s="370"/>
      <c r="BO1276" s="370"/>
      <c r="BP1276" s="370"/>
      <c r="BQ1276" s="370"/>
      <c r="BR1276" s="370"/>
      <c r="BS1276" s="370"/>
      <c r="BT1276" s="370"/>
      <c r="BU1276" s="370"/>
      <c r="BV1276" s="370"/>
      <c r="BW1276" s="370"/>
      <c r="BX1276" s="370"/>
      <c r="BY1276" s="370"/>
      <c r="BZ1276" s="370"/>
      <c r="CA1276" s="370"/>
      <c r="CB1276" s="370"/>
      <c r="CC1276" s="370"/>
      <c r="CD1276" s="370"/>
      <c r="CE1276" s="370"/>
      <c r="CF1276" s="370"/>
      <c r="CG1276" s="370"/>
      <c r="CH1276" s="370"/>
      <c r="CI1276" s="370"/>
      <c r="CJ1276" s="370"/>
      <c r="CK1276" s="370"/>
      <c r="CL1276" s="370"/>
      <c r="CM1276" s="370"/>
      <c r="CN1276" s="370"/>
      <c r="CO1276" s="370"/>
      <c r="CP1276" s="370"/>
      <c r="CQ1276" s="370"/>
      <c r="CR1276" s="370"/>
      <c r="CS1276" s="370"/>
      <c r="CT1276" s="370"/>
      <c r="CU1276" s="370"/>
      <c r="CV1276" s="370"/>
      <c r="CW1276" s="370"/>
      <c r="CX1276" s="370"/>
      <c r="CY1276" s="370"/>
      <c r="CZ1276" s="370"/>
      <c r="DA1276" s="370"/>
      <c r="DB1276" s="370"/>
      <c r="DC1276" s="370"/>
      <c r="DD1276" s="370"/>
      <c r="DE1276" s="370"/>
    </row>
    <row r="1277" spans="56:109">
      <c r="BD1277" s="370"/>
      <c r="BE1277" s="370"/>
      <c r="BF1277" s="370"/>
      <c r="BG1277" s="370"/>
      <c r="BH1277" s="370"/>
      <c r="BI1277" s="370"/>
      <c r="BJ1277" s="370"/>
      <c r="BK1277" s="370"/>
      <c r="BL1277" s="370"/>
      <c r="BM1277" s="370"/>
      <c r="BN1277" s="370"/>
      <c r="BO1277" s="370"/>
      <c r="BP1277" s="370"/>
      <c r="BQ1277" s="370"/>
      <c r="BR1277" s="370"/>
      <c r="BS1277" s="370"/>
      <c r="BT1277" s="370"/>
      <c r="BU1277" s="370"/>
      <c r="BV1277" s="370"/>
      <c r="BW1277" s="370"/>
      <c r="BX1277" s="370"/>
      <c r="BY1277" s="370"/>
      <c r="BZ1277" s="370"/>
      <c r="CA1277" s="370"/>
      <c r="CB1277" s="370"/>
      <c r="CC1277" s="370"/>
      <c r="CD1277" s="370"/>
      <c r="CE1277" s="370"/>
      <c r="CF1277" s="370"/>
      <c r="CG1277" s="370"/>
      <c r="CH1277" s="370"/>
      <c r="CI1277" s="370"/>
      <c r="CJ1277" s="370"/>
      <c r="CK1277" s="370"/>
      <c r="CL1277" s="370"/>
      <c r="CM1277" s="370"/>
      <c r="CN1277" s="370"/>
      <c r="CO1277" s="370"/>
      <c r="CP1277" s="370"/>
      <c r="CQ1277" s="370"/>
      <c r="CR1277" s="370"/>
      <c r="CS1277" s="370"/>
      <c r="CT1277" s="370"/>
      <c r="CU1277" s="370"/>
      <c r="CV1277" s="370"/>
      <c r="CW1277" s="370"/>
      <c r="CX1277" s="370"/>
      <c r="CY1277" s="370"/>
      <c r="CZ1277" s="370"/>
      <c r="DA1277" s="370"/>
      <c r="DB1277" s="370"/>
      <c r="DC1277" s="370"/>
      <c r="DD1277" s="370"/>
      <c r="DE1277" s="370"/>
    </row>
    <row r="1278" spans="56:109">
      <c r="BD1278" s="370"/>
      <c r="BE1278" s="370"/>
      <c r="BF1278" s="370"/>
      <c r="BG1278" s="370"/>
      <c r="BH1278" s="370"/>
      <c r="BI1278" s="370"/>
      <c r="BJ1278" s="370"/>
      <c r="BK1278" s="370"/>
      <c r="BL1278" s="370"/>
      <c r="BM1278" s="370"/>
      <c r="BN1278" s="370"/>
      <c r="BO1278" s="370"/>
      <c r="BP1278" s="370"/>
      <c r="BQ1278" s="370"/>
      <c r="BR1278" s="370"/>
      <c r="BS1278" s="370"/>
      <c r="BT1278" s="370"/>
      <c r="BU1278" s="370"/>
      <c r="BV1278" s="370"/>
      <c r="BW1278" s="370"/>
      <c r="BX1278" s="370"/>
      <c r="BY1278" s="370"/>
      <c r="BZ1278" s="370"/>
      <c r="CA1278" s="370"/>
      <c r="CB1278" s="370"/>
      <c r="CC1278" s="370"/>
      <c r="CD1278" s="370"/>
      <c r="CE1278" s="370"/>
      <c r="CF1278" s="370"/>
      <c r="CG1278" s="370"/>
      <c r="CH1278" s="370"/>
      <c r="CI1278" s="370"/>
      <c r="CJ1278" s="370"/>
      <c r="CK1278" s="370"/>
      <c r="CL1278" s="370"/>
      <c r="CM1278" s="370"/>
      <c r="CN1278" s="370"/>
      <c r="CO1278" s="370"/>
      <c r="CP1278" s="370"/>
      <c r="CQ1278" s="370"/>
      <c r="CR1278" s="370"/>
      <c r="CS1278" s="370"/>
      <c r="CT1278" s="370"/>
      <c r="CU1278" s="370"/>
      <c r="CV1278" s="370"/>
      <c r="CW1278" s="370"/>
      <c r="CX1278" s="370"/>
      <c r="CY1278" s="370"/>
      <c r="CZ1278" s="370"/>
      <c r="DA1278" s="370"/>
      <c r="DB1278" s="370"/>
      <c r="DC1278" s="370"/>
      <c r="DD1278" s="370"/>
      <c r="DE1278" s="370"/>
    </row>
    <row r="1279" spans="56:109">
      <c r="BD1279" s="370"/>
      <c r="BE1279" s="370"/>
      <c r="BF1279" s="370"/>
      <c r="BG1279" s="370"/>
      <c r="BH1279" s="370"/>
      <c r="BI1279" s="370"/>
      <c r="BJ1279" s="370"/>
      <c r="BK1279" s="370"/>
      <c r="BL1279" s="370"/>
      <c r="BM1279" s="370"/>
      <c r="BN1279" s="370"/>
      <c r="BO1279" s="370"/>
      <c r="BP1279" s="370"/>
      <c r="BQ1279" s="370"/>
      <c r="BR1279" s="370"/>
      <c r="BS1279" s="370"/>
      <c r="BT1279" s="370"/>
      <c r="BU1279" s="370"/>
      <c r="BV1279" s="370"/>
      <c r="BW1279" s="370"/>
      <c r="BX1279" s="370"/>
      <c r="BY1279" s="370"/>
      <c r="BZ1279" s="370"/>
      <c r="CA1279" s="370"/>
      <c r="CB1279" s="370"/>
      <c r="CC1279" s="370"/>
      <c r="CD1279" s="370"/>
      <c r="CE1279" s="370"/>
      <c r="CF1279" s="370"/>
      <c r="CG1279" s="370"/>
      <c r="CH1279" s="370"/>
      <c r="CI1279" s="370"/>
      <c r="CJ1279" s="370"/>
      <c r="CK1279" s="370"/>
      <c r="CL1279" s="370"/>
      <c r="CM1279" s="370"/>
      <c r="CN1279" s="370"/>
      <c r="CO1279" s="370"/>
      <c r="CP1279" s="370"/>
      <c r="CQ1279" s="370"/>
      <c r="CR1279" s="370"/>
      <c r="CS1279" s="370"/>
      <c r="CT1279" s="370"/>
      <c r="CU1279" s="370"/>
      <c r="CV1279" s="370"/>
      <c r="CW1279" s="370"/>
      <c r="CX1279" s="370"/>
      <c r="CY1279" s="370"/>
      <c r="CZ1279" s="370"/>
      <c r="DA1279" s="370"/>
      <c r="DB1279" s="370"/>
      <c r="DC1279" s="370"/>
      <c r="DD1279" s="370"/>
      <c r="DE1279" s="370"/>
    </row>
    <row r="1280" spans="56:109">
      <c r="BD1280" s="370"/>
      <c r="BE1280" s="370"/>
      <c r="BF1280" s="370"/>
      <c r="BG1280" s="370"/>
      <c r="BH1280" s="370"/>
      <c r="BI1280" s="370"/>
      <c r="BJ1280" s="370"/>
      <c r="BK1280" s="370"/>
      <c r="BL1280" s="370"/>
      <c r="BM1280" s="370"/>
      <c r="BN1280" s="370"/>
      <c r="BO1280" s="370"/>
      <c r="BP1280" s="370"/>
      <c r="BQ1280" s="370"/>
      <c r="BR1280" s="370"/>
      <c r="BS1280" s="370"/>
      <c r="BT1280" s="370"/>
      <c r="BU1280" s="370"/>
      <c r="BV1280" s="370"/>
      <c r="BW1280" s="370"/>
      <c r="BX1280" s="370"/>
      <c r="BY1280" s="370"/>
      <c r="BZ1280" s="370"/>
      <c r="CA1280" s="370"/>
      <c r="CB1280" s="370"/>
      <c r="CC1280" s="370"/>
      <c r="CD1280" s="370"/>
      <c r="CE1280" s="370"/>
      <c r="CF1280" s="370"/>
      <c r="CG1280" s="370"/>
      <c r="CH1280" s="370"/>
      <c r="CI1280" s="370"/>
      <c r="CJ1280" s="370"/>
      <c r="CK1280" s="370"/>
      <c r="CL1280" s="370"/>
      <c r="CM1280" s="370"/>
      <c r="CN1280" s="370"/>
      <c r="CO1280" s="370"/>
      <c r="CP1280" s="370"/>
      <c r="CQ1280" s="370"/>
      <c r="CR1280" s="370"/>
      <c r="CS1280" s="370"/>
      <c r="CT1280" s="370"/>
      <c r="CU1280" s="370"/>
      <c r="CV1280" s="370"/>
      <c r="CW1280" s="370"/>
      <c r="CX1280" s="370"/>
      <c r="CY1280" s="370"/>
      <c r="CZ1280" s="370"/>
      <c r="DA1280" s="370"/>
      <c r="DB1280" s="370"/>
      <c r="DC1280" s="370"/>
      <c r="DD1280" s="370"/>
      <c r="DE1280" s="370"/>
    </row>
    <row r="1281" spans="56:109">
      <c r="BD1281" s="370"/>
      <c r="BE1281" s="370"/>
      <c r="BF1281" s="370"/>
      <c r="BG1281" s="370"/>
      <c r="BH1281" s="370"/>
      <c r="BI1281" s="370"/>
      <c r="BJ1281" s="370"/>
      <c r="BK1281" s="370"/>
      <c r="BL1281" s="370"/>
      <c r="BM1281" s="370"/>
      <c r="BN1281" s="370"/>
      <c r="BO1281" s="370"/>
      <c r="BP1281" s="370"/>
      <c r="BQ1281" s="370"/>
      <c r="BR1281" s="370"/>
      <c r="BS1281" s="370"/>
      <c r="BT1281" s="370"/>
      <c r="BU1281" s="370"/>
      <c r="BV1281" s="370"/>
      <c r="BW1281" s="370"/>
      <c r="BX1281" s="370"/>
      <c r="BY1281" s="370"/>
      <c r="BZ1281" s="370"/>
      <c r="CA1281" s="370"/>
      <c r="CB1281" s="370"/>
      <c r="CC1281" s="370"/>
      <c r="CD1281" s="370"/>
      <c r="CE1281" s="370"/>
      <c r="CF1281" s="370"/>
      <c r="CG1281" s="370"/>
      <c r="CH1281" s="370"/>
      <c r="CI1281" s="370"/>
      <c r="CJ1281" s="370"/>
      <c r="CK1281" s="370"/>
      <c r="CL1281" s="370"/>
      <c r="CM1281" s="370"/>
      <c r="CN1281" s="370"/>
      <c r="CO1281" s="370"/>
      <c r="CP1281" s="370"/>
      <c r="CQ1281" s="370"/>
      <c r="CR1281" s="370"/>
      <c r="CS1281" s="370"/>
      <c r="CT1281" s="370"/>
      <c r="CU1281" s="370"/>
      <c r="CV1281" s="370"/>
      <c r="CW1281" s="370"/>
      <c r="CX1281" s="370"/>
      <c r="CY1281" s="370"/>
      <c r="CZ1281" s="370"/>
      <c r="DA1281" s="370"/>
      <c r="DB1281" s="370"/>
      <c r="DC1281" s="370"/>
      <c r="DD1281" s="370"/>
      <c r="DE1281" s="370"/>
    </row>
    <row r="1282" spans="56:109">
      <c r="BD1282" s="370"/>
      <c r="BE1282" s="370"/>
      <c r="BF1282" s="370"/>
      <c r="BG1282" s="370"/>
      <c r="BH1282" s="370"/>
      <c r="BI1282" s="370"/>
      <c r="BJ1282" s="370"/>
      <c r="BK1282" s="370"/>
      <c r="BL1282" s="370"/>
      <c r="BM1282" s="370"/>
      <c r="BN1282" s="370"/>
      <c r="BO1282" s="370"/>
      <c r="BP1282" s="370"/>
      <c r="BQ1282" s="370"/>
      <c r="BR1282" s="370"/>
      <c r="BS1282" s="370"/>
      <c r="BT1282" s="370"/>
      <c r="BU1282" s="370"/>
      <c r="BV1282" s="370"/>
      <c r="BW1282" s="370"/>
      <c r="BX1282" s="370"/>
      <c r="BY1282" s="370"/>
      <c r="BZ1282" s="370"/>
      <c r="CA1282" s="370"/>
      <c r="CB1282" s="370"/>
      <c r="CC1282" s="370"/>
      <c r="CD1282" s="370"/>
      <c r="CE1282" s="370"/>
      <c r="CF1282" s="370"/>
      <c r="CG1282" s="370"/>
      <c r="CH1282" s="370"/>
      <c r="CI1282" s="370"/>
      <c r="CJ1282" s="370"/>
      <c r="CK1282" s="370"/>
      <c r="CL1282" s="370"/>
      <c r="CM1282" s="370"/>
      <c r="CN1282" s="370"/>
      <c r="CO1282" s="370"/>
      <c r="CP1282" s="370"/>
      <c r="CQ1282" s="370"/>
      <c r="CR1282" s="370"/>
      <c r="CS1282" s="370"/>
      <c r="CT1282" s="370"/>
      <c r="CU1282" s="370"/>
      <c r="CV1282" s="370"/>
      <c r="CW1282" s="370"/>
      <c r="CX1282" s="370"/>
      <c r="CY1282" s="370"/>
      <c r="CZ1282" s="370"/>
      <c r="DA1282" s="370"/>
      <c r="DB1282" s="370"/>
      <c r="DC1282" s="370"/>
      <c r="DD1282" s="370"/>
      <c r="DE1282" s="370"/>
    </row>
    <row r="1283" spans="56:109">
      <c r="BD1283" s="370"/>
      <c r="BE1283" s="370"/>
      <c r="BF1283" s="370"/>
      <c r="BG1283" s="370"/>
      <c r="BH1283" s="370"/>
      <c r="BI1283" s="370"/>
      <c r="BJ1283" s="370"/>
      <c r="BK1283" s="370"/>
      <c r="BL1283" s="370"/>
      <c r="BM1283" s="370"/>
      <c r="BN1283" s="370"/>
      <c r="BO1283" s="370"/>
      <c r="BP1283" s="370"/>
      <c r="BQ1283" s="370"/>
      <c r="BR1283" s="370"/>
      <c r="BS1283" s="370"/>
      <c r="BT1283" s="370"/>
      <c r="BU1283" s="370"/>
      <c r="BV1283" s="370"/>
      <c r="BW1283" s="370"/>
      <c r="BX1283" s="370"/>
      <c r="BY1283" s="370"/>
      <c r="BZ1283" s="370"/>
      <c r="CA1283" s="370"/>
      <c r="CB1283" s="370"/>
      <c r="CC1283" s="370"/>
      <c r="CD1283" s="370"/>
      <c r="CE1283" s="370"/>
      <c r="CF1283" s="370"/>
      <c r="CG1283" s="370"/>
      <c r="CH1283" s="370"/>
      <c r="CI1283" s="370"/>
      <c r="CJ1283" s="370"/>
      <c r="CK1283" s="370"/>
      <c r="CL1283" s="370"/>
      <c r="CM1283" s="370"/>
      <c r="CN1283" s="370"/>
      <c r="CO1283" s="370"/>
      <c r="CP1283" s="370"/>
      <c r="CQ1283" s="370"/>
      <c r="CR1283" s="370"/>
      <c r="CS1283" s="370"/>
      <c r="CT1283" s="370"/>
      <c r="CU1283" s="370"/>
      <c r="CV1283" s="370"/>
      <c r="CW1283" s="370"/>
      <c r="CX1283" s="370"/>
      <c r="CY1283" s="370"/>
      <c r="CZ1283" s="370"/>
      <c r="DA1283" s="370"/>
      <c r="DB1283" s="370"/>
      <c r="DC1283" s="370"/>
      <c r="DD1283" s="370"/>
      <c r="DE1283" s="370"/>
    </row>
    <row r="1284" spans="56:109">
      <c r="BD1284" s="370"/>
      <c r="BE1284" s="370"/>
      <c r="BF1284" s="370"/>
      <c r="BG1284" s="370"/>
      <c r="BH1284" s="370"/>
      <c r="BI1284" s="370"/>
      <c r="BJ1284" s="370"/>
      <c r="BK1284" s="370"/>
      <c r="BL1284" s="370"/>
      <c r="BM1284" s="370"/>
      <c r="BN1284" s="370"/>
      <c r="BO1284" s="370"/>
      <c r="BP1284" s="370"/>
      <c r="BQ1284" s="370"/>
      <c r="BR1284" s="370"/>
      <c r="BS1284" s="370"/>
      <c r="BT1284" s="370"/>
      <c r="BU1284" s="370"/>
      <c r="BV1284" s="370"/>
      <c r="BW1284" s="370"/>
      <c r="BX1284" s="370"/>
      <c r="BY1284" s="370"/>
      <c r="BZ1284" s="370"/>
      <c r="CA1284" s="370"/>
      <c r="CB1284" s="370"/>
      <c r="CC1284" s="370"/>
      <c r="CD1284" s="370"/>
      <c r="CE1284" s="370"/>
      <c r="CF1284" s="370"/>
      <c r="CG1284" s="370"/>
      <c r="CH1284" s="370"/>
      <c r="CI1284" s="370"/>
      <c r="CJ1284" s="370"/>
      <c r="CK1284" s="370"/>
      <c r="CL1284" s="370"/>
      <c r="CM1284" s="370"/>
      <c r="CN1284" s="370"/>
      <c r="CO1284" s="370"/>
      <c r="CP1284" s="370"/>
      <c r="CQ1284" s="370"/>
      <c r="CR1284" s="370"/>
      <c r="CS1284" s="370"/>
      <c r="CT1284" s="370"/>
      <c r="CU1284" s="370"/>
      <c r="CV1284" s="370"/>
      <c r="CW1284" s="370"/>
      <c r="CX1284" s="370"/>
      <c r="CY1284" s="370"/>
      <c r="CZ1284" s="370"/>
      <c r="DA1284" s="370"/>
      <c r="DB1284" s="370"/>
      <c r="DC1284" s="370"/>
      <c r="DD1284" s="370"/>
      <c r="DE1284" s="370"/>
    </row>
    <row r="1285" spans="56:109">
      <c r="BD1285" s="370"/>
      <c r="BE1285" s="370"/>
      <c r="BF1285" s="370"/>
      <c r="BG1285" s="370"/>
      <c r="BH1285" s="370"/>
      <c r="BI1285" s="370"/>
      <c r="BJ1285" s="370"/>
      <c r="BK1285" s="370"/>
      <c r="BL1285" s="370"/>
      <c r="BM1285" s="370"/>
      <c r="BN1285" s="370"/>
      <c r="BO1285" s="370"/>
      <c r="BP1285" s="370"/>
      <c r="BQ1285" s="370"/>
      <c r="BR1285" s="370"/>
      <c r="BS1285" s="370"/>
      <c r="BT1285" s="370"/>
      <c r="BU1285" s="370"/>
      <c r="BV1285" s="370"/>
      <c r="BW1285" s="370"/>
      <c r="BX1285" s="370"/>
      <c r="BY1285" s="370"/>
      <c r="BZ1285" s="370"/>
      <c r="CA1285" s="370"/>
      <c r="CB1285" s="370"/>
      <c r="CC1285" s="370"/>
      <c r="CD1285" s="370"/>
      <c r="CE1285" s="370"/>
      <c r="CF1285" s="370"/>
      <c r="CG1285" s="370"/>
      <c r="CH1285" s="370"/>
      <c r="CI1285" s="370"/>
      <c r="CJ1285" s="370"/>
      <c r="CK1285" s="370"/>
      <c r="CL1285" s="370"/>
      <c r="CM1285" s="370"/>
      <c r="CN1285" s="370"/>
      <c r="CO1285" s="370"/>
      <c r="CP1285" s="370"/>
      <c r="CQ1285" s="370"/>
      <c r="CR1285" s="370"/>
      <c r="CS1285" s="370"/>
      <c r="CT1285" s="370"/>
      <c r="CU1285" s="370"/>
      <c r="CV1285" s="370"/>
      <c r="CW1285" s="370"/>
      <c r="CX1285" s="370"/>
      <c r="CY1285" s="370"/>
      <c r="CZ1285" s="370"/>
      <c r="DA1285" s="370"/>
      <c r="DB1285" s="370"/>
      <c r="DC1285" s="370"/>
      <c r="DD1285" s="370"/>
      <c r="DE1285" s="370"/>
    </row>
    <row r="1286" spans="56:109">
      <c r="BD1286" s="370"/>
      <c r="BE1286" s="370"/>
      <c r="BF1286" s="370"/>
      <c r="BG1286" s="370"/>
      <c r="BH1286" s="370"/>
      <c r="BI1286" s="370"/>
      <c r="BJ1286" s="370"/>
      <c r="BK1286" s="370"/>
      <c r="BL1286" s="370"/>
      <c r="BM1286" s="370"/>
      <c r="BN1286" s="370"/>
      <c r="BO1286" s="370"/>
      <c r="BP1286" s="370"/>
      <c r="BQ1286" s="370"/>
      <c r="BR1286" s="370"/>
      <c r="BS1286" s="370"/>
      <c r="BT1286" s="370"/>
      <c r="BU1286" s="370"/>
      <c r="BV1286" s="370"/>
      <c r="BW1286" s="370"/>
      <c r="BX1286" s="370"/>
      <c r="BY1286" s="370"/>
      <c r="BZ1286" s="370"/>
      <c r="CA1286" s="370"/>
      <c r="CB1286" s="370"/>
      <c r="CC1286" s="370"/>
      <c r="CD1286" s="370"/>
      <c r="CE1286" s="370"/>
      <c r="CF1286" s="370"/>
      <c r="CG1286" s="370"/>
      <c r="CH1286" s="370"/>
      <c r="CI1286" s="370"/>
      <c r="CJ1286" s="370"/>
      <c r="CK1286" s="370"/>
      <c r="CL1286" s="370"/>
      <c r="CM1286" s="370"/>
      <c r="CN1286" s="370"/>
      <c r="CO1286" s="370"/>
      <c r="CP1286" s="370"/>
      <c r="CQ1286" s="370"/>
      <c r="CR1286" s="370"/>
      <c r="CS1286" s="370"/>
      <c r="CT1286" s="370"/>
      <c r="CU1286" s="370"/>
      <c r="CV1286" s="370"/>
      <c r="CW1286" s="370"/>
      <c r="CX1286" s="370"/>
      <c r="CY1286" s="370"/>
      <c r="CZ1286" s="370"/>
      <c r="DA1286" s="370"/>
      <c r="DB1286" s="370"/>
      <c r="DC1286" s="370"/>
      <c r="DD1286" s="370"/>
      <c r="DE1286" s="370"/>
    </row>
    <row r="1287" spans="56:109">
      <c r="BD1287" s="370"/>
      <c r="BE1287" s="370"/>
      <c r="BF1287" s="370"/>
      <c r="BG1287" s="370"/>
      <c r="BH1287" s="370"/>
      <c r="BI1287" s="370"/>
      <c r="BJ1287" s="370"/>
      <c r="BK1287" s="370"/>
      <c r="BL1287" s="370"/>
      <c r="BM1287" s="370"/>
      <c r="BN1287" s="370"/>
      <c r="BO1287" s="370"/>
      <c r="BP1287" s="370"/>
      <c r="BQ1287" s="370"/>
      <c r="BR1287" s="370"/>
      <c r="BS1287" s="370"/>
      <c r="BT1287" s="370"/>
      <c r="BU1287" s="370"/>
      <c r="BV1287" s="370"/>
      <c r="BW1287" s="370"/>
      <c r="BX1287" s="370"/>
      <c r="BY1287" s="370"/>
      <c r="BZ1287" s="370"/>
      <c r="CA1287" s="370"/>
      <c r="CB1287" s="370"/>
      <c r="CC1287" s="370"/>
      <c r="CD1287" s="370"/>
      <c r="CE1287" s="370"/>
      <c r="CF1287" s="370"/>
      <c r="CG1287" s="370"/>
      <c r="CH1287" s="370"/>
      <c r="CI1287" s="370"/>
      <c r="CJ1287" s="370"/>
      <c r="CK1287" s="370"/>
      <c r="CL1287" s="370"/>
      <c r="CM1287" s="370"/>
      <c r="CN1287" s="370"/>
      <c r="CO1287" s="370"/>
      <c r="CP1287" s="370"/>
      <c r="CQ1287" s="370"/>
      <c r="CR1287" s="370"/>
      <c r="CS1287" s="370"/>
      <c r="CT1287" s="370"/>
      <c r="CU1287" s="370"/>
      <c r="CV1287" s="370"/>
      <c r="CW1287" s="370"/>
      <c r="CX1287" s="370"/>
      <c r="CY1287" s="370"/>
      <c r="CZ1287" s="370"/>
      <c r="DA1287" s="370"/>
      <c r="DB1287" s="370"/>
      <c r="DC1287" s="370"/>
      <c r="DD1287" s="370"/>
      <c r="DE1287" s="370"/>
    </row>
    <row r="1288" spans="56:109">
      <c r="BD1288" s="370"/>
      <c r="BE1288" s="370"/>
      <c r="BF1288" s="370"/>
      <c r="BG1288" s="370"/>
      <c r="BH1288" s="370"/>
      <c r="BI1288" s="370"/>
      <c r="BJ1288" s="370"/>
      <c r="BK1288" s="370"/>
      <c r="BL1288" s="370"/>
      <c r="BM1288" s="370"/>
      <c r="BN1288" s="370"/>
      <c r="BO1288" s="370"/>
      <c r="BP1288" s="370"/>
      <c r="BQ1288" s="370"/>
      <c r="BR1288" s="370"/>
      <c r="BS1288" s="370"/>
      <c r="BT1288" s="370"/>
      <c r="BU1288" s="370"/>
      <c r="BV1288" s="370"/>
      <c r="BW1288" s="370"/>
      <c r="BX1288" s="370"/>
      <c r="BY1288" s="370"/>
      <c r="BZ1288" s="370"/>
      <c r="CA1288" s="370"/>
      <c r="CB1288" s="370"/>
      <c r="CC1288" s="370"/>
      <c r="CD1288" s="370"/>
      <c r="CE1288" s="370"/>
      <c r="CF1288" s="370"/>
      <c r="CG1288" s="370"/>
      <c r="CH1288" s="370"/>
      <c r="CI1288" s="370"/>
      <c r="CJ1288" s="370"/>
      <c r="CK1288" s="370"/>
      <c r="CL1288" s="370"/>
      <c r="CM1288" s="370"/>
      <c r="CN1288" s="370"/>
      <c r="CO1288" s="370"/>
      <c r="CP1288" s="370"/>
      <c r="CQ1288" s="370"/>
      <c r="CR1288" s="370"/>
      <c r="CS1288" s="370"/>
      <c r="CT1288" s="370"/>
      <c r="CU1288" s="370"/>
      <c r="CV1288" s="370"/>
      <c r="CW1288" s="370"/>
      <c r="CX1288" s="370"/>
      <c r="CY1288" s="370"/>
      <c r="CZ1288" s="370"/>
      <c r="DA1288" s="370"/>
      <c r="DB1288" s="370"/>
      <c r="DC1288" s="370"/>
      <c r="DD1288" s="370"/>
      <c r="DE1288" s="370"/>
    </row>
    <row r="1289" spans="56:109">
      <c r="BD1289" s="370"/>
      <c r="BE1289" s="370"/>
      <c r="BF1289" s="370"/>
      <c r="BG1289" s="370"/>
      <c r="BH1289" s="370"/>
      <c r="BI1289" s="370"/>
      <c r="BJ1289" s="370"/>
      <c r="BK1289" s="370"/>
      <c r="BL1289" s="370"/>
      <c r="BM1289" s="370"/>
      <c r="BN1289" s="370"/>
      <c r="BO1289" s="370"/>
      <c r="BP1289" s="370"/>
      <c r="BQ1289" s="370"/>
      <c r="BR1289" s="370"/>
      <c r="BS1289" s="370"/>
      <c r="BT1289" s="370"/>
      <c r="BU1289" s="370"/>
      <c r="BV1289" s="370"/>
      <c r="BW1289" s="370"/>
      <c r="BX1289" s="370"/>
      <c r="BY1289" s="370"/>
      <c r="BZ1289" s="370"/>
      <c r="CA1289" s="370"/>
      <c r="CB1289" s="370"/>
      <c r="CC1289" s="370"/>
      <c r="CD1289" s="370"/>
      <c r="CE1289" s="370"/>
      <c r="CF1289" s="370"/>
      <c r="CG1289" s="370"/>
      <c r="CH1289" s="370"/>
      <c r="CI1289" s="370"/>
      <c r="CJ1289" s="370"/>
      <c r="CK1289" s="370"/>
      <c r="CL1289" s="370"/>
      <c r="CM1289" s="370"/>
      <c r="CN1289" s="370"/>
      <c r="CO1289" s="370"/>
      <c r="CP1289" s="370"/>
      <c r="CQ1289" s="370"/>
      <c r="CR1289" s="370"/>
      <c r="CS1289" s="370"/>
      <c r="CT1289" s="370"/>
      <c r="CU1289" s="370"/>
      <c r="CV1289" s="370"/>
      <c r="CW1289" s="370"/>
      <c r="CX1289" s="370"/>
      <c r="CY1289" s="370"/>
      <c r="CZ1289" s="370"/>
      <c r="DA1289" s="370"/>
      <c r="DB1289" s="370"/>
      <c r="DC1289" s="370"/>
      <c r="DD1289" s="370"/>
      <c r="DE1289" s="370"/>
    </row>
    <row r="1290" spans="56:109">
      <c r="BD1290" s="370"/>
      <c r="BE1290" s="370"/>
      <c r="BF1290" s="370"/>
      <c r="BG1290" s="370"/>
      <c r="BH1290" s="370"/>
      <c r="BI1290" s="370"/>
      <c r="BJ1290" s="370"/>
      <c r="BK1290" s="370"/>
      <c r="BL1290" s="370"/>
      <c r="BM1290" s="370"/>
      <c r="BN1290" s="370"/>
      <c r="BO1290" s="370"/>
      <c r="BP1290" s="370"/>
      <c r="BQ1290" s="370"/>
      <c r="BR1290" s="370"/>
      <c r="BS1290" s="370"/>
      <c r="BT1290" s="370"/>
      <c r="BU1290" s="370"/>
      <c r="BV1290" s="370"/>
      <c r="BW1290" s="370"/>
      <c r="BX1290" s="370"/>
      <c r="BY1290" s="370"/>
      <c r="BZ1290" s="370"/>
      <c r="CA1290" s="370"/>
      <c r="CB1290" s="370"/>
      <c r="CC1290" s="370"/>
      <c r="CD1290" s="370"/>
      <c r="CE1290" s="370"/>
      <c r="CF1290" s="370"/>
      <c r="CG1290" s="370"/>
      <c r="CH1290" s="370"/>
      <c r="CI1290" s="370"/>
      <c r="CJ1290" s="370"/>
      <c r="CK1290" s="370"/>
      <c r="CL1290" s="370"/>
      <c r="CM1290" s="370"/>
      <c r="CN1290" s="370"/>
      <c r="CO1290" s="370"/>
      <c r="CP1290" s="370"/>
      <c r="CQ1290" s="370"/>
      <c r="CR1290" s="370"/>
      <c r="CS1290" s="370"/>
      <c r="CT1290" s="370"/>
      <c r="CU1290" s="370"/>
      <c r="CV1290" s="370"/>
      <c r="CW1290" s="370"/>
      <c r="CX1290" s="370"/>
      <c r="CY1290" s="370"/>
      <c r="CZ1290" s="370"/>
      <c r="DA1290" s="370"/>
      <c r="DB1290" s="370"/>
      <c r="DC1290" s="370"/>
      <c r="DD1290" s="370"/>
      <c r="DE1290" s="370"/>
    </row>
    <row r="1291" spans="56:109">
      <c r="BD1291" s="370"/>
      <c r="BE1291" s="370"/>
      <c r="BF1291" s="370"/>
      <c r="BG1291" s="370"/>
      <c r="BH1291" s="370"/>
      <c r="BI1291" s="370"/>
      <c r="BJ1291" s="370"/>
      <c r="BK1291" s="370"/>
      <c r="BL1291" s="370"/>
      <c r="BM1291" s="370"/>
      <c r="BN1291" s="370"/>
      <c r="BO1291" s="370"/>
      <c r="BP1291" s="370"/>
      <c r="BQ1291" s="370"/>
      <c r="BR1291" s="370"/>
      <c r="BS1291" s="370"/>
      <c r="BT1291" s="370"/>
      <c r="BU1291" s="370"/>
      <c r="BV1291" s="370"/>
      <c r="BW1291" s="370"/>
      <c r="BX1291" s="370"/>
      <c r="BY1291" s="370"/>
      <c r="BZ1291" s="370"/>
      <c r="CA1291" s="370"/>
      <c r="CB1291" s="370"/>
      <c r="CC1291" s="370"/>
      <c r="CD1291" s="370"/>
      <c r="CE1291" s="370"/>
      <c r="CF1291" s="370"/>
      <c r="CG1291" s="370"/>
      <c r="CH1291" s="370"/>
      <c r="CI1291" s="370"/>
      <c r="CJ1291" s="370"/>
      <c r="CK1291" s="370"/>
      <c r="CL1291" s="370"/>
      <c r="CM1291" s="370"/>
      <c r="CN1291" s="370"/>
      <c r="CO1291" s="370"/>
      <c r="CP1291" s="370"/>
      <c r="CQ1291" s="370"/>
      <c r="CR1291" s="370"/>
      <c r="CS1291" s="370"/>
      <c r="CT1291" s="370"/>
      <c r="CU1291" s="370"/>
      <c r="CV1291" s="370"/>
      <c r="CW1291" s="370"/>
      <c r="CX1291" s="370"/>
      <c r="CY1291" s="370"/>
      <c r="CZ1291" s="370"/>
      <c r="DA1291" s="370"/>
      <c r="DB1291" s="370"/>
      <c r="DC1291" s="370"/>
      <c r="DD1291" s="370"/>
      <c r="DE1291" s="370"/>
    </row>
    <row r="1292" spans="56:109">
      <c r="BD1292" s="370"/>
      <c r="BE1292" s="370"/>
      <c r="BF1292" s="370"/>
      <c r="BG1292" s="370"/>
      <c r="BH1292" s="370"/>
      <c r="BI1292" s="370"/>
      <c r="BJ1292" s="370"/>
      <c r="BK1292" s="370"/>
      <c r="BL1292" s="370"/>
      <c r="BM1292" s="370"/>
      <c r="BN1292" s="370"/>
      <c r="BO1292" s="370"/>
      <c r="BP1292" s="370"/>
      <c r="BQ1292" s="370"/>
      <c r="BR1292" s="370"/>
      <c r="BS1292" s="370"/>
      <c r="BT1292" s="370"/>
      <c r="BU1292" s="370"/>
      <c r="BV1292" s="370"/>
      <c r="BW1292" s="370"/>
      <c r="BX1292" s="370"/>
      <c r="BY1292" s="370"/>
      <c r="BZ1292" s="370"/>
      <c r="CA1292" s="370"/>
      <c r="CB1292" s="370"/>
      <c r="CC1292" s="370"/>
      <c r="CD1292" s="370"/>
      <c r="CE1292" s="370"/>
      <c r="CF1292" s="370"/>
      <c r="CG1292" s="370"/>
      <c r="CH1292" s="370"/>
      <c r="CI1292" s="370"/>
      <c r="CJ1292" s="370"/>
      <c r="CK1292" s="370"/>
      <c r="CL1292" s="370"/>
      <c r="CM1292" s="370"/>
      <c r="CN1292" s="370"/>
      <c r="CO1292" s="370"/>
      <c r="CP1292" s="370"/>
      <c r="CQ1292" s="370"/>
      <c r="CR1292" s="370"/>
      <c r="CS1292" s="370"/>
      <c r="CT1292" s="370"/>
      <c r="CU1292" s="370"/>
      <c r="CV1292" s="370"/>
      <c r="CW1292" s="370"/>
      <c r="CX1292" s="370"/>
      <c r="CY1292" s="370"/>
      <c r="CZ1292" s="370"/>
      <c r="DA1292" s="370"/>
      <c r="DB1292" s="370"/>
      <c r="DC1292" s="370"/>
      <c r="DD1292" s="370"/>
      <c r="DE1292" s="370"/>
    </row>
    <row r="1293" spans="56:109">
      <c r="BD1293" s="370"/>
      <c r="BE1293" s="370"/>
      <c r="BF1293" s="370"/>
      <c r="BG1293" s="370"/>
      <c r="BH1293" s="370"/>
      <c r="BI1293" s="370"/>
      <c r="BJ1293" s="370"/>
      <c r="BK1293" s="370"/>
      <c r="BL1293" s="370"/>
      <c r="BM1293" s="370"/>
      <c r="BN1293" s="370"/>
      <c r="BO1293" s="370"/>
      <c r="BP1293" s="370"/>
      <c r="BQ1293" s="370"/>
      <c r="BR1293" s="370"/>
      <c r="BS1293" s="370"/>
      <c r="BT1293" s="370"/>
      <c r="BU1293" s="370"/>
      <c r="BV1293" s="370"/>
      <c r="BW1293" s="370"/>
      <c r="BX1293" s="370"/>
      <c r="BY1293" s="370"/>
      <c r="BZ1293" s="370"/>
      <c r="CA1293" s="370"/>
      <c r="CB1293" s="370"/>
      <c r="CC1293" s="370"/>
      <c r="CD1293" s="370"/>
      <c r="CE1293" s="370"/>
      <c r="CF1293" s="370"/>
      <c r="CG1293" s="370"/>
      <c r="CH1293" s="370"/>
      <c r="CI1293" s="370"/>
      <c r="CJ1293" s="370"/>
      <c r="CK1293" s="370"/>
      <c r="CL1293" s="370"/>
      <c r="CM1293" s="370"/>
      <c r="CN1293" s="370"/>
      <c r="CO1293" s="370"/>
      <c r="CP1293" s="370"/>
      <c r="CQ1293" s="370"/>
      <c r="CR1293" s="370"/>
      <c r="CS1293" s="370"/>
      <c r="CT1293" s="370"/>
      <c r="CU1293" s="370"/>
      <c r="CV1293" s="370"/>
      <c r="CW1293" s="370"/>
      <c r="CX1293" s="370"/>
      <c r="CY1293" s="370"/>
      <c r="CZ1293" s="370"/>
      <c r="DA1293" s="370"/>
      <c r="DB1293" s="370"/>
      <c r="DC1293" s="370"/>
      <c r="DD1293" s="370"/>
      <c r="DE1293" s="370"/>
    </row>
    <row r="1294" spans="56:109">
      <c r="BD1294" s="370"/>
      <c r="BE1294" s="370"/>
      <c r="BF1294" s="370"/>
      <c r="BG1294" s="370"/>
      <c r="BH1294" s="370"/>
      <c r="BI1294" s="370"/>
      <c r="BJ1294" s="370"/>
      <c r="BK1294" s="370"/>
      <c r="BL1294" s="370"/>
      <c r="BM1294" s="370"/>
      <c r="BN1294" s="370"/>
      <c r="BO1294" s="370"/>
      <c r="BP1294" s="370"/>
      <c r="BQ1294" s="370"/>
      <c r="BR1294" s="370"/>
      <c r="BS1294" s="370"/>
      <c r="BT1294" s="370"/>
      <c r="BU1294" s="370"/>
      <c r="BV1294" s="370"/>
      <c r="BW1294" s="370"/>
      <c r="BX1294" s="370"/>
      <c r="BY1294" s="370"/>
      <c r="BZ1294" s="370"/>
      <c r="CA1294" s="370"/>
      <c r="CB1294" s="370"/>
      <c r="CC1294" s="370"/>
      <c r="CD1294" s="370"/>
      <c r="CE1294" s="370"/>
      <c r="CF1294" s="370"/>
      <c r="CG1294" s="370"/>
      <c r="CH1294" s="370"/>
      <c r="CI1294" s="370"/>
      <c r="CJ1294" s="370"/>
      <c r="CK1294" s="370"/>
      <c r="CL1294" s="370"/>
      <c r="CM1294" s="370"/>
      <c r="CN1294" s="370"/>
      <c r="CO1294" s="370"/>
      <c r="CP1294" s="370"/>
      <c r="CQ1294" s="370"/>
      <c r="CR1294" s="370"/>
      <c r="CS1294" s="370"/>
      <c r="CT1294" s="370"/>
      <c r="CU1294" s="370"/>
      <c r="CV1294" s="370"/>
      <c r="CW1294" s="370"/>
      <c r="CX1294" s="370"/>
      <c r="CY1294" s="370"/>
      <c r="CZ1294" s="370"/>
      <c r="DA1294" s="370"/>
      <c r="DB1294" s="370"/>
      <c r="DC1294" s="370"/>
      <c r="DD1294" s="370"/>
      <c r="DE1294" s="370"/>
    </row>
    <row r="1295" spans="56:109">
      <c r="BD1295" s="370"/>
      <c r="BE1295" s="370"/>
      <c r="BF1295" s="370"/>
      <c r="BG1295" s="370"/>
      <c r="BH1295" s="370"/>
      <c r="BI1295" s="370"/>
      <c r="BJ1295" s="370"/>
      <c r="BK1295" s="370"/>
      <c r="BL1295" s="370"/>
      <c r="BM1295" s="370"/>
      <c r="BN1295" s="370"/>
      <c r="BO1295" s="370"/>
      <c r="BP1295" s="370"/>
      <c r="BQ1295" s="370"/>
      <c r="BR1295" s="370"/>
      <c r="BS1295" s="370"/>
      <c r="BT1295" s="370"/>
      <c r="BU1295" s="370"/>
      <c r="BV1295" s="370"/>
      <c r="BW1295" s="370"/>
      <c r="BX1295" s="370"/>
      <c r="BY1295" s="370"/>
      <c r="BZ1295" s="370"/>
      <c r="CA1295" s="370"/>
      <c r="CB1295" s="370"/>
      <c r="CC1295" s="370"/>
      <c r="CD1295" s="370"/>
      <c r="CE1295" s="370"/>
      <c r="CF1295" s="370"/>
      <c r="CG1295" s="370"/>
      <c r="CH1295" s="370"/>
      <c r="CI1295" s="370"/>
      <c r="CJ1295" s="370"/>
      <c r="CK1295" s="370"/>
      <c r="CL1295" s="370"/>
      <c r="CM1295" s="370"/>
      <c r="CN1295" s="370"/>
      <c r="CO1295" s="370"/>
      <c r="CP1295" s="370"/>
      <c r="CQ1295" s="370"/>
      <c r="CR1295" s="370"/>
      <c r="CS1295" s="370"/>
      <c r="CT1295" s="370"/>
      <c r="CU1295" s="370"/>
      <c r="CV1295" s="370"/>
      <c r="CW1295" s="370"/>
      <c r="CX1295" s="370"/>
      <c r="CY1295" s="370"/>
      <c r="CZ1295" s="370"/>
      <c r="DA1295" s="370"/>
      <c r="DB1295" s="370"/>
      <c r="DC1295" s="370"/>
      <c r="DD1295" s="370"/>
      <c r="DE1295" s="370"/>
    </row>
    <row r="1296" spans="56:109">
      <c r="BD1296" s="370"/>
      <c r="BE1296" s="370"/>
      <c r="BF1296" s="370"/>
      <c r="BG1296" s="370"/>
      <c r="BH1296" s="370"/>
      <c r="BI1296" s="370"/>
      <c r="BJ1296" s="370"/>
      <c r="BK1296" s="370"/>
      <c r="BL1296" s="370"/>
      <c r="BM1296" s="370"/>
      <c r="BN1296" s="370"/>
      <c r="BO1296" s="370"/>
      <c r="BP1296" s="370"/>
      <c r="BQ1296" s="370"/>
      <c r="BR1296" s="370"/>
      <c r="BS1296" s="370"/>
      <c r="BT1296" s="370"/>
      <c r="BU1296" s="370"/>
      <c r="BV1296" s="370"/>
      <c r="BW1296" s="370"/>
      <c r="BX1296" s="370"/>
      <c r="BY1296" s="370"/>
      <c r="BZ1296" s="370"/>
      <c r="CA1296" s="370"/>
      <c r="CB1296" s="370"/>
      <c r="CC1296" s="370"/>
      <c r="CD1296" s="370"/>
      <c r="CE1296" s="370"/>
      <c r="CF1296" s="370"/>
      <c r="CG1296" s="370"/>
      <c r="CH1296" s="370"/>
      <c r="CI1296" s="370"/>
      <c r="CJ1296" s="370"/>
      <c r="CK1296" s="370"/>
      <c r="CL1296" s="370"/>
      <c r="CM1296" s="370"/>
      <c r="CN1296" s="370"/>
      <c r="CO1296" s="370"/>
      <c r="CP1296" s="370"/>
      <c r="CQ1296" s="370"/>
      <c r="CR1296" s="370"/>
      <c r="CS1296" s="370"/>
      <c r="CT1296" s="370"/>
      <c r="CU1296" s="370"/>
      <c r="CV1296" s="370"/>
      <c r="CW1296" s="370"/>
      <c r="CX1296" s="370"/>
      <c r="CY1296" s="370"/>
      <c r="CZ1296" s="370"/>
      <c r="DA1296" s="370"/>
      <c r="DB1296" s="370"/>
      <c r="DC1296" s="370"/>
      <c r="DD1296" s="370"/>
      <c r="DE1296" s="370"/>
    </row>
    <row r="1297" spans="56:109">
      <c r="BD1297" s="370"/>
      <c r="BE1297" s="370"/>
      <c r="BF1297" s="370"/>
      <c r="BG1297" s="370"/>
      <c r="BH1297" s="370"/>
      <c r="BI1297" s="370"/>
      <c r="BJ1297" s="370"/>
      <c r="BK1297" s="370"/>
      <c r="BL1297" s="370"/>
      <c r="BM1297" s="370"/>
      <c r="BN1297" s="370"/>
      <c r="BO1297" s="370"/>
      <c r="BP1297" s="370"/>
      <c r="BQ1297" s="370"/>
      <c r="BR1297" s="370"/>
      <c r="BS1297" s="370"/>
      <c r="BT1297" s="370"/>
      <c r="BU1297" s="370"/>
      <c r="BV1297" s="370"/>
      <c r="BW1297" s="370"/>
      <c r="BX1297" s="370"/>
      <c r="BY1297" s="370"/>
      <c r="BZ1297" s="370"/>
      <c r="CA1297" s="370"/>
      <c r="CB1297" s="370"/>
      <c r="CC1297" s="370"/>
      <c r="CD1297" s="370"/>
      <c r="CE1297" s="370"/>
      <c r="CF1297" s="370"/>
      <c r="CG1297" s="370"/>
      <c r="CH1297" s="370"/>
      <c r="CI1297" s="370"/>
      <c r="CJ1297" s="370"/>
      <c r="CK1297" s="370"/>
      <c r="CL1297" s="370"/>
      <c r="CM1297" s="370"/>
      <c r="CN1297" s="370"/>
      <c r="CO1297" s="370"/>
      <c r="CP1297" s="370"/>
      <c r="CQ1297" s="370"/>
      <c r="CR1297" s="370"/>
      <c r="CS1297" s="370"/>
      <c r="CT1297" s="370"/>
      <c r="CU1297" s="370"/>
      <c r="CV1297" s="370"/>
      <c r="CW1297" s="370"/>
      <c r="CX1297" s="370"/>
      <c r="CY1297" s="370"/>
      <c r="CZ1297" s="370"/>
      <c r="DA1297" s="370"/>
      <c r="DB1297" s="370"/>
      <c r="DC1297" s="370"/>
      <c r="DD1297" s="370"/>
      <c r="DE1297" s="370"/>
    </row>
    <row r="1298" spans="56:109">
      <c r="BD1298" s="370"/>
      <c r="BE1298" s="370"/>
      <c r="BF1298" s="370"/>
      <c r="BG1298" s="370"/>
      <c r="BH1298" s="370"/>
      <c r="BI1298" s="370"/>
      <c r="BJ1298" s="370"/>
      <c r="BK1298" s="370"/>
      <c r="BL1298" s="370"/>
      <c r="BM1298" s="370"/>
      <c r="BN1298" s="370"/>
      <c r="BO1298" s="370"/>
      <c r="BP1298" s="370"/>
      <c r="BQ1298" s="370"/>
      <c r="BR1298" s="370"/>
      <c r="BS1298" s="370"/>
      <c r="BT1298" s="370"/>
      <c r="BU1298" s="370"/>
      <c r="BV1298" s="370"/>
      <c r="BW1298" s="370"/>
      <c r="BX1298" s="370"/>
      <c r="BY1298" s="370"/>
      <c r="BZ1298" s="370"/>
      <c r="CA1298" s="370"/>
      <c r="CB1298" s="370"/>
      <c r="CC1298" s="370"/>
      <c r="CD1298" s="370"/>
      <c r="CE1298" s="370"/>
      <c r="CF1298" s="370"/>
      <c r="CG1298" s="370"/>
      <c r="CH1298" s="370"/>
      <c r="CI1298" s="370"/>
      <c r="CJ1298" s="370"/>
      <c r="CK1298" s="370"/>
      <c r="CL1298" s="370"/>
      <c r="CM1298" s="370"/>
      <c r="CN1298" s="370"/>
      <c r="CO1298" s="370"/>
      <c r="CP1298" s="370"/>
      <c r="CQ1298" s="370"/>
      <c r="CR1298" s="370"/>
      <c r="CS1298" s="370"/>
      <c r="CT1298" s="370"/>
      <c r="CU1298" s="370"/>
      <c r="CV1298" s="370"/>
      <c r="CW1298" s="370"/>
      <c r="CX1298" s="370"/>
      <c r="CY1298" s="370"/>
      <c r="CZ1298" s="370"/>
      <c r="DA1298" s="370"/>
      <c r="DB1298" s="370"/>
      <c r="DC1298" s="370"/>
      <c r="DD1298" s="370"/>
      <c r="DE1298" s="370"/>
    </row>
    <row r="1299" spans="56:109">
      <c r="BD1299" s="370"/>
      <c r="BE1299" s="370"/>
      <c r="BF1299" s="370"/>
      <c r="BG1299" s="370"/>
      <c r="BH1299" s="370"/>
      <c r="BI1299" s="370"/>
      <c r="BJ1299" s="370"/>
      <c r="BK1299" s="370"/>
      <c r="BL1299" s="370"/>
      <c r="BM1299" s="370"/>
      <c r="BN1299" s="370"/>
      <c r="BO1299" s="370"/>
      <c r="BP1299" s="370"/>
      <c r="BQ1299" s="370"/>
      <c r="BR1299" s="370"/>
      <c r="BS1299" s="370"/>
      <c r="BT1299" s="370"/>
      <c r="BU1299" s="370"/>
      <c r="BV1299" s="370"/>
      <c r="BW1299" s="370"/>
      <c r="BX1299" s="370"/>
      <c r="BY1299" s="370"/>
      <c r="BZ1299" s="370"/>
      <c r="CA1299" s="370"/>
      <c r="CB1299" s="370"/>
      <c r="CC1299" s="370"/>
      <c r="CD1299" s="370"/>
      <c r="CE1299" s="370"/>
      <c r="CF1299" s="370"/>
      <c r="CG1299" s="370"/>
      <c r="CH1299" s="370"/>
      <c r="CI1299" s="370"/>
      <c r="CJ1299" s="370"/>
      <c r="CK1299" s="370"/>
      <c r="CL1299" s="370"/>
      <c r="CM1299" s="370"/>
      <c r="CN1299" s="370"/>
      <c r="CO1299" s="370"/>
      <c r="CP1299" s="370"/>
      <c r="CQ1299" s="370"/>
      <c r="CR1299" s="370"/>
      <c r="CS1299" s="370"/>
      <c r="CT1299" s="370"/>
      <c r="CU1299" s="370"/>
      <c r="CV1299" s="370"/>
      <c r="CW1299" s="370"/>
      <c r="CX1299" s="370"/>
      <c r="CY1299" s="370"/>
      <c r="CZ1299" s="370"/>
      <c r="DA1299" s="370"/>
      <c r="DB1299" s="370"/>
      <c r="DC1299" s="370"/>
      <c r="DD1299" s="370"/>
      <c r="DE1299" s="370"/>
    </row>
    <row r="1300" spans="56:109">
      <c r="BD1300" s="370"/>
      <c r="BE1300" s="370"/>
      <c r="BF1300" s="370"/>
      <c r="BG1300" s="370"/>
      <c r="BH1300" s="370"/>
      <c r="BI1300" s="370"/>
      <c r="BJ1300" s="370"/>
      <c r="BK1300" s="370"/>
      <c r="BL1300" s="370"/>
      <c r="BM1300" s="370"/>
      <c r="BN1300" s="370"/>
      <c r="BO1300" s="370"/>
      <c r="BP1300" s="370"/>
      <c r="BQ1300" s="370"/>
      <c r="BR1300" s="370"/>
      <c r="BS1300" s="370"/>
      <c r="BT1300" s="370"/>
      <c r="BU1300" s="370"/>
      <c r="BV1300" s="370"/>
      <c r="BW1300" s="370"/>
      <c r="BX1300" s="370"/>
      <c r="BY1300" s="370"/>
      <c r="BZ1300" s="370"/>
      <c r="CA1300" s="370"/>
      <c r="CB1300" s="370"/>
      <c r="CC1300" s="370"/>
      <c r="CD1300" s="370"/>
      <c r="CE1300" s="370"/>
      <c r="CF1300" s="370"/>
      <c r="CG1300" s="370"/>
      <c r="CH1300" s="370"/>
      <c r="CI1300" s="370"/>
      <c r="CJ1300" s="370"/>
      <c r="CK1300" s="370"/>
      <c r="CL1300" s="370"/>
      <c r="CM1300" s="370"/>
      <c r="CN1300" s="370"/>
      <c r="CO1300" s="370"/>
      <c r="CP1300" s="370"/>
      <c r="CQ1300" s="370"/>
      <c r="CR1300" s="370"/>
      <c r="CS1300" s="370"/>
      <c r="CT1300" s="370"/>
      <c r="CU1300" s="370"/>
      <c r="CV1300" s="370"/>
      <c r="CW1300" s="370"/>
      <c r="CX1300" s="370"/>
      <c r="CY1300" s="370"/>
      <c r="CZ1300" s="370"/>
      <c r="DA1300" s="370"/>
      <c r="DB1300" s="370"/>
      <c r="DC1300" s="370"/>
      <c r="DD1300" s="370"/>
      <c r="DE1300" s="370"/>
    </row>
    <row r="1301" spans="56:109">
      <c r="BD1301" s="370"/>
      <c r="BE1301" s="370"/>
      <c r="BF1301" s="370"/>
      <c r="BG1301" s="370"/>
      <c r="BH1301" s="370"/>
      <c r="BI1301" s="370"/>
      <c r="BJ1301" s="370"/>
      <c r="BK1301" s="370"/>
      <c r="BL1301" s="370"/>
      <c r="BM1301" s="370"/>
      <c r="BN1301" s="370"/>
      <c r="BO1301" s="370"/>
      <c r="BP1301" s="370"/>
      <c r="BQ1301" s="370"/>
      <c r="BR1301" s="370"/>
      <c r="BS1301" s="370"/>
      <c r="BT1301" s="370"/>
      <c r="BU1301" s="370"/>
      <c r="BV1301" s="370"/>
      <c r="BW1301" s="370"/>
      <c r="BX1301" s="370"/>
      <c r="BY1301" s="370"/>
      <c r="BZ1301" s="370"/>
      <c r="CA1301" s="370"/>
      <c r="CB1301" s="370"/>
      <c r="CC1301" s="370"/>
      <c r="CD1301" s="370"/>
      <c r="CE1301" s="370"/>
      <c r="CF1301" s="370"/>
      <c r="CG1301" s="370"/>
      <c r="CH1301" s="370"/>
      <c r="CI1301" s="370"/>
      <c r="CJ1301" s="370"/>
      <c r="CK1301" s="370"/>
      <c r="CL1301" s="370"/>
      <c r="CM1301" s="370"/>
      <c r="CN1301" s="370"/>
      <c r="CO1301" s="370"/>
      <c r="CP1301" s="370"/>
      <c r="CQ1301" s="370"/>
      <c r="CR1301" s="370"/>
      <c r="CS1301" s="370"/>
      <c r="CT1301" s="370"/>
      <c r="CU1301" s="370"/>
      <c r="CV1301" s="370"/>
      <c r="CW1301" s="370"/>
      <c r="CX1301" s="370"/>
      <c r="CY1301" s="370"/>
      <c r="CZ1301" s="370"/>
      <c r="DA1301" s="370"/>
      <c r="DB1301" s="370"/>
      <c r="DC1301" s="370"/>
      <c r="DD1301" s="370"/>
      <c r="DE1301" s="370"/>
    </row>
    <row r="1302" spans="56:109">
      <c r="BD1302" s="370"/>
      <c r="BE1302" s="370"/>
      <c r="BF1302" s="370"/>
      <c r="BG1302" s="370"/>
      <c r="BH1302" s="370"/>
      <c r="BI1302" s="370"/>
      <c r="BJ1302" s="370"/>
      <c r="BK1302" s="370"/>
      <c r="BL1302" s="370"/>
      <c r="BM1302" s="370"/>
      <c r="BN1302" s="370"/>
      <c r="BO1302" s="370"/>
      <c r="BP1302" s="370"/>
      <c r="BQ1302" s="370"/>
      <c r="BR1302" s="370"/>
      <c r="BS1302" s="370"/>
      <c r="BT1302" s="370"/>
      <c r="BU1302" s="370"/>
      <c r="BV1302" s="370"/>
      <c r="BW1302" s="370"/>
      <c r="BX1302" s="370"/>
      <c r="BY1302" s="370"/>
      <c r="BZ1302" s="370"/>
      <c r="CA1302" s="370"/>
      <c r="CB1302" s="370"/>
      <c r="CC1302" s="370"/>
      <c r="CD1302" s="370"/>
      <c r="CE1302" s="370"/>
      <c r="CF1302" s="370"/>
      <c r="CG1302" s="370"/>
      <c r="CH1302" s="370"/>
      <c r="CI1302" s="370"/>
      <c r="CJ1302" s="370"/>
      <c r="CK1302" s="370"/>
      <c r="CL1302" s="370"/>
      <c r="CM1302" s="370"/>
      <c r="CN1302" s="370"/>
      <c r="CO1302" s="370"/>
      <c r="CP1302" s="370"/>
      <c r="CQ1302" s="370"/>
      <c r="CR1302" s="370"/>
      <c r="CS1302" s="370"/>
      <c r="CT1302" s="370"/>
      <c r="CU1302" s="370"/>
      <c r="CV1302" s="370"/>
      <c r="CW1302" s="370"/>
      <c r="CX1302" s="370"/>
      <c r="CY1302" s="370"/>
      <c r="CZ1302" s="370"/>
      <c r="DA1302" s="370"/>
      <c r="DB1302" s="370"/>
      <c r="DC1302" s="370"/>
      <c r="DD1302" s="370"/>
      <c r="DE1302" s="370"/>
    </row>
    <row r="1303" spans="56:109">
      <c r="BD1303" s="370"/>
      <c r="BE1303" s="370"/>
      <c r="BF1303" s="370"/>
      <c r="BG1303" s="370"/>
      <c r="BH1303" s="370"/>
      <c r="BI1303" s="370"/>
      <c r="BJ1303" s="370"/>
      <c r="BK1303" s="370"/>
      <c r="BL1303" s="370"/>
      <c r="BM1303" s="370"/>
      <c r="BN1303" s="370"/>
      <c r="BO1303" s="370"/>
      <c r="BP1303" s="370"/>
      <c r="BQ1303" s="370"/>
      <c r="BR1303" s="370"/>
      <c r="BS1303" s="370"/>
      <c r="BT1303" s="370"/>
      <c r="BU1303" s="370"/>
      <c r="BV1303" s="370"/>
      <c r="BW1303" s="370"/>
      <c r="BX1303" s="370"/>
      <c r="BY1303" s="370"/>
      <c r="BZ1303" s="370"/>
      <c r="CA1303" s="370"/>
      <c r="CB1303" s="370"/>
      <c r="CC1303" s="370"/>
      <c r="CD1303" s="370"/>
      <c r="CE1303" s="370"/>
      <c r="CF1303" s="370"/>
      <c r="CG1303" s="370"/>
      <c r="CH1303" s="370"/>
      <c r="CI1303" s="370"/>
      <c r="CJ1303" s="370"/>
      <c r="CK1303" s="370"/>
      <c r="CL1303" s="370"/>
      <c r="CM1303" s="370"/>
      <c r="CN1303" s="370"/>
      <c r="CO1303" s="370"/>
      <c r="CP1303" s="370"/>
      <c r="CQ1303" s="370"/>
      <c r="CR1303" s="370"/>
      <c r="CS1303" s="370"/>
      <c r="CT1303" s="370"/>
      <c r="CU1303" s="370"/>
      <c r="CV1303" s="370"/>
      <c r="CW1303" s="370"/>
      <c r="CX1303" s="370"/>
      <c r="CY1303" s="370"/>
      <c r="CZ1303" s="370"/>
      <c r="DA1303" s="370"/>
      <c r="DB1303" s="370"/>
      <c r="DC1303" s="370"/>
      <c r="DD1303" s="370"/>
      <c r="DE1303" s="370"/>
    </row>
    <row r="1304" spans="56:109">
      <c r="BD1304" s="370"/>
      <c r="BE1304" s="370"/>
      <c r="BF1304" s="370"/>
      <c r="BG1304" s="370"/>
      <c r="BH1304" s="370"/>
      <c r="BI1304" s="370"/>
      <c r="BJ1304" s="370"/>
      <c r="BK1304" s="370"/>
      <c r="BL1304" s="370"/>
      <c r="BM1304" s="370"/>
      <c r="BN1304" s="370"/>
      <c r="BO1304" s="370"/>
      <c r="BP1304" s="370"/>
      <c r="BQ1304" s="370"/>
      <c r="BR1304" s="370"/>
      <c r="BS1304" s="370"/>
      <c r="BT1304" s="370"/>
      <c r="BU1304" s="370"/>
      <c r="BV1304" s="370"/>
      <c r="BW1304" s="370"/>
      <c r="BX1304" s="370"/>
      <c r="BY1304" s="370"/>
      <c r="BZ1304" s="370"/>
      <c r="CA1304" s="370"/>
      <c r="CB1304" s="370"/>
      <c r="CC1304" s="370"/>
      <c r="CD1304" s="370"/>
      <c r="CE1304" s="370"/>
      <c r="CF1304" s="370"/>
      <c r="CG1304" s="370"/>
      <c r="CH1304" s="370"/>
      <c r="CI1304" s="370"/>
      <c r="CJ1304" s="370"/>
      <c r="CK1304" s="370"/>
      <c r="CL1304" s="370"/>
      <c r="CM1304" s="370"/>
      <c r="CN1304" s="370"/>
      <c r="CO1304" s="370"/>
      <c r="CP1304" s="370"/>
      <c r="CQ1304" s="370"/>
      <c r="CR1304" s="370"/>
      <c r="CS1304" s="370"/>
      <c r="CT1304" s="370"/>
      <c r="CU1304" s="370"/>
      <c r="CV1304" s="370"/>
      <c r="CW1304" s="370"/>
      <c r="CX1304" s="370"/>
      <c r="CY1304" s="370"/>
      <c r="CZ1304" s="370"/>
      <c r="DA1304" s="370"/>
      <c r="DB1304" s="370"/>
      <c r="DC1304" s="370"/>
      <c r="DD1304" s="370"/>
      <c r="DE1304" s="370"/>
    </row>
    <row r="1305" spans="56:109">
      <c r="BD1305" s="370"/>
      <c r="BE1305" s="370"/>
      <c r="BF1305" s="370"/>
      <c r="BG1305" s="370"/>
      <c r="BH1305" s="370"/>
      <c r="BI1305" s="370"/>
      <c r="BJ1305" s="370"/>
      <c r="BK1305" s="370"/>
      <c r="BL1305" s="370"/>
      <c r="BM1305" s="370"/>
      <c r="BN1305" s="370"/>
      <c r="BO1305" s="370"/>
      <c r="BP1305" s="370"/>
      <c r="BQ1305" s="370"/>
      <c r="BR1305" s="370"/>
      <c r="BS1305" s="370"/>
      <c r="BT1305" s="370"/>
      <c r="BU1305" s="370"/>
      <c r="BV1305" s="370"/>
      <c r="BW1305" s="370"/>
      <c r="BX1305" s="370"/>
      <c r="BY1305" s="370"/>
      <c r="BZ1305" s="370"/>
      <c r="CA1305" s="370"/>
      <c r="CB1305" s="370"/>
      <c r="CC1305" s="370"/>
      <c r="CD1305" s="370"/>
      <c r="CE1305" s="370"/>
      <c r="CF1305" s="370"/>
      <c r="CG1305" s="370"/>
      <c r="CH1305" s="370"/>
      <c r="CI1305" s="370"/>
      <c r="CJ1305" s="370"/>
      <c r="CK1305" s="370"/>
      <c r="CL1305" s="370"/>
      <c r="CM1305" s="370"/>
      <c r="CN1305" s="370"/>
      <c r="CO1305" s="370"/>
      <c r="CP1305" s="370"/>
      <c r="CQ1305" s="370"/>
      <c r="CR1305" s="370"/>
      <c r="CS1305" s="370"/>
      <c r="CT1305" s="370"/>
      <c r="CU1305" s="370"/>
      <c r="CV1305" s="370"/>
      <c r="CW1305" s="370"/>
      <c r="CX1305" s="370"/>
      <c r="CY1305" s="370"/>
      <c r="CZ1305" s="370"/>
      <c r="DA1305" s="370"/>
      <c r="DB1305" s="370"/>
      <c r="DC1305" s="370"/>
      <c r="DD1305" s="370"/>
      <c r="DE1305" s="370"/>
    </row>
    <row r="1306" spans="56:109">
      <c r="BD1306" s="370"/>
      <c r="BE1306" s="370"/>
      <c r="BF1306" s="370"/>
      <c r="BG1306" s="370"/>
      <c r="BH1306" s="370"/>
      <c r="BI1306" s="370"/>
      <c r="BJ1306" s="370"/>
      <c r="BK1306" s="370"/>
      <c r="BL1306" s="370"/>
      <c r="BM1306" s="370"/>
      <c r="BN1306" s="370"/>
      <c r="BO1306" s="370"/>
      <c r="BP1306" s="370"/>
      <c r="BQ1306" s="370"/>
      <c r="BR1306" s="370"/>
      <c r="BS1306" s="370"/>
      <c r="BT1306" s="370"/>
      <c r="BU1306" s="370"/>
      <c r="BV1306" s="370"/>
      <c r="BW1306" s="370"/>
      <c r="BX1306" s="370"/>
      <c r="BY1306" s="370"/>
      <c r="BZ1306" s="370"/>
      <c r="CA1306" s="370"/>
      <c r="CB1306" s="370"/>
      <c r="CC1306" s="370"/>
      <c r="CD1306" s="370"/>
      <c r="CE1306" s="370"/>
      <c r="CF1306" s="370"/>
      <c r="CG1306" s="370"/>
      <c r="CH1306" s="370"/>
      <c r="CI1306" s="370"/>
      <c r="CJ1306" s="370"/>
      <c r="CK1306" s="370"/>
      <c r="CL1306" s="370"/>
      <c r="CM1306" s="370"/>
      <c r="CN1306" s="370"/>
      <c r="CO1306" s="370"/>
      <c r="CP1306" s="370"/>
      <c r="CQ1306" s="370"/>
      <c r="CR1306" s="370"/>
      <c r="CS1306" s="370"/>
      <c r="CT1306" s="370"/>
      <c r="CU1306" s="370"/>
      <c r="CV1306" s="370"/>
      <c r="CW1306" s="370"/>
      <c r="CX1306" s="370"/>
      <c r="CY1306" s="370"/>
      <c r="CZ1306" s="370"/>
      <c r="DA1306" s="370"/>
      <c r="DB1306" s="370"/>
      <c r="DC1306" s="370"/>
      <c r="DD1306" s="370"/>
      <c r="DE1306" s="370"/>
    </row>
    <row r="1307" spans="56:109">
      <c r="BD1307" s="370"/>
      <c r="BE1307" s="370"/>
      <c r="BF1307" s="370"/>
      <c r="BG1307" s="370"/>
      <c r="BH1307" s="370"/>
      <c r="BI1307" s="370"/>
      <c r="BJ1307" s="370"/>
      <c r="BK1307" s="370"/>
      <c r="BL1307" s="370"/>
      <c r="BM1307" s="370"/>
      <c r="BN1307" s="370"/>
      <c r="BO1307" s="370"/>
      <c r="BP1307" s="370"/>
      <c r="BQ1307" s="370"/>
      <c r="BR1307" s="370"/>
      <c r="BS1307" s="370"/>
      <c r="BT1307" s="370"/>
      <c r="BU1307" s="370"/>
      <c r="BV1307" s="370"/>
      <c r="BW1307" s="370"/>
      <c r="BX1307" s="370"/>
      <c r="BY1307" s="370"/>
      <c r="BZ1307" s="370"/>
      <c r="CA1307" s="370"/>
      <c r="CB1307" s="370"/>
      <c r="CC1307" s="370"/>
      <c r="CD1307" s="370"/>
      <c r="CE1307" s="370"/>
      <c r="CF1307" s="370"/>
      <c r="CG1307" s="370"/>
      <c r="CH1307" s="370"/>
      <c r="CI1307" s="370"/>
      <c r="CJ1307" s="370"/>
      <c r="CK1307" s="370"/>
      <c r="CL1307" s="370"/>
      <c r="CM1307" s="370"/>
      <c r="CN1307" s="370"/>
      <c r="CO1307" s="370"/>
      <c r="CP1307" s="370"/>
      <c r="CQ1307" s="370"/>
      <c r="CR1307" s="370"/>
      <c r="CS1307" s="370"/>
      <c r="CT1307" s="370"/>
      <c r="CU1307" s="370"/>
      <c r="CV1307" s="370"/>
      <c r="CW1307" s="370"/>
      <c r="CX1307" s="370"/>
      <c r="CY1307" s="370"/>
      <c r="CZ1307" s="370"/>
      <c r="DA1307" s="370"/>
      <c r="DB1307" s="370"/>
      <c r="DC1307" s="370"/>
      <c r="DD1307" s="370"/>
      <c r="DE1307" s="370"/>
    </row>
    <row r="1308" spans="56:109">
      <c r="BD1308" s="370"/>
      <c r="BE1308" s="370"/>
      <c r="BF1308" s="370"/>
      <c r="BG1308" s="370"/>
      <c r="BH1308" s="370"/>
      <c r="BI1308" s="370"/>
      <c r="BJ1308" s="370"/>
      <c r="BK1308" s="370"/>
      <c r="BL1308" s="370"/>
      <c r="BM1308" s="370"/>
      <c r="BN1308" s="370"/>
      <c r="BO1308" s="370"/>
      <c r="BP1308" s="370"/>
      <c r="BQ1308" s="370"/>
      <c r="BR1308" s="370"/>
      <c r="BS1308" s="370"/>
      <c r="BT1308" s="370"/>
      <c r="BU1308" s="370"/>
      <c r="BV1308" s="370"/>
      <c r="BW1308" s="370"/>
      <c r="BX1308" s="370"/>
      <c r="BY1308" s="370"/>
      <c r="BZ1308" s="370"/>
      <c r="CA1308" s="370"/>
      <c r="CB1308" s="370"/>
      <c r="CC1308" s="370"/>
      <c r="CD1308" s="370"/>
      <c r="CE1308" s="370"/>
      <c r="CF1308" s="370"/>
      <c r="CG1308" s="370"/>
      <c r="CH1308" s="370"/>
      <c r="CI1308" s="370"/>
      <c r="CJ1308" s="370"/>
      <c r="CK1308" s="370"/>
      <c r="CL1308" s="370"/>
      <c r="CM1308" s="370"/>
      <c r="CN1308" s="370"/>
      <c r="CO1308" s="370"/>
      <c r="CP1308" s="370"/>
      <c r="CQ1308" s="370"/>
      <c r="CR1308" s="370"/>
      <c r="CS1308" s="370"/>
      <c r="CT1308" s="370"/>
      <c r="CU1308" s="370"/>
      <c r="CV1308" s="370"/>
      <c r="CW1308" s="370"/>
      <c r="CX1308" s="370"/>
      <c r="CY1308" s="370"/>
      <c r="CZ1308" s="370"/>
      <c r="DA1308" s="370"/>
      <c r="DB1308" s="370"/>
      <c r="DC1308" s="370"/>
      <c r="DD1308" s="370"/>
      <c r="DE1308" s="370"/>
    </row>
    <row r="1309" spans="56:109">
      <c r="BD1309" s="370"/>
      <c r="BE1309" s="370"/>
      <c r="BF1309" s="370"/>
      <c r="BG1309" s="370"/>
      <c r="BH1309" s="370"/>
      <c r="BI1309" s="370"/>
      <c r="BJ1309" s="370"/>
      <c r="BK1309" s="370"/>
      <c r="BL1309" s="370"/>
      <c r="BM1309" s="370"/>
      <c r="BN1309" s="370"/>
      <c r="BO1309" s="370"/>
      <c r="BP1309" s="370"/>
      <c r="BQ1309" s="370"/>
      <c r="BR1309" s="370"/>
      <c r="BS1309" s="370"/>
      <c r="BT1309" s="370"/>
      <c r="BU1309" s="370"/>
      <c r="BV1309" s="370"/>
      <c r="BW1309" s="370"/>
      <c r="BX1309" s="370"/>
      <c r="BY1309" s="370"/>
      <c r="BZ1309" s="370"/>
      <c r="CA1309" s="370"/>
      <c r="CB1309" s="370"/>
      <c r="CC1309" s="370"/>
      <c r="CD1309" s="370"/>
      <c r="CE1309" s="370"/>
      <c r="CF1309" s="370"/>
      <c r="CG1309" s="370"/>
      <c r="CH1309" s="370"/>
      <c r="CI1309" s="370"/>
      <c r="CJ1309" s="370"/>
      <c r="CK1309" s="370"/>
      <c r="CL1309" s="370"/>
      <c r="CM1309" s="370"/>
      <c r="CN1309" s="370"/>
      <c r="CO1309" s="370"/>
      <c r="CP1309" s="370"/>
      <c r="CQ1309" s="370"/>
      <c r="CR1309" s="370"/>
      <c r="CS1309" s="370"/>
      <c r="CT1309" s="370"/>
      <c r="CU1309" s="370"/>
      <c r="CV1309" s="370"/>
      <c r="CW1309" s="370"/>
      <c r="CX1309" s="370"/>
      <c r="CY1309" s="370"/>
      <c r="CZ1309" s="370"/>
      <c r="DA1309" s="370"/>
      <c r="DB1309" s="370"/>
      <c r="DC1309" s="370"/>
      <c r="DD1309" s="370"/>
      <c r="DE1309" s="370"/>
    </row>
    <row r="1310" spans="56:109">
      <c r="BD1310" s="370"/>
      <c r="BE1310" s="370"/>
      <c r="BF1310" s="370"/>
      <c r="BG1310" s="370"/>
      <c r="BH1310" s="370"/>
      <c r="BI1310" s="370"/>
      <c r="BJ1310" s="370"/>
      <c r="BK1310" s="370"/>
      <c r="BL1310" s="370"/>
      <c r="BM1310" s="370"/>
      <c r="BN1310" s="370"/>
      <c r="BO1310" s="370"/>
      <c r="BP1310" s="370"/>
      <c r="BQ1310" s="370"/>
      <c r="BR1310" s="370"/>
      <c r="BS1310" s="370"/>
      <c r="BT1310" s="370"/>
      <c r="BU1310" s="370"/>
      <c r="BV1310" s="370"/>
      <c r="BW1310" s="370"/>
      <c r="BX1310" s="370"/>
      <c r="BY1310" s="370"/>
      <c r="BZ1310" s="370"/>
      <c r="CA1310" s="370"/>
      <c r="CB1310" s="370"/>
      <c r="CC1310" s="370"/>
      <c r="CD1310" s="370"/>
      <c r="CE1310" s="370"/>
      <c r="CF1310" s="370"/>
      <c r="CG1310" s="370"/>
      <c r="CH1310" s="370"/>
      <c r="CI1310" s="370"/>
      <c r="CJ1310" s="370"/>
      <c r="CK1310" s="370"/>
      <c r="CL1310" s="370"/>
      <c r="CM1310" s="370"/>
      <c r="CN1310" s="370"/>
      <c r="CO1310" s="370"/>
      <c r="CP1310" s="370"/>
      <c r="CQ1310" s="370"/>
      <c r="CR1310" s="370"/>
      <c r="CS1310" s="370"/>
      <c r="CT1310" s="370"/>
      <c r="CU1310" s="370"/>
      <c r="CV1310" s="370"/>
      <c r="CW1310" s="370"/>
      <c r="CX1310" s="370"/>
      <c r="CY1310" s="370"/>
      <c r="CZ1310" s="370"/>
      <c r="DA1310" s="370"/>
      <c r="DB1310" s="370"/>
      <c r="DC1310" s="370"/>
      <c r="DD1310" s="370"/>
      <c r="DE1310" s="370"/>
    </row>
    <row r="1311" spans="56:109">
      <c r="BD1311" s="370"/>
      <c r="BE1311" s="370"/>
      <c r="BF1311" s="370"/>
      <c r="BG1311" s="370"/>
      <c r="BH1311" s="370"/>
      <c r="BI1311" s="370"/>
      <c r="BJ1311" s="370"/>
      <c r="BK1311" s="370"/>
      <c r="BL1311" s="370"/>
      <c r="BM1311" s="370"/>
      <c r="BN1311" s="370"/>
      <c r="BO1311" s="370"/>
      <c r="BP1311" s="370"/>
      <c r="BQ1311" s="370"/>
      <c r="BR1311" s="370"/>
      <c r="BS1311" s="370"/>
      <c r="BT1311" s="370"/>
      <c r="BU1311" s="370"/>
      <c r="BV1311" s="370"/>
      <c r="BW1311" s="370"/>
      <c r="BX1311" s="370"/>
      <c r="BY1311" s="370"/>
      <c r="BZ1311" s="370"/>
      <c r="CA1311" s="370"/>
      <c r="CB1311" s="370"/>
      <c r="CC1311" s="370"/>
      <c r="CD1311" s="370"/>
      <c r="CE1311" s="370"/>
      <c r="CF1311" s="370"/>
      <c r="CG1311" s="370"/>
      <c r="CH1311" s="370"/>
      <c r="CI1311" s="370"/>
      <c r="CJ1311" s="370"/>
      <c r="CK1311" s="370"/>
      <c r="CL1311" s="370"/>
      <c r="CM1311" s="370"/>
      <c r="CN1311" s="370"/>
      <c r="CO1311" s="370"/>
      <c r="CP1311" s="370"/>
      <c r="CQ1311" s="370"/>
      <c r="CR1311" s="370"/>
      <c r="CS1311" s="370"/>
      <c r="CT1311" s="370"/>
      <c r="CU1311" s="370"/>
      <c r="CV1311" s="370"/>
      <c r="CW1311" s="370"/>
      <c r="CX1311" s="370"/>
      <c r="CY1311" s="370"/>
      <c r="CZ1311" s="370"/>
      <c r="DA1311" s="370"/>
      <c r="DB1311" s="370"/>
      <c r="DC1311" s="370"/>
      <c r="DD1311" s="370"/>
      <c r="DE1311" s="370"/>
    </row>
    <row r="1312" spans="56:109">
      <c r="BD1312" s="370"/>
      <c r="BE1312" s="370"/>
      <c r="BF1312" s="370"/>
      <c r="BG1312" s="370"/>
      <c r="BH1312" s="370"/>
      <c r="BI1312" s="370"/>
      <c r="BJ1312" s="370"/>
      <c r="BK1312" s="370"/>
      <c r="BL1312" s="370"/>
      <c r="BM1312" s="370"/>
      <c r="BN1312" s="370"/>
      <c r="BO1312" s="370"/>
      <c r="BP1312" s="370"/>
      <c r="BQ1312" s="370"/>
      <c r="BR1312" s="370"/>
      <c r="BS1312" s="370"/>
      <c r="BT1312" s="370"/>
      <c r="BU1312" s="370"/>
      <c r="BV1312" s="370"/>
      <c r="BW1312" s="370"/>
      <c r="BX1312" s="370"/>
      <c r="BY1312" s="370"/>
      <c r="BZ1312" s="370"/>
      <c r="CA1312" s="370"/>
      <c r="CB1312" s="370"/>
      <c r="CC1312" s="370"/>
      <c r="CD1312" s="370"/>
      <c r="CE1312" s="370"/>
      <c r="CF1312" s="370"/>
      <c r="CG1312" s="370"/>
      <c r="CH1312" s="370"/>
      <c r="CI1312" s="370"/>
      <c r="CJ1312" s="370"/>
      <c r="CK1312" s="370"/>
      <c r="CL1312" s="370"/>
      <c r="CM1312" s="370"/>
      <c r="CN1312" s="370"/>
      <c r="CO1312" s="370"/>
      <c r="CP1312" s="370"/>
      <c r="CQ1312" s="370"/>
      <c r="CR1312" s="370"/>
      <c r="CS1312" s="370"/>
      <c r="CT1312" s="370"/>
      <c r="CU1312" s="370"/>
      <c r="CV1312" s="370"/>
      <c r="CW1312" s="370"/>
      <c r="CX1312" s="370"/>
      <c r="CY1312" s="370"/>
      <c r="CZ1312" s="370"/>
      <c r="DA1312" s="370"/>
      <c r="DB1312" s="370"/>
      <c r="DC1312" s="370"/>
      <c r="DD1312" s="370"/>
      <c r="DE1312" s="370"/>
    </row>
    <row r="1313" spans="56:109">
      <c r="BD1313" s="370"/>
      <c r="BE1313" s="370"/>
      <c r="BF1313" s="370"/>
      <c r="BG1313" s="370"/>
      <c r="BH1313" s="370"/>
      <c r="BI1313" s="370"/>
      <c r="BJ1313" s="370"/>
      <c r="BK1313" s="370"/>
      <c r="BL1313" s="370"/>
      <c r="BM1313" s="370"/>
      <c r="BN1313" s="370"/>
      <c r="BO1313" s="370"/>
      <c r="BP1313" s="370"/>
      <c r="BQ1313" s="370"/>
      <c r="BR1313" s="370"/>
      <c r="BS1313" s="370"/>
      <c r="BT1313" s="370"/>
      <c r="BU1313" s="370"/>
      <c r="BV1313" s="370"/>
      <c r="BW1313" s="370"/>
      <c r="BX1313" s="370"/>
      <c r="BY1313" s="370"/>
      <c r="BZ1313" s="370"/>
      <c r="CA1313" s="370"/>
      <c r="CB1313" s="370"/>
      <c r="CC1313" s="370"/>
      <c r="CD1313" s="370"/>
      <c r="CE1313" s="370"/>
      <c r="CF1313" s="370"/>
      <c r="CG1313" s="370"/>
      <c r="CH1313" s="370"/>
      <c r="CI1313" s="370"/>
      <c r="CJ1313" s="370"/>
      <c r="CK1313" s="370"/>
      <c r="CL1313" s="370"/>
      <c r="CM1313" s="370"/>
      <c r="CN1313" s="370"/>
      <c r="CO1313" s="370"/>
      <c r="CP1313" s="370"/>
      <c r="CQ1313" s="370"/>
      <c r="CR1313" s="370"/>
      <c r="CS1313" s="370"/>
      <c r="CT1313" s="370"/>
      <c r="CU1313" s="370"/>
      <c r="CV1313" s="370"/>
      <c r="CW1313" s="370"/>
      <c r="CX1313" s="370"/>
      <c r="CY1313" s="370"/>
      <c r="CZ1313" s="370"/>
      <c r="DA1313" s="370"/>
      <c r="DB1313" s="370"/>
      <c r="DC1313" s="370"/>
      <c r="DD1313" s="370"/>
      <c r="DE1313" s="370"/>
    </row>
    <row r="1314" spans="56:109">
      <c r="BD1314" s="370"/>
      <c r="BE1314" s="370"/>
      <c r="BF1314" s="370"/>
      <c r="BG1314" s="370"/>
      <c r="BH1314" s="370"/>
      <c r="BI1314" s="370"/>
      <c r="BJ1314" s="370"/>
      <c r="BK1314" s="370"/>
      <c r="BL1314" s="370"/>
      <c r="BM1314" s="370"/>
      <c r="BN1314" s="370"/>
      <c r="BO1314" s="370"/>
      <c r="BP1314" s="370"/>
      <c r="BQ1314" s="370"/>
      <c r="BR1314" s="370"/>
      <c r="BS1314" s="370"/>
      <c r="BT1314" s="370"/>
      <c r="BU1314" s="370"/>
      <c r="BV1314" s="370"/>
      <c r="BW1314" s="370"/>
      <c r="BX1314" s="370"/>
      <c r="BY1314" s="370"/>
      <c r="BZ1314" s="370"/>
      <c r="CA1314" s="370"/>
      <c r="CB1314" s="370"/>
      <c r="CC1314" s="370"/>
      <c r="CD1314" s="370"/>
      <c r="CE1314" s="370"/>
      <c r="CF1314" s="370"/>
      <c r="CG1314" s="370"/>
      <c r="CH1314" s="370"/>
      <c r="CI1314" s="370"/>
      <c r="CJ1314" s="370"/>
      <c r="CK1314" s="370"/>
      <c r="CL1314" s="370"/>
      <c r="CM1314" s="370"/>
      <c r="CN1314" s="370"/>
      <c r="CO1314" s="370"/>
      <c r="CP1314" s="370"/>
      <c r="CQ1314" s="370"/>
      <c r="CR1314" s="370"/>
      <c r="CS1314" s="370"/>
      <c r="CT1314" s="370"/>
      <c r="CU1314" s="370"/>
      <c r="CV1314" s="370"/>
      <c r="CW1314" s="370"/>
      <c r="CX1314" s="370"/>
      <c r="CY1314" s="370"/>
      <c r="CZ1314" s="370"/>
      <c r="DA1314" s="370"/>
      <c r="DB1314" s="370"/>
      <c r="DC1314" s="370"/>
      <c r="DD1314" s="370"/>
      <c r="DE1314" s="370"/>
    </row>
    <row r="1315" spans="56:109">
      <c r="BD1315" s="370"/>
      <c r="BE1315" s="370"/>
      <c r="BF1315" s="370"/>
      <c r="BG1315" s="370"/>
      <c r="BH1315" s="370"/>
      <c r="BI1315" s="370"/>
      <c r="BJ1315" s="370"/>
      <c r="BK1315" s="370"/>
      <c r="BL1315" s="370"/>
      <c r="BM1315" s="370"/>
      <c r="BN1315" s="370"/>
      <c r="BO1315" s="370"/>
      <c r="BP1315" s="370"/>
      <c r="BQ1315" s="370"/>
      <c r="BR1315" s="370"/>
      <c r="BS1315" s="370"/>
      <c r="BT1315" s="370"/>
      <c r="BU1315" s="370"/>
      <c r="BV1315" s="370"/>
      <c r="BW1315" s="370"/>
      <c r="BX1315" s="370"/>
      <c r="BY1315" s="370"/>
      <c r="BZ1315" s="370"/>
      <c r="CA1315" s="370"/>
      <c r="CB1315" s="370"/>
      <c r="CC1315" s="370"/>
      <c r="CD1315" s="370"/>
      <c r="CE1315" s="370"/>
      <c r="CF1315" s="370"/>
      <c r="CG1315" s="370"/>
      <c r="CH1315" s="370"/>
      <c r="CI1315" s="370"/>
      <c r="CJ1315" s="370"/>
      <c r="CK1315" s="370"/>
      <c r="CL1315" s="370"/>
      <c r="CM1315" s="370"/>
      <c r="CN1315" s="370"/>
      <c r="CO1315" s="370"/>
      <c r="CP1315" s="370"/>
      <c r="CQ1315" s="370"/>
      <c r="CR1315" s="370"/>
      <c r="CS1315" s="370"/>
      <c r="CT1315" s="370"/>
      <c r="CU1315" s="370"/>
      <c r="CV1315" s="370"/>
      <c r="CW1315" s="370"/>
      <c r="CX1315" s="370"/>
      <c r="CY1315" s="370"/>
      <c r="CZ1315" s="370"/>
      <c r="DA1315" s="370"/>
      <c r="DB1315" s="370"/>
      <c r="DC1315" s="370"/>
      <c r="DD1315" s="370"/>
      <c r="DE1315" s="370"/>
    </row>
    <row r="1316" spans="56:109">
      <c r="BD1316" s="370"/>
      <c r="BE1316" s="370"/>
      <c r="BF1316" s="370"/>
      <c r="BG1316" s="370"/>
      <c r="BH1316" s="370"/>
      <c r="BI1316" s="370"/>
      <c r="BJ1316" s="370"/>
      <c r="BK1316" s="370"/>
      <c r="BL1316" s="370"/>
      <c r="BM1316" s="370"/>
      <c r="BN1316" s="370"/>
      <c r="BO1316" s="370"/>
      <c r="BP1316" s="370"/>
      <c r="BQ1316" s="370"/>
      <c r="BR1316" s="370"/>
      <c r="BS1316" s="370"/>
      <c r="BT1316" s="370"/>
      <c r="BU1316" s="370"/>
      <c r="BV1316" s="370"/>
      <c r="BW1316" s="370"/>
      <c r="BX1316" s="370"/>
      <c r="BY1316" s="370"/>
      <c r="BZ1316" s="370"/>
      <c r="CA1316" s="370"/>
      <c r="CB1316" s="370"/>
      <c r="CC1316" s="370"/>
      <c r="CD1316" s="370"/>
      <c r="CE1316" s="370"/>
      <c r="CF1316" s="370"/>
      <c r="CG1316" s="370"/>
      <c r="CH1316" s="370"/>
      <c r="CI1316" s="370"/>
      <c r="CJ1316" s="370"/>
      <c r="CK1316" s="370"/>
      <c r="CL1316" s="370"/>
      <c r="CM1316" s="370"/>
      <c r="CN1316" s="370"/>
      <c r="CO1316" s="370"/>
      <c r="CP1316" s="370"/>
      <c r="CQ1316" s="370"/>
      <c r="CR1316" s="370"/>
      <c r="CS1316" s="370"/>
      <c r="CT1316" s="370"/>
      <c r="CU1316" s="370"/>
      <c r="CV1316" s="370"/>
      <c r="CW1316" s="370"/>
      <c r="CX1316" s="370"/>
      <c r="CY1316" s="370"/>
      <c r="CZ1316" s="370"/>
      <c r="DA1316" s="370"/>
      <c r="DB1316" s="370"/>
      <c r="DC1316" s="370"/>
      <c r="DD1316" s="370"/>
      <c r="DE1316" s="370"/>
    </row>
    <row r="1317" spans="56:109">
      <c r="BD1317" s="370"/>
      <c r="BE1317" s="370"/>
      <c r="BF1317" s="370"/>
      <c r="BG1317" s="370"/>
      <c r="BH1317" s="370"/>
      <c r="BI1317" s="370"/>
      <c r="BJ1317" s="370"/>
      <c r="BK1317" s="370"/>
      <c r="BL1317" s="370"/>
      <c r="BM1317" s="370"/>
      <c r="BN1317" s="370"/>
      <c r="BO1317" s="370"/>
      <c r="BP1317" s="370"/>
      <c r="BQ1317" s="370"/>
      <c r="BR1317" s="370"/>
      <c r="BS1317" s="370"/>
      <c r="BT1317" s="370"/>
      <c r="BU1317" s="370"/>
      <c r="BV1317" s="370"/>
      <c r="BW1317" s="370"/>
      <c r="BX1317" s="370"/>
      <c r="BY1317" s="370"/>
      <c r="BZ1317" s="370"/>
      <c r="CA1317" s="370"/>
      <c r="CB1317" s="370"/>
      <c r="CC1317" s="370"/>
      <c r="CD1317" s="370"/>
      <c r="CE1317" s="370"/>
      <c r="CF1317" s="370"/>
      <c r="CG1317" s="370"/>
      <c r="CH1317" s="370"/>
      <c r="CI1317" s="370"/>
      <c r="CJ1317" s="370"/>
      <c r="CK1317" s="370"/>
      <c r="CL1317" s="370"/>
      <c r="CM1317" s="370"/>
      <c r="CN1317" s="370"/>
      <c r="CO1317" s="370"/>
      <c r="CP1317" s="370"/>
      <c r="CQ1317" s="370"/>
      <c r="CR1317" s="370"/>
      <c r="CS1317" s="370"/>
      <c r="CT1317" s="370"/>
      <c r="CU1317" s="370"/>
      <c r="CV1317" s="370"/>
      <c r="CW1317" s="370"/>
      <c r="CX1317" s="370"/>
      <c r="CY1317" s="370"/>
      <c r="CZ1317" s="370"/>
      <c r="DA1317" s="370"/>
      <c r="DB1317" s="370"/>
      <c r="DC1317" s="370"/>
      <c r="DD1317" s="370"/>
      <c r="DE1317" s="370"/>
    </row>
    <row r="1318" spans="56:109">
      <c r="BD1318" s="370"/>
      <c r="BE1318" s="370"/>
      <c r="BF1318" s="370"/>
      <c r="BG1318" s="370"/>
      <c r="BH1318" s="370"/>
      <c r="BI1318" s="370"/>
      <c r="BJ1318" s="370"/>
      <c r="BK1318" s="370"/>
      <c r="BL1318" s="370"/>
      <c r="BM1318" s="370"/>
      <c r="BN1318" s="370"/>
      <c r="BO1318" s="370"/>
      <c r="BP1318" s="370"/>
      <c r="BQ1318" s="370"/>
      <c r="BR1318" s="370"/>
      <c r="BS1318" s="370"/>
      <c r="BT1318" s="370"/>
      <c r="BU1318" s="370"/>
      <c r="BV1318" s="370"/>
      <c r="BW1318" s="370"/>
      <c r="BX1318" s="370"/>
      <c r="BY1318" s="370"/>
      <c r="BZ1318" s="370"/>
      <c r="CA1318" s="370"/>
      <c r="CB1318" s="370"/>
      <c r="CC1318" s="370"/>
      <c r="CD1318" s="370"/>
      <c r="CE1318" s="370"/>
      <c r="CF1318" s="370"/>
      <c r="CG1318" s="370"/>
      <c r="CH1318" s="370"/>
      <c r="CI1318" s="370"/>
      <c r="CJ1318" s="370"/>
      <c r="CK1318" s="370"/>
      <c r="CL1318" s="370"/>
      <c r="CM1318" s="370"/>
      <c r="CN1318" s="370"/>
      <c r="CO1318" s="370"/>
      <c r="CP1318" s="370"/>
      <c r="CQ1318" s="370"/>
      <c r="CR1318" s="370"/>
      <c r="CS1318" s="370"/>
      <c r="CT1318" s="370"/>
      <c r="CU1318" s="370"/>
      <c r="CV1318" s="370"/>
      <c r="CW1318" s="370"/>
      <c r="CX1318" s="370"/>
      <c r="CY1318" s="370"/>
      <c r="CZ1318" s="370"/>
      <c r="DA1318" s="370"/>
      <c r="DB1318" s="370"/>
      <c r="DC1318" s="370"/>
      <c r="DD1318" s="370"/>
      <c r="DE1318" s="370"/>
    </row>
    <row r="1319" spans="56:109">
      <c r="BD1319" s="370"/>
      <c r="BE1319" s="370"/>
      <c r="BF1319" s="370"/>
      <c r="BG1319" s="370"/>
      <c r="BH1319" s="370"/>
      <c r="BI1319" s="370"/>
      <c r="BJ1319" s="370"/>
      <c r="BK1319" s="370"/>
      <c r="BL1319" s="370"/>
      <c r="BM1319" s="370"/>
      <c r="BN1319" s="370"/>
      <c r="BO1319" s="370"/>
      <c r="BP1319" s="370"/>
      <c r="BQ1319" s="370"/>
      <c r="BR1319" s="370"/>
      <c r="BS1319" s="370"/>
      <c r="BT1319" s="370"/>
      <c r="BU1319" s="370"/>
      <c r="BV1319" s="370"/>
      <c r="BW1319" s="370"/>
      <c r="BX1319" s="370"/>
      <c r="BY1319" s="370"/>
      <c r="BZ1319" s="370"/>
      <c r="CA1319" s="370"/>
      <c r="CB1319" s="370"/>
      <c r="CC1319" s="370"/>
      <c r="CD1319" s="370"/>
      <c r="CE1319" s="370"/>
      <c r="CF1319" s="370"/>
      <c r="CG1319" s="370"/>
      <c r="CH1319" s="370"/>
      <c r="CI1319" s="370"/>
      <c r="CJ1319" s="370"/>
      <c r="CK1319" s="370"/>
      <c r="CL1319" s="370"/>
      <c r="CM1319" s="370"/>
      <c r="CN1319" s="370"/>
      <c r="CO1319" s="370"/>
      <c r="CP1319" s="370"/>
      <c r="CQ1319" s="370"/>
      <c r="CR1319" s="370"/>
      <c r="CS1319" s="370"/>
      <c r="CT1319" s="370"/>
      <c r="CU1319" s="370"/>
      <c r="CV1319" s="370"/>
      <c r="CW1319" s="370"/>
      <c r="CX1319" s="370"/>
      <c r="CY1319" s="370"/>
      <c r="CZ1319" s="370"/>
      <c r="DA1319" s="370"/>
      <c r="DB1319" s="370"/>
      <c r="DC1319" s="370"/>
      <c r="DD1319" s="370"/>
      <c r="DE1319" s="370"/>
    </row>
    <row r="1320" spans="56:109">
      <c r="BD1320" s="370"/>
      <c r="BE1320" s="370"/>
      <c r="BF1320" s="370"/>
      <c r="BG1320" s="370"/>
      <c r="BH1320" s="370"/>
      <c r="BI1320" s="370"/>
      <c r="BJ1320" s="370"/>
      <c r="BK1320" s="370"/>
      <c r="BL1320" s="370"/>
      <c r="BM1320" s="370"/>
      <c r="BN1320" s="370"/>
      <c r="BO1320" s="370"/>
      <c r="BP1320" s="370"/>
      <c r="BQ1320" s="370"/>
      <c r="BR1320" s="370"/>
      <c r="BS1320" s="370"/>
      <c r="BT1320" s="370"/>
      <c r="BU1320" s="370"/>
      <c r="BV1320" s="370"/>
      <c r="BW1320" s="370"/>
      <c r="BX1320" s="370"/>
      <c r="BY1320" s="370"/>
      <c r="BZ1320" s="370"/>
      <c r="CA1320" s="370"/>
      <c r="CB1320" s="370"/>
      <c r="CC1320" s="370"/>
      <c r="CD1320" s="370"/>
      <c r="CE1320" s="370"/>
      <c r="CF1320" s="370"/>
      <c r="CG1320" s="370"/>
      <c r="CH1320" s="370"/>
      <c r="CI1320" s="370"/>
      <c r="CJ1320" s="370"/>
      <c r="CK1320" s="370"/>
      <c r="CL1320" s="370"/>
      <c r="CM1320" s="370"/>
      <c r="CN1320" s="370"/>
      <c r="CO1320" s="370"/>
      <c r="CP1320" s="370"/>
      <c r="CQ1320" s="370"/>
      <c r="CR1320" s="370"/>
      <c r="CS1320" s="370"/>
      <c r="CT1320" s="370"/>
      <c r="CU1320" s="370"/>
      <c r="CV1320" s="370"/>
      <c r="CW1320" s="370"/>
      <c r="CX1320" s="370"/>
      <c r="CY1320" s="370"/>
      <c r="CZ1320" s="370"/>
      <c r="DA1320" s="370"/>
      <c r="DB1320" s="370"/>
      <c r="DC1320" s="370"/>
      <c r="DD1320" s="370"/>
      <c r="DE1320" s="370"/>
    </row>
    <row r="1321" spans="56:109">
      <c r="BD1321" s="370"/>
      <c r="BE1321" s="370"/>
      <c r="BF1321" s="370"/>
      <c r="BG1321" s="370"/>
      <c r="BH1321" s="370"/>
      <c r="BI1321" s="370"/>
      <c r="BJ1321" s="370"/>
      <c r="BK1321" s="370"/>
      <c r="BL1321" s="370"/>
      <c r="BM1321" s="370"/>
      <c r="BN1321" s="370"/>
      <c r="BO1321" s="370"/>
      <c r="BP1321" s="370"/>
      <c r="BQ1321" s="370"/>
      <c r="BR1321" s="370"/>
      <c r="BS1321" s="370"/>
      <c r="BT1321" s="370"/>
      <c r="BU1321" s="370"/>
      <c r="BV1321" s="370"/>
      <c r="BW1321" s="370"/>
      <c r="BX1321" s="370"/>
      <c r="BY1321" s="370"/>
      <c r="BZ1321" s="370"/>
      <c r="CA1321" s="370"/>
      <c r="CB1321" s="370"/>
      <c r="CC1321" s="370"/>
      <c r="CD1321" s="370"/>
      <c r="CE1321" s="370"/>
      <c r="CF1321" s="370"/>
      <c r="CG1321" s="370"/>
      <c r="CH1321" s="370"/>
      <c r="CI1321" s="370"/>
      <c r="CJ1321" s="370"/>
      <c r="CK1321" s="370"/>
      <c r="CL1321" s="370"/>
      <c r="CM1321" s="370"/>
      <c r="CN1321" s="370"/>
      <c r="CO1321" s="370"/>
      <c r="CP1321" s="370"/>
      <c r="CQ1321" s="370"/>
      <c r="CR1321" s="370"/>
      <c r="CS1321" s="370"/>
      <c r="CT1321" s="370"/>
      <c r="CU1321" s="370"/>
      <c r="CV1321" s="370"/>
      <c r="CW1321" s="370"/>
      <c r="CX1321" s="370"/>
      <c r="CY1321" s="370"/>
      <c r="CZ1321" s="370"/>
      <c r="DA1321" s="370"/>
      <c r="DB1321" s="370"/>
      <c r="DC1321" s="370"/>
      <c r="DD1321" s="370"/>
      <c r="DE1321" s="370"/>
    </row>
    <row r="1322" spans="56:109">
      <c r="BD1322" s="370"/>
      <c r="BE1322" s="370"/>
      <c r="BF1322" s="370"/>
      <c r="BG1322" s="370"/>
      <c r="BH1322" s="370"/>
      <c r="BI1322" s="370"/>
      <c r="BJ1322" s="370"/>
      <c r="BK1322" s="370"/>
      <c r="BL1322" s="370"/>
      <c r="BM1322" s="370"/>
      <c r="BN1322" s="370"/>
      <c r="BO1322" s="370"/>
      <c r="BP1322" s="370"/>
      <c r="BQ1322" s="370"/>
      <c r="BR1322" s="370"/>
      <c r="BS1322" s="370"/>
      <c r="BT1322" s="370"/>
      <c r="BU1322" s="370"/>
      <c r="BV1322" s="370"/>
      <c r="BW1322" s="370"/>
      <c r="BX1322" s="370"/>
      <c r="BY1322" s="370"/>
      <c r="BZ1322" s="370"/>
      <c r="CA1322" s="370"/>
      <c r="CB1322" s="370"/>
      <c r="CC1322" s="370"/>
      <c r="CD1322" s="370"/>
      <c r="CE1322" s="370"/>
      <c r="CF1322" s="370"/>
      <c r="CG1322" s="370"/>
      <c r="CH1322" s="370"/>
      <c r="CI1322" s="370"/>
      <c r="CJ1322" s="370"/>
      <c r="CK1322" s="370"/>
      <c r="CL1322" s="370"/>
      <c r="CM1322" s="370"/>
      <c r="CN1322" s="370"/>
      <c r="CO1322" s="370"/>
      <c r="CP1322" s="370"/>
      <c r="CQ1322" s="370"/>
      <c r="CR1322" s="370"/>
      <c r="CS1322" s="370"/>
      <c r="CT1322" s="370"/>
      <c r="CU1322" s="370"/>
      <c r="CV1322" s="370"/>
      <c r="CW1322" s="370"/>
      <c r="CX1322" s="370"/>
      <c r="CY1322" s="370"/>
      <c r="CZ1322" s="370"/>
      <c r="DA1322" s="370"/>
      <c r="DB1322" s="370"/>
      <c r="DC1322" s="370"/>
      <c r="DD1322" s="370"/>
      <c r="DE1322" s="370"/>
    </row>
    <row r="1323" spans="56:109">
      <c r="BD1323" s="370"/>
      <c r="BE1323" s="370"/>
      <c r="BF1323" s="370"/>
      <c r="BG1323" s="370"/>
      <c r="BH1323" s="370"/>
      <c r="BI1323" s="370"/>
      <c r="BJ1323" s="370"/>
      <c r="BK1323" s="370"/>
      <c r="BL1323" s="370"/>
      <c r="BM1323" s="370"/>
      <c r="BN1323" s="370"/>
      <c r="BO1323" s="370"/>
      <c r="BP1323" s="370"/>
      <c r="BQ1323" s="370"/>
      <c r="BR1323" s="370"/>
      <c r="BS1323" s="370"/>
      <c r="BT1323" s="370"/>
      <c r="BU1323" s="370"/>
      <c r="BV1323" s="370"/>
      <c r="BW1323" s="370"/>
      <c r="BX1323" s="370"/>
      <c r="BY1323" s="370"/>
      <c r="BZ1323" s="370"/>
      <c r="CA1323" s="370"/>
      <c r="CB1323" s="370"/>
      <c r="CC1323" s="370"/>
      <c r="CD1323" s="370"/>
      <c r="CE1323" s="370"/>
      <c r="CF1323" s="370"/>
      <c r="CG1323" s="370"/>
      <c r="CH1323" s="370"/>
      <c r="CI1323" s="370"/>
      <c r="CJ1323" s="370"/>
      <c r="CK1323" s="370"/>
      <c r="CL1323" s="370"/>
      <c r="CM1323" s="370"/>
      <c r="CN1323" s="370"/>
      <c r="CO1323" s="370"/>
      <c r="CP1323" s="370"/>
      <c r="CQ1323" s="370"/>
      <c r="CR1323" s="370"/>
      <c r="CS1323" s="370"/>
      <c r="CT1323" s="370"/>
      <c r="CU1323" s="370"/>
      <c r="CV1323" s="370"/>
      <c r="CW1323" s="370"/>
      <c r="CX1323" s="370"/>
      <c r="CY1323" s="370"/>
      <c r="CZ1323" s="370"/>
      <c r="DA1323" s="370"/>
      <c r="DB1323" s="370"/>
      <c r="DC1323" s="370"/>
      <c r="DD1323" s="370"/>
      <c r="DE1323" s="370"/>
    </row>
    <row r="1324" spans="56:109">
      <c r="BD1324" s="370"/>
      <c r="BE1324" s="370"/>
      <c r="BF1324" s="370"/>
      <c r="BG1324" s="370"/>
      <c r="BH1324" s="370"/>
      <c r="BI1324" s="370"/>
      <c r="BJ1324" s="370"/>
      <c r="BK1324" s="370"/>
      <c r="BL1324" s="370"/>
      <c r="BM1324" s="370"/>
      <c r="BN1324" s="370"/>
      <c r="BO1324" s="370"/>
      <c r="BP1324" s="370"/>
      <c r="BQ1324" s="370"/>
      <c r="BR1324" s="370"/>
      <c r="BS1324" s="370"/>
      <c r="BT1324" s="370"/>
      <c r="BU1324" s="370"/>
      <c r="BV1324" s="370"/>
      <c r="BW1324" s="370"/>
      <c r="BX1324" s="370"/>
      <c r="BY1324" s="370"/>
      <c r="BZ1324" s="370"/>
      <c r="CA1324" s="370"/>
      <c r="CB1324" s="370"/>
      <c r="CC1324" s="370"/>
      <c r="CD1324" s="370"/>
      <c r="CE1324" s="370"/>
      <c r="CF1324" s="370"/>
      <c r="CG1324" s="370"/>
      <c r="CH1324" s="370"/>
      <c r="CI1324" s="370"/>
      <c r="CJ1324" s="370"/>
      <c r="CK1324" s="370"/>
      <c r="CL1324" s="370"/>
      <c r="CM1324" s="370"/>
      <c r="CN1324" s="370"/>
      <c r="CO1324" s="370"/>
      <c r="CP1324" s="370"/>
      <c r="CQ1324" s="370"/>
      <c r="CR1324" s="370"/>
      <c r="CS1324" s="370"/>
      <c r="CT1324" s="370"/>
      <c r="CU1324" s="370"/>
      <c r="CV1324" s="370"/>
      <c r="CW1324" s="370"/>
      <c r="CX1324" s="370"/>
      <c r="CY1324" s="370"/>
      <c r="CZ1324" s="370"/>
      <c r="DA1324" s="370"/>
      <c r="DB1324" s="370"/>
      <c r="DC1324" s="370"/>
      <c r="DD1324" s="370"/>
      <c r="DE1324" s="370"/>
    </row>
    <row r="1325" spans="56:109">
      <c r="BD1325" s="370"/>
      <c r="BE1325" s="370"/>
      <c r="BF1325" s="370"/>
      <c r="BG1325" s="370"/>
      <c r="BH1325" s="370"/>
      <c r="BI1325" s="370"/>
      <c r="BJ1325" s="370"/>
      <c r="BK1325" s="370"/>
      <c r="BL1325" s="370"/>
      <c r="BM1325" s="370"/>
      <c r="BN1325" s="370"/>
      <c r="BO1325" s="370"/>
      <c r="BP1325" s="370"/>
      <c r="BQ1325" s="370"/>
      <c r="BR1325" s="370"/>
      <c r="BS1325" s="370"/>
      <c r="BT1325" s="370"/>
      <c r="BU1325" s="370"/>
      <c r="BV1325" s="370"/>
      <c r="BW1325" s="370"/>
      <c r="BX1325" s="370"/>
      <c r="BY1325" s="370"/>
      <c r="BZ1325" s="370"/>
      <c r="CA1325" s="370"/>
      <c r="CB1325" s="370"/>
      <c r="CC1325" s="370"/>
      <c r="CD1325" s="370"/>
      <c r="CE1325" s="370"/>
      <c r="CF1325" s="370"/>
      <c r="CG1325" s="370"/>
      <c r="CH1325" s="370"/>
      <c r="CI1325" s="370"/>
      <c r="CJ1325" s="370"/>
      <c r="CK1325" s="370"/>
      <c r="CL1325" s="370"/>
      <c r="CM1325" s="370"/>
      <c r="CN1325" s="370"/>
      <c r="CO1325" s="370"/>
      <c r="CP1325" s="370"/>
      <c r="CQ1325" s="370"/>
      <c r="CR1325" s="370"/>
      <c r="CS1325" s="370"/>
      <c r="CT1325" s="370"/>
      <c r="CU1325" s="370"/>
      <c r="CV1325" s="370"/>
      <c r="CW1325" s="370"/>
      <c r="CX1325" s="370"/>
      <c r="CY1325" s="370"/>
      <c r="CZ1325" s="370"/>
      <c r="DA1325" s="370"/>
      <c r="DB1325" s="370"/>
      <c r="DC1325" s="370"/>
      <c r="DD1325" s="370"/>
      <c r="DE1325" s="370"/>
    </row>
    <row r="1326" spans="56:109">
      <c r="BD1326" s="370"/>
      <c r="BE1326" s="370"/>
      <c r="BF1326" s="370"/>
      <c r="BG1326" s="370"/>
      <c r="BH1326" s="370"/>
      <c r="BI1326" s="370"/>
      <c r="BJ1326" s="370"/>
      <c r="BK1326" s="370"/>
      <c r="BL1326" s="370"/>
      <c r="BM1326" s="370"/>
      <c r="BN1326" s="370"/>
      <c r="BO1326" s="370"/>
      <c r="BP1326" s="370"/>
      <c r="BQ1326" s="370"/>
      <c r="BR1326" s="370"/>
      <c r="BS1326" s="370"/>
      <c r="BT1326" s="370"/>
      <c r="BU1326" s="370"/>
      <c r="BV1326" s="370"/>
      <c r="BW1326" s="370"/>
      <c r="BX1326" s="370"/>
      <c r="BY1326" s="370"/>
      <c r="BZ1326" s="370"/>
      <c r="CA1326" s="370"/>
      <c r="CB1326" s="370"/>
      <c r="CC1326" s="370"/>
      <c r="CD1326" s="370"/>
      <c r="CE1326" s="370"/>
      <c r="CF1326" s="370"/>
      <c r="CG1326" s="370"/>
      <c r="CH1326" s="370"/>
      <c r="CI1326" s="370"/>
      <c r="CJ1326" s="370"/>
      <c r="CK1326" s="370"/>
      <c r="CL1326" s="370"/>
      <c r="CM1326" s="370"/>
      <c r="CN1326" s="370"/>
      <c r="CO1326" s="370"/>
      <c r="CP1326" s="370"/>
      <c r="CQ1326" s="370"/>
      <c r="CR1326" s="370"/>
      <c r="CS1326" s="370"/>
      <c r="CT1326" s="370"/>
      <c r="CU1326" s="370"/>
      <c r="CV1326" s="370"/>
      <c r="CW1326" s="370"/>
      <c r="CX1326" s="370"/>
      <c r="CY1326" s="370"/>
      <c r="CZ1326" s="370"/>
      <c r="DA1326" s="370"/>
      <c r="DB1326" s="370"/>
      <c r="DC1326" s="370"/>
      <c r="DD1326" s="370"/>
      <c r="DE1326" s="370"/>
    </row>
    <row r="1327" spans="56:109">
      <c r="BD1327" s="370"/>
      <c r="BE1327" s="370"/>
      <c r="BF1327" s="370"/>
      <c r="BG1327" s="370"/>
      <c r="BH1327" s="370"/>
      <c r="BI1327" s="370"/>
      <c r="BJ1327" s="370"/>
      <c r="BK1327" s="370"/>
      <c r="BL1327" s="370"/>
      <c r="BM1327" s="370"/>
      <c r="BN1327" s="370"/>
      <c r="BO1327" s="370"/>
      <c r="BP1327" s="370"/>
      <c r="BQ1327" s="370"/>
      <c r="BR1327" s="370"/>
      <c r="BS1327" s="370"/>
      <c r="BT1327" s="370"/>
      <c r="BU1327" s="370"/>
      <c r="BV1327" s="370"/>
      <c r="BW1327" s="370"/>
      <c r="BX1327" s="370"/>
      <c r="BY1327" s="370"/>
      <c r="BZ1327" s="370"/>
      <c r="CA1327" s="370"/>
      <c r="CB1327" s="370"/>
      <c r="CC1327" s="370"/>
      <c r="CD1327" s="370"/>
      <c r="CE1327" s="370"/>
      <c r="CF1327" s="370"/>
      <c r="CG1327" s="370"/>
      <c r="CH1327" s="370"/>
      <c r="CI1327" s="370"/>
      <c r="CJ1327" s="370"/>
      <c r="CK1327" s="370"/>
      <c r="CL1327" s="370"/>
      <c r="CM1327" s="370"/>
      <c r="CN1327" s="370"/>
      <c r="CO1327" s="370"/>
      <c r="CP1327" s="370"/>
      <c r="CQ1327" s="370"/>
      <c r="CR1327" s="370"/>
      <c r="CS1327" s="370"/>
      <c r="CT1327" s="370"/>
      <c r="CU1327" s="370"/>
      <c r="CV1327" s="370"/>
      <c r="CW1327" s="370"/>
      <c r="CX1327" s="370"/>
      <c r="CY1327" s="370"/>
      <c r="CZ1327" s="370"/>
      <c r="DA1327" s="370"/>
      <c r="DB1327" s="370"/>
      <c r="DC1327" s="370"/>
      <c r="DD1327" s="370"/>
      <c r="DE1327" s="370"/>
    </row>
    <row r="1328" spans="56:109">
      <c r="BD1328" s="370"/>
      <c r="BE1328" s="370"/>
      <c r="BF1328" s="370"/>
      <c r="BG1328" s="370"/>
      <c r="BH1328" s="370"/>
      <c r="BI1328" s="370"/>
      <c r="BJ1328" s="370"/>
      <c r="BK1328" s="370"/>
      <c r="BL1328" s="370"/>
      <c r="BM1328" s="370"/>
      <c r="BN1328" s="370"/>
      <c r="BO1328" s="370"/>
      <c r="BP1328" s="370"/>
      <c r="BQ1328" s="370"/>
      <c r="BR1328" s="370"/>
      <c r="BS1328" s="370"/>
      <c r="BT1328" s="370"/>
      <c r="BU1328" s="370"/>
      <c r="BV1328" s="370"/>
      <c r="BW1328" s="370"/>
      <c r="BX1328" s="370"/>
      <c r="BY1328" s="370"/>
      <c r="BZ1328" s="370"/>
      <c r="CA1328" s="370"/>
      <c r="CB1328" s="370"/>
      <c r="CC1328" s="370"/>
      <c r="CD1328" s="370"/>
      <c r="CE1328" s="370"/>
      <c r="CF1328" s="370"/>
      <c r="CG1328" s="370"/>
      <c r="CH1328" s="370"/>
      <c r="CI1328" s="370"/>
      <c r="CJ1328" s="370"/>
      <c r="CK1328" s="370"/>
      <c r="CL1328" s="370"/>
      <c r="CM1328" s="370"/>
      <c r="CN1328" s="370"/>
      <c r="CO1328" s="370"/>
      <c r="CP1328" s="370"/>
      <c r="CQ1328" s="370"/>
      <c r="CR1328" s="370"/>
      <c r="CS1328" s="370"/>
      <c r="CT1328" s="370"/>
      <c r="CU1328" s="370"/>
      <c r="CV1328" s="370"/>
      <c r="CW1328" s="370"/>
      <c r="CX1328" s="370"/>
      <c r="CY1328" s="370"/>
      <c r="CZ1328" s="370"/>
      <c r="DA1328" s="370"/>
      <c r="DB1328" s="370"/>
      <c r="DC1328" s="370"/>
      <c r="DD1328" s="370"/>
      <c r="DE1328" s="370"/>
    </row>
    <row r="1329" spans="56:109">
      <c r="BD1329" s="370"/>
      <c r="BE1329" s="370"/>
      <c r="BF1329" s="370"/>
      <c r="BG1329" s="370"/>
      <c r="BH1329" s="370"/>
      <c r="BI1329" s="370"/>
      <c r="BJ1329" s="370"/>
      <c r="BK1329" s="370"/>
      <c r="BL1329" s="370"/>
      <c r="BM1329" s="370"/>
      <c r="BN1329" s="370"/>
      <c r="BO1329" s="370"/>
      <c r="BP1329" s="370"/>
      <c r="BQ1329" s="370"/>
      <c r="BR1329" s="370"/>
      <c r="BS1329" s="370"/>
      <c r="BT1329" s="370"/>
      <c r="BU1329" s="370"/>
      <c r="BV1329" s="370"/>
      <c r="BW1329" s="370"/>
      <c r="BX1329" s="370"/>
      <c r="BY1329" s="370"/>
      <c r="BZ1329" s="370"/>
      <c r="CA1329" s="370"/>
      <c r="CB1329" s="370"/>
      <c r="CC1329" s="370"/>
      <c r="CD1329" s="370"/>
      <c r="CE1329" s="370"/>
      <c r="CF1329" s="370"/>
      <c r="CG1329" s="370"/>
      <c r="CH1329" s="370"/>
      <c r="CI1329" s="370"/>
      <c r="CJ1329" s="370"/>
      <c r="CK1329" s="370"/>
      <c r="CL1329" s="370"/>
      <c r="CM1329" s="370"/>
      <c r="CN1329" s="370"/>
      <c r="CO1329" s="370"/>
      <c r="CP1329" s="370"/>
      <c r="CQ1329" s="370"/>
      <c r="CR1329" s="370"/>
      <c r="CS1329" s="370"/>
      <c r="CT1329" s="370"/>
      <c r="CU1329" s="370"/>
      <c r="CV1329" s="370"/>
      <c r="CW1329" s="370"/>
      <c r="CX1329" s="370"/>
      <c r="CY1329" s="370"/>
      <c r="CZ1329" s="370"/>
      <c r="DA1329" s="370"/>
      <c r="DB1329" s="370"/>
      <c r="DC1329" s="370"/>
      <c r="DD1329" s="370"/>
      <c r="DE1329" s="370"/>
    </row>
    <row r="1330" spans="56:109">
      <c r="BD1330" s="370"/>
      <c r="BE1330" s="370"/>
      <c r="BF1330" s="370"/>
      <c r="BG1330" s="370"/>
      <c r="BH1330" s="370"/>
      <c r="BI1330" s="370"/>
      <c r="BJ1330" s="370"/>
      <c r="BK1330" s="370"/>
      <c r="BL1330" s="370"/>
      <c r="BM1330" s="370"/>
      <c r="BN1330" s="370"/>
      <c r="BO1330" s="370"/>
      <c r="BP1330" s="370"/>
      <c r="BQ1330" s="370"/>
      <c r="BR1330" s="370"/>
      <c r="BS1330" s="370"/>
      <c r="BT1330" s="370"/>
      <c r="BU1330" s="370"/>
      <c r="BV1330" s="370"/>
      <c r="BW1330" s="370"/>
      <c r="BX1330" s="370"/>
      <c r="BY1330" s="370"/>
      <c r="BZ1330" s="370"/>
      <c r="CA1330" s="370"/>
      <c r="CB1330" s="370"/>
      <c r="CC1330" s="370"/>
      <c r="CD1330" s="370"/>
      <c r="CE1330" s="370"/>
      <c r="CF1330" s="370"/>
      <c r="CG1330" s="370"/>
      <c r="CH1330" s="370"/>
      <c r="CI1330" s="370"/>
      <c r="CJ1330" s="370"/>
      <c r="CK1330" s="370"/>
      <c r="CL1330" s="370"/>
      <c r="CM1330" s="370"/>
      <c r="CN1330" s="370"/>
      <c r="CO1330" s="370"/>
      <c r="CP1330" s="370"/>
      <c r="CQ1330" s="370"/>
      <c r="CR1330" s="370"/>
      <c r="CS1330" s="370"/>
      <c r="CT1330" s="370"/>
      <c r="CU1330" s="370"/>
      <c r="CV1330" s="370"/>
      <c r="CW1330" s="370"/>
      <c r="CX1330" s="370"/>
      <c r="CY1330" s="370"/>
      <c r="CZ1330" s="370"/>
      <c r="DA1330" s="370"/>
      <c r="DB1330" s="370"/>
      <c r="DC1330" s="370"/>
      <c r="DD1330" s="370"/>
      <c r="DE1330" s="370"/>
    </row>
    <row r="1331" spans="56:109">
      <c r="BD1331" s="370"/>
      <c r="BE1331" s="370"/>
      <c r="BF1331" s="370"/>
      <c r="BG1331" s="370"/>
      <c r="BH1331" s="370"/>
      <c r="BI1331" s="370"/>
      <c r="BJ1331" s="370"/>
      <c r="BK1331" s="370"/>
      <c r="BL1331" s="370"/>
      <c r="BM1331" s="370"/>
      <c r="BN1331" s="370"/>
      <c r="BO1331" s="370"/>
      <c r="BP1331" s="370"/>
      <c r="BQ1331" s="370"/>
      <c r="BR1331" s="370"/>
      <c r="BS1331" s="370"/>
      <c r="BT1331" s="370"/>
      <c r="BU1331" s="370"/>
      <c r="BV1331" s="370"/>
      <c r="BW1331" s="370"/>
      <c r="BX1331" s="370"/>
      <c r="BY1331" s="370"/>
      <c r="BZ1331" s="370"/>
      <c r="CA1331" s="370"/>
      <c r="CB1331" s="370"/>
      <c r="CC1331" s="370"/>
      <c r="CD1331" s="370"/>
      <c r="CE1331" s="370"/>
      <c r="CF1331" s="370"/>
      <c r="CG1331" s="370"/>
      <c r="CH1331" s="370"/>
      <c r="CI1331" s="370"/>
      <c r="CJ1331" s="370"/>
      <c r="CK1331" s="370"/>
      <c r="CL1331" s="370"/>
      <c r="CM1331" s="370"/>
      <c r="CN1331" s="370"/>
      <c r="CO1331" s="370"/>
      <c r="CP1331" s="370"/>
      <c r="CQ1331" s="370"/>
      <c r="CR1331" s="370"/>
      <c r="CS1331" s="370"/>
      <c r="CT1331" s="370"/>
      <c r="CU1331" s="370"/>
      <c r="CV1331" s="370"/>
      <c r="CW1331" s="370"/>
      <c r="CX1331" s="370"/>
      <c r="CY1331" s="370"/>
      <c r="CZ1331" s="370"/>
      <c r="DA1331" s="370"/>
      <c r="DB1331" s="370"/>
      <c r="DC1331" s="370"/>
      <c r="DD1331" s="370"/>
      <c r="DE1331" s="370"/>
    </row>
    <row r="1332" spans="56:109">
      <c r="BD1332" s="370"/>
      <c r="BE1332" s="370"/>
      <c r="BF1332" s="370"/>
      <c r="BG1332" s="370"/>
      <c r="BH1332" s="370"/>
      <c r="BI1332" s="370"/>
      <c r="BJ1332" s="370"/>
      <c r="BK1332" s="370"/>
      <c r="BL1332" s="370"/>
      <c r="BM1332" s="370"/>
      <c r="BN1332" s="370"/>
      <c r="BO1332" s="370"/>
      <c r="BP1332" s="370"/>
      <c r="BQ1332" s="370"/>
      <c r="BR1332" s="370"/>
      <c r="BS1332" s="370"/>
      <c r="BT1332" s="370"/>
      <c r="BU1332" s="370"/>
      <c r="BV1332" s="370"/>
      <c r="BW1332" s="370"/>
      <c r="BX1332" s="370"/>
      <c r="BY1332" s="370"/>
      <c r="BZ1332" s="370"/>
      <c r="CA1332" s="370"/>
      <c r="CB1332" s="370"/>
      <c r="CC1332" s="370"/>
      <c r="CD1332" s="370"/>
      <c r="CE1332" s="370"/>
      <c r="CF1332" s="370"/>
      <c r="CG1332" s="370"/>
      <c r="CH1332" s="370"/>
      <c r="CI1332" s="370"/>
      <c r="CJ1332" s="370"/>
      <c r="CK1332" s="370"/>
      <c r="CL1332" s="370"/>
      <c r="CM1332" s="370"/>
      <c r="CN1332" s="370"/>
      <c r="CO1332" s="370"/>
      <c r="CP1332" s="370"/>
      <c r="CQ1332" s="370"/>
      <c r="CR1332" s="370"/>
      <c r="CS1332" s="370"/>
      <c r="CT1332" s="370"/>
      <c r="CU1332" s="370"/>
      <c r="CV1332" s="370"/>
      <c r="CW1332" s="370"/>
      <c r="CX1332" s="370"/>
      <c r="CY1332" s="370"/>
      <c r="CZ1332" s="370"/>
      <c r="DA1332" s="370"/>
      <c r="DB1332" s="370"/>
      <c r="DC1332" s="370"/>
      <c r="DD1332" s="370"/>
      <c r="DE1332" s="370"/>
    </row>
    <row r="1333" spans="56:109">
      <c r="BD1333" s="370"/>
      <c r="BE1333" s="370"/>
      <c r="BF1333" s="370"/>
      <c r="BG1333" s="370"/>
      <c r="BH1333" s="370"/>
      <c r="BI1333" s="370"/>
      <c r="BJ1333" s="370"/>
      <c r="BK1333" s="370"/>
      <c r="BL1333" s="370"/>
      <c r="BM1333" s="370"/>
      <c r="BN1333" s="370"/>
      <c r="BO1333" s="370"/>
      <c r="BP1333" s="370"/>
      <c r="BQ1333" s="370"/>
      <c r="BR1333" s="370"/>
      <c r="BS1333" s="370"/>
      <c r="BT1333" s="370"/>
      <c r="BU1333" s="370"/>
      <c r="BV1333" s="370"/>
      <c r="BW1333" s="370"/>
      <c r="BX1333" s="370"/>
      <c r="BY1333" s="370"/>
      <c r="BZ1333" s="370"/>
      <c r="CA1333" s="370"/>
      <c r="CB1333" s="370"/>
      <c r="CC1333" s="370"/>
      <c r="CD1333" s="370"/>
      <c r="CE1333" s="370"/>
      <c r="CF1333" s="370"/>
      <c r="CG1333" s="370"/>
      <c r="CH1333" s="370"/>
      <c r="CI1333" s="370"/>
      <c r="CJ1333" s="370"/>
      <c r="CK1333" s="370"/>
      <c r="CL1333" s="370"/>
      <c r="CM1333" s="370"/>
      <c r="CN1333" s="370"/>
      <c r="CO1333" s="370"/>
      <c r="CP1333" s="370"/>
      <c r="CQ1333" s="370"/>
      <c r="CR1333" s="370"/>
      <c r="CS1333" s="370"/>
      <c r="CT1333" s="370"/>
      <c r="CU1333" s="370"/>
      <c r="CV1333" s="370"/>
      <c r="CW1333" s="370"/>
      <c r="CX1333" s="370"/>
      <c r="CY1333" s="370"/>
      <c r="CZ1333" s="370"/>
      <c r="DA1333" s="370"/>
      <c r="DB1333" s="370"/>
      <c r="DC1333" s="370"/>
      <c r="DD1333" s="370"/>
      <c r="DE1333" s="370"/>
    </row>
    <row r="1334" spans="56:109">
      <c r="BD1334" s="370"/>
      <c r="BE1334" s="370"/>
      <c r="BF1334" s="370"/>
      <c r="BG1334" s="370"/>
      <c r="BH1334" s="370"/>
      <c r="BI1334" s="370"/>
      <c r="BJ1334" s="370"/>
      <c r="BK1334" s="370"/>
      <c r="BL1334" s="370"/>
      <c r="BM1334" s="370"/>
      <c r="BN1334" s="370"/>
      <c r="BO1334" s="370"/>
      <c r="BP1334" s="370"/>
      <c r="BQ1334" s="370"/>
      <c r="BR1334" s="370"/>
      <c r="BS1334" s="370"/>
      <c r="BT1334" s="370"/>
      <c r="BU1334" s="370"/>
      <c r="BV1334" s="370"/>
      <c r="BW1334" s="370"/>
      <c r="BX1334" s="370"/>
      <c r="BY1334" s="370"/>
      <c r="BZ1334" s="370"/>
      <c r="CA1334" s="370"/>
      <c r="CB1334" s="370"/>
      <c r="CC1334" s="370"/>
      <c r="CD1334" s="370"/>
      <c r="CE1334" s="370"/>
      <c r="CF1334" s="370"/>
      <c r="CG1334" s="370"/>
      <c r="CH1334" s="370"/>
      <c r="CI1334" s="370"/>
      <c r="CJ1334" s="370"/>
      <c r="CK1334" s="370"/>
      <c r="CL1334" s="370"/>
      <c r="CM1334" s="370"/>
      <c r="CN1334" s="370"/>
      <c r="CO1334" s="370"/>
      <c r="CP1334" s="370"/>
      <c r="CQ1334" s="370"/>
      <c r="CR1334" s="370"/>
      <c r="CS1334" s="370"/>
      <c r="CT1334" s="370"/>
      <c r="CU1334" s="370"/>
      <c r="CV1334" s="370"/>
      <c r="CW1334" s="370"/>
      <c r="CX1334" s="370"/>
      <c r="CY1334" s="370"/>
      <c r="CZ1334" s="370"/>
      <c r="DA1334" s="370"/>
      <c r="DB1334" s="370"/>
      <c r="DC1334" s="370"/>
      <c r="DD1334" s="370"/>
      <c r="DE1334" s="370"/>
    </row>
    <row r="1335" spans="56:109">
      <c r="BD1335" s="370"/>
      <c r="BE1335" s="370"/>
      <c r="BF1335" s="370"/>
      <c r="BG1335" s="370"/>
      <c r="BH1335" s="370"/>
      <c r="BI1335" s="370"/>
      <c r="BJ1335" s="370"/>
      <c r="BK1335" s="370"/>
      <c r="BL1335" s="370"/>
      <c r="BM1335" s="370"/>
      <c r="BN1335" s="370"/>
      <c r="BO1335" s="370"/>
      <c r="BP1335" s="370"/>
      <c r="BQ1335" s="370"/>
      <c r="BR1335" s="370"/>
      <c r="BS1335" s="370"/>
      <c r="BT1335" s="370"/>
      <c r="BU1335" s="370"/>
      <c r="BV1335" s="370"/>
      <c r="BW1335" s="370"/>
      <c r="BX1335" s="370"/>
      <c r="BY1335" s="370"/>
      <c r="BZ1335" s="370"/>
      <c r="CA1335" s="370"/>
      <c r="CB1335" s="370"/>
      <c r="CC1335" s="370"/>
      <c r="CD1335" s="370"/>
      <c r="CE1335" s="370"/>
      <c r="CF1335" s="370"/>
      <c r="CG1335" s="370"/>
      <c r="CH1335" s="370"/>
      <c r="CI1335" s="370"/>
      <c r="CJ1335" s="370"/>
      <c r="CK1335" s="370"/>
      <c r="CL1335" s="370"/>
      <c r="CM1335" s="370"/>
      <c r="CN1335" s="370"/>
      <c r="CO1335" s="370"/>
      <c r="CP1335" s="370"/>
      <c r="CQ1335" s="370"/>
      <c r="CR1335" s="370"/>
      <c r="CS1335" s="370"/>
      <c r="CT1335" s="370"/>
      <c r="CU1335" s="370"/>
      <c r="CV1335" s="370"/>
      <c r="CW1335" s="370"/>
      <c r="CX1335" s="370"/>
      <c r="CY1335" s="370"/>
      <c r="CZ1335" s="370"/>
      <c r="DA1335" s="370"/>
      <c r="DB1335" s="370"/>
      <c r="DC1335" s="370"/>
      <c r="DD1335" s="370"/>
      <c r="DE1335" s="370"/>
    </row>
    <row r="1336" spans="56:109">
      <c r="BD1336" s="370"/>
      <c r="BE1336" s="370"/>
      <c r="BF1336" s="370"/>
      <c r="BG1336" s="370"/>
      <c r="BH1336" s="370"/>
      <c r="BI1336" s="370"/>
      <c r="BJ1336" s="370"/>
      <c r="BK1336" s="370"/>
      <c r="BL1336" s="370"/>
      <c r="BM1336" s="370"/>
      <c r="BN1336" s="370"/>
      <c r="BO1336" s="370"/>
      <c r="BP1336" s="370"/>
      <c r="BQ1336" s="370"/>
      <c r="BR1336" s="370"/>
      <c r="BS1336" s="370"/>
      <c r="BT1336" s="370"/>
      <c r="BU1336" s="370"/>
      <c r="BV1336" s="370"/>
      <c r="BW1336" s="370"/>
      <c r="BX1336" s="370"/>
      <c r="BY1336" s="370"/>
      <c r="BZ1336" s="370"/>
      <c r="CA1336" s="370"/>
      <c r="CB1336" s="370"/>
      <c r="CC1336" s="370"/>
      <c r="CD1336" s="370"/>
      <c r="CE1336" s="370"/>
      <c r="CF1336" s="370"/>
      <c r="CG1336" s="370"/>
      <c r="CH1336" s="370"/>
      <c r="CI1336" s="370"/>
      <c r="CJ1336" s="370"/>
      <c r="CK1336" s="370"/>
      <c r="CL1336" s="370"/>
      <c r="CM1336" s="370"/>
      <c r="CN1336" s="370"/>
      <c r="CO1336" s="370"/>
      <c r="CP1336" s="370"/>
      <c r="CQ1336" s="370"/>
      <c r="CR1336" s="370"/>
      <c r="CS1336" s="370"/>
      <c r="CT1336" s="370"/>
      <c r="CU1336" s="370"/>
      <c r="CV1336" s="370"/>
      <c r="CW1336" s="370"/>
      <c r="CX1336" s="370"/>
      <c r="CY1336" s="370"/>
      <c r="CZ1336" s="370"/>
      <c r="DA1336" s="370"/>
      <c r="DB1336" s="370"/>
      <c r="DC1336" s="370"/>
      <c r="DD1336" s="370"/>
      <c r="DE1336" s="370"/>
    </row>
    <row r="1337" spans="56:109">
      <c r="BD1337" s="370"/>
      <c r="BE1337" s="370"/>
      <c r="BF1337" s="370"/>
      <c r="BG1337" s="370"/>
      <c r="BH1337" s="370"/>
      <c r="BI1337" s="370"/>
      <c r="BJ1337" s="370"/>
      <c r="BK1337" s="370"/>
      <c r="BL1337" s="370"/>
      <c r="BM1337" s="370"/>
      <c r="BN1337" s="370"/>
      <c r="BO1337" s="370"/>
      <c r="BP1337" s="370"/>
      <c r="BQ1337" s="370"/>
      <c r="BR1337" s="370"/>
      <c r="BS1337" s="370"/>
      <c r="BT1337" s="370"/>
      <c r="BU1337" s="370"/>
      <c r="BV1337" s="370"/>
      <c r="BW1337" s="370"/>
      <c r="BX1337" s="370"/>
      <c r="BY1337" s="370"/>
      <c r="BZ1337" s="370"/>
      <c r="CA1337" s="370"/>
      <c r="CB1337" s="370"/>
      <c r="CC1337" s="370"/>
      <c r="CD1337" s="370"/>
      <c r="CE1337" s="370"/>
      <c r="CF1337" s="370"/>
      <c r="CG1337" s="370"/>
      <c r="CH1337" s="370"/>
      <c r="CI1337" s="370"/>
      <c r="CJ1337" s="370"/>
      <c r="CK1337" s="370"/>
      <c r="CL1337" s="370"/>
      <c r="CM1337" s="370"/>
      <c r="CN1337" s="370"/>
      <c r="CO1337" s="370"/>
      <c r="CP1337" s="370"/>
      <c r="CQ1337" s="370"/>
      <c r="CR1337" s="370"/>
      <c r="CS1337" s="370"/>
      <c r="CT1337" s="370"/>
      <c r="CU1337" s="370"/>
      <c r="CV1337" s="370"/>
      <c r="CW1337" s="370"/>
      <c r="CX1337" s="370"/>
      <c r="CY1337" s="370"/>
      <c r="CZ1337" s="370"/>
      <c r="DA1337" s="370"/>
      <c r="DB1337" s="370"/>
      <c r="DC1337" s="370"/>
      <c r="DD1337" s="370"/>
      <c r="DE1337" s="370"/>
    </row>
    <row r="1338" spans="56:109">
      <c r="BD1338" s="370"/>
      <c r="BE1338" s="370"/>
      <c r="BF1338" s="370"/>
      <c r="BG1338" s="370"/>
      <c r="BH1338" s="370"/>
      <c r="BI1338" s="370"/>
      <c r="BJ1338" s="370"/>
      <c r="BK1338" s="370"/>
      <c r="BL1338" s="370"/>
      <c r="BM1338" s="370"/>
      <c r="BN1338" s="370"/>
      <c r="BO1338" s="370"/>
      <c r="BP1338" s="370"/>
      <c r="BQ1338" s="370"/>
      <c r="BR1338" s="370"/>
      <c r="BS1338" s="370"/>
      <c r="BT1338" s="370"/>
      <c r="BU1338" s="370"/>
      <c r="BV1338" s="370"/>
      <c r="BW1338" s="370"/>
      <c r="BX1338" s="370"/>
      <c r="BY1338" s="370"/>
      <c r="BZ1338" s="370"/>
      <c r="CA1338" s="370"/>
      <c r="CB1338" s="370"/>
      <c r="CC1338" s="370"/>
      <c r="CD1338" s="370"/>
      <c r="CE1338" s="370"/>
      <c r="CF1338" s="370"/>
      <c r="CG1338" s="370"/>
      <c r="CH1338" s="370"/>
      <c r="CI1338" s="370"/>
      <c r="CJ1338" s="370"/>
      <c r="CK1338" s="370"/>
      <c r="CL1338" s="370"/>
      <c r="CM1338" s="370"/>
      <c r="CN1338" s="370"/>
      <c r="CO1338" s="370"/>
      <c r="CP1338" s="370"/>
      <c r="CQ1338" s="370"/>
      <c r="CR1338" s="370"/>
      <c r="CS1338" s="370"/>
      <c r="CT1338" s="370"/>
      <c r="CU1338" s="370"/>
      <c r="CV1338" s="370"/>
      <c r="CW1338" s="370"/>
      <c r="CX1338" s="370"/>
      <c r="CY1338" s="370"/>
      <c r="CZ1338" s="370"/>
      <c r="DA1338" s="370"/>
      <c r="DB1338" s="370"/>
      <c r="DC1338" s="370"/>
      <c r="DD1338" s="370"/>
      <c r="DE1338" s="370"/>
    </row>
    <row r="1339" spans="56:109">
      <c r="BD1339" s="370"/>
      <c r="BE1339" s="370"/>
      <c r="BF1339" s="370"/>
      <c r="BG1339" s="370"/>
      <c r="BH1339" s="370"/>
      <c r="BI1339" s="370"/>
      <c r="BJ1339" s="370"/>
      <c r="BK1339" s="370"/>
      <c r="BL1339" s="370"/>
      <c r="BM1339" s="370"/>
      <c r="BN1339" s="370"/>
      <c r="BO1339" s="370"/>
      <c r="BP1339" s="370"/>
      <c r="BQ1339" s="370"/>
      <c r="BR1339" s="370"/>
      <c r="BS1339" s="370"/>
      <c r="BT1339" s="370"/>
      <c r="BU1339" s="370"/>
      <c r="BV1339" s="370"/>
      <c r="BW1339" s="370"/>
      <c r="BX1339" s="370"/>
      <c r="BY1339" s="370"/>
      <c r="BZ1339" s="370"/>
      <c r="CA1339" s="370"/>
      <c r="CB1339" s="370"/>
      <c r="CC1339" s="370"/>
      <c r="CD1339" s="370"/>
      <c r="CE1339" s="370"/>
      <c r="CF1339" s="370"/>
      <c r="CG1339" s="370"/>
      <c r="CH1339" s="370"/>
      <c r="CI1339" s="370"/>
      <c r="CJ1339" s="370"/>
      <c r="CK1339" s="370"/>
      <c r="CL1339" s="370"/>
      <c r="CM1339" s="370"/>
      <c r="CN1339" s="370"/>
      <c r="CO1339" s="370"/>
      <c r="CP1339" s="370"/>
      <c r="CQ1339" s="370"/>
      <c r="CR1339" s="370"/>
      <c r="CS1339" s="370"/>
      <c r="CT1339" s="370"/>
      <c r="CU1339" s="370"/>
      <c r="CV1339" s="370"/>
      <c r="CW1339" s="370"/>
      <c r="CX1339" s="370"/>
      <c r="CY1339" s="370"/>
      <c r="CZ1339" s="370"/>
      <c r="DA1339" s="370"/>
      <c r="DB1339" s="370"/>
      <c r="DC1339" s="370"/>
      <c r="DD1339" s="370"/>
      <c r="DE1339" s="370"/>
    </row>
    <row r="1340" spans="56:109">
      <c r="BD1340" s="370"/>
      <c r="BE1340" s="370"/>
      <c r="BF1340" s="370"/>
      <c r="BG1340" s="370"/>
      <c r="BH1340" s="370"/>
      <c r="BI1340" s="370"/>
      <c r="BJ1340" s="370"/>
      <c r="BK1340" s="370"/>
      <c r="BL1340" s="370"/>
      <c r="BM1340" s="370"/>
      <c r="BN1340" s="370"/>
      <c r="BO1340" s="370"/>
      <c r="BP1340" s="370"/>
      <c r="BQ1340" s="370"/>
      <c r="BR1340" s="370"/>
      <c r="BS1340" s="370"/>
      <c r="BT1340" s="370"/>
      <c r="BU1340" s="370"/>
      <c r="BV1340" s="370"/>
      <c r="BW1340" s="370"/>
      <c r="BX1340" s="370"/>
      <c r="BY1340" s="370"/>
      <c r="BZ1340" s="370"/>
      <c r="CA1340" s="370"/>
      <c r="CB1340" s="370"/>
      <c r="CC1340" s="370"/>
      <c r="CD1340" s="370"/>
      <c r="CE1340" s="370"/>
      <c r="CF1340" s="370"/>
      <c r="CG1340" s="370"/>
      <c r="CH1340" s="370"/>
      <c r="CI1340" s="370"/>
      <c r="CJ1340" s="370"/>
      <c r="CK1340" s="370"/>
      <c r="CL1340" s="370"/>
      <c r="CM1340" s="370"/>
      <c r="CN1340" s="370"/>
      <c r="CO1340" s="370"/>
      <c r="CP1340" s="370"/>
      <c r="CQ1340" s="370"/>
      <c r="CR1340" s="370"/>
      <c r="CS1340" s="370"/>
      <c r="CT1340" s="370"/>
      <c r="CU1340" s="370"/>
      <c r="CV1340" s="370"/>
      <c r="CW1340" s="370"/>
      <c r="CX1340" s="370"/>
      <c r="CY1340" s="370"/>
      <c r="CZ1340" s="370"/>
      <c r="DA1340" s="370"/>
      <c r="DB1340" s="370"/>
      <c r="DC1340" s="370"/>
      <c r="DD1340" s="370"/>
      <c r="DE1340" s="370"/>
    </row>
    <row r="1341" spans="56:109">
      <c r="BD1341" s="370"/>
      <c r="BE1341" s="370"/>
      <c r="BF1341" s="370"/>
      <c r="BG1341" s="370"/>
      <c r="BH1341" s="370"/>
      <c r="BI1341" s="370"/>
      <c r="BJ1341" s="370"/>
      <c r="BK1341" s="370"/>
      <c r="BL1341" s="370"/>
      <c r="BM1341" s="370"/>
      <c r="BN1341" s="370"/>
      <c r="BO1341" s="370"/>
      <c r="BP1341" s="370"/>
      <c r="BQ1341" s="370"/>
      <c r="BR1341" s="370"/>
      <c r="BS1341" s="370"/>
      <c r="BT1341" s="370"/>
      <c r="BU1341" s="370"/>
      <c r="BV1341" s="370"/>
      <c r="BW1341" s="370"/>
      <c r="BX1341" s="370"/>
      <c r="BY1341" s="370"/>
      <c r="BZ1341" s="370"/>
      <c r="CA1341" s="370"/>
      <c r="CB1341" s="370"/>
      <c r="CC1341" s="370"/>
      <c r="CD1341" s="370"/>
      <c r="CE1341" s="370"/>
      <c r="CF1341" s="370"/>
      <c r="CG1341" s="370"/>
      <c r="CH1341" s="370"/>
      <c r="CI1341" s="370"/>
      <c r="CJ1341" s="370"/>
      <c r="CK1341" s="370"/>
      <c r="CL1341" s="370"/>
      <c r="CM1341" s="370"/>
      <c r="CN1341" s="370"/>
      <c r="CO1341" s="370"/>
      <c r="CP1341" s="370"/>
      <c r="CQ1341" s="370"/>
      <c r="CR1341" s="370"/>
      <c r="CS1341" s="370"/>
      <c r="CT1341" s="370"/>
      <c r="CU1341" s="370"/>
      <c r="CV1341" s="370"/>
      <c r="CW1341" s="370"/>
      <c r="CX1341" s="370"/>
      <c r="CY1341" s="370"/>
      <c r="CZ1341" s="370"/>
      <c r="DA1341" s="370"/>
      <c r="DB1341" s="370"/>
      <c r="DC1341" s="370"/>
      <c r="DD1341" s="370"/>
      <c r="DE1341" s="370"/>
    </row>
    <row r="1342" spans="56:109">
      <c r="BD1342" s="370"/>
      <c r="BE1342" s="370"/>
      <c r="BF1342" s="370"/>
      <c r="BG1342" s="370"/>
      <c r="BH1342" s="370"/>
      <c r="BI1342" s="370"/>
      <c r="BJ1342" s="370"/>
      <c r="BK1342" s="370"/>
      <c r="BL1342" s="370"/>
      <c r="BM1342" s="370"/>
      <c r="BN1342" s="370"/>
      <c r="BO1342" s="370"/>
      <c r="BP1342" s="370"/>
      <c r="BQ1342" s="370"/>
      <c r="BR1342" s="370"/>
      <c r="BS1342" s="370"/>
      <c r="BT1342" s="370"/>
      <c r="BU1342" s="370"/>
      <c r="BV1342" s="370"/>
      <c r="BW1342" s="370"/>
      <c r="BX1342" s="370"/>
      <c r="BY1342" s="370"/>
      <c r="BZ1342" s="370"/>
      <c r="CA1342" s="370"/>
      <c r="CB1342" s="370"/>
      <c r="CC1342" s="370"/>
      <c r="CD1342" s="370"/>
      <c r="CE1342" s="370"/>
      <c r="CF1342" s="370"/>
      <c r="CG1342" s="370"/>
      <c r="CH1342" s="370"/>
      <c r="CI1342" s="370"/>
      <c r="CJ1342" s="370"/>
      <c r="CK1342" s="370"/>
      <c r="CL1342" s="370"/>
      <c r="CM1342" s="370"/>
      <c r="CN1342" s="370"/>
      <c r="CO1342" s="370"/>
      <c r="CP1342" s="370"/>
      <c r="CQ1342" s="370"/>
      <c r="CR1342" s="370"/>
      <c r="CS1342" s="370"/>
      <c r="CT1342" s="370"/>
      <c r="CU1342" s="370"/>
      <c r="CV1342" s="370"/>
      <c r="CW1342" s="370"/>
      <c r="CX1342" s="370"/>
      <c r="CY1342" s="370"/>
      <c r="CZ1342" s="370"/>
      <c r="DA1342" s="370"/>
      <c r="DB1342" s="370"/>
      <c r="DC1342" s="370"/>
      <c r="DD1342" s="370"/>
      <c r="DE1342" s="370"/>
    </row>
    <row r="1343" spans="56:109">
      <c r="BD1343" s="370"/>
      <c r="BE1343" s="370"/>
      <c r="BF1343" s="370"/>
      <c r="BG1343" s="370"/>
      <c r="BH1343" s="370"/>
      <c r="BI1343" s="370"/>
      <c r="BJ1343" s="370"/>
      <c r="BK1343" s="370"/>
      <c r="BL1343" s="370"/>
      <c r="BM1343" s="370"/>
      <c r="BN1343" s="370"/>
      <c r="BO1343" s="370"/>
      <c r="BP1343" s="370"/>
      <c r="BQ1343" s="370"/>
      <c r="BR1343" s="370"/>
      <c r="BS1343" s="370"/>
      <c r="BT1343" s="370"/>
      <c r="BU1343" s="370"/>
      <c r="BV1343" s="370"/>
      <c r="BW1343" s="370"/>
      <c r="BX1343" s="370"/>
      <c r="BY1343" s="370"/>
      <c r="BZ1343" s="370"/>
      <c r="CA1343" s="370"/>
      <c r="CB1343" s="370"/>
      <c r="CC1343" s="370"/>
      <c r="CD1343" s="370"/>
      <c r="CE1343" s="370"/>
      <c r="CF1343" s="370"/>
      <c r="CG1343" s="370"/>
      <c r="CH1343" s="370"/>
      <c r="CI1343" s="370"/>
      <c r="CJ1343" s="370"/>
      <c r="CK1343" s="370"/>
      <c r="CL1343" s="370"/>
      <c r="CM1343" s="370"/>
      <c r="CN1343" s="370"/>
      <c r="CO1343" s="370"/>
      <c r="CP1343" s="370"/>
      <c r="CQ1343" s="370"/>
      <c r="CR1343" s="370"/>
      <c r="CS1343" s="370"/>
      <c r="CT1343" s="370"/>
      <c r="CU1343" s="370"/>
      <c r="CV1343" s="370"/>
      <c r="CW1343" s="370"/>
      <c r="CX1343" s="370"/>
      <c r="CY1343" s="370"/>
      <c r="CZ1343" s="370"/>
      <c r="DA1343" s="370"/>
      <c r="DB1343" s="370"/>
      <c r="DC1343" s="370"/>
      <c r="DD1343" s="370"/>
      <c r="DE1343" s="370"/>
    </row>
    <row r="1344" spans="56:109">
      <c r="BD1344" s="370"/>
      <c r="BE1344" s="370"/>
      <c r="BF1344" s="370"/>
      <c r="BG1344" s="370"/>
      <c r="BH1344" s="370"/>
      <c r="BI1344" s="370"/>
      <c r="BJ1344" s="370"/>
      <c r="BK1344" s="370"/>
      <c r="BL1344" s="370"/>
      <c r="BM1344" s="370"/>
      <c r="BN1344" s="370"/>
      <c r="BO1344" s="370"/>
      <c r="BP1344" s="370"/>
      <c r="BQ1344" s="370"/>
      <c r="BR1344" s="370"/>
      <c r="BS1344" s="370"/>
      <c r="BT1344" s="370"/>
      <c r="BU1344" s="370"/>
      <c r="BV1344" s="370"/>
      <c r="BW1344" s="370"/>
      <c r="BX1344" s="370"/>
      <c r="BY1344" s="370"/>
      <c r="BZ1344" s="370"/>
      <c r="CA1344" s="370"/>
      <c r="CB1344" s="370"/>
      <c r="CC1344" s="370"/>
      <c r="CD1344" s="370"/>
      <c r="CE1344" s="370"/>
      <c r="CF1344" s="370"/>
      <c r="CG1344" s="370"/>
      <c r="CH1344" s="370"/>
      <c r="CI1344" s="370"/>
      <c r="CJ1344" s="370"/>
      <c r="CK1344" s="370"/>
      <c r="CL1344" s="370"/>
      <c r="CM1344" s="370"/>
      <c r="CN1344" s="370"/>
      <c r="CO1344" s="370"/>
      <c r="CP1344" s="370"/>
      <c r="CQ1344" s="370"/>
      <c r="CR1344" s="370"/>
      <c r="CS1344" s="370"/>
      <c r="CT1344" s="370"/>
      <c r="CU1344" s="370"/>
      <c r="CV1344" s="370"/>
      <c r="CW1344" s="370"/>
      <c r="CX1344" s="370"/>
      <c r="CY1344" s="370"/>
      <c r="CZ1344" s="370"/>
      <c r="DA1344" s="370"/>
      <c r="DB1344" s="370"/>
      <c r="DC1344" s="370"/>
      <c r="DD1344" s="370"/>
      <c r="DE1344" s="370"/>
    </row>
    <row r="1345" spans="56:109">
      <c r="BD1345" s="370"/>
      <c r="BE1345" s="370"/>
      <c r="BF1345" s="370"/>
      <c r="BG1345" s="370"/>
      <c r="BH1345" s="370"/>
      <c r="BI1345" s="370"/>
      <c r="BJ1345" s="370"/>
      <c r="BK1345" s="370"/>
      <c r="BL1345" s="370"/>
      <c r="BM1345" s="370"/>
      <c r="BN1345" s="370"/>
      <c r="BO1345" s="370"/>
      <c r="BP1345" s="370"/>
      <c r="BQ1345" s="370"/>
      <c r="BR1345" s="370"/>
      <c r="BS1345" s="370"/>
      <c r="BT1345" s="370"/>
      <c r="BU1345" s="370"/>
      <c r="BV1345" s="370"/>
      <c r="BW1345" s="370"/>
      <c r="BX1345" s="370"/>
      <c r="BY1345" s="370"/>
      <c r="BZ1345" s="370"/>
      <c r="CA1345" s="370"/>
      <c r="CB1345" s="370"/>
      <c r="CC1345" s="370"/>
      <c r="CD1345" s="370"/>
      <c r="CE1345" s="370"/>
      <c r="CF1345" s="370"/>
      <c r="CG1345" s="370"/>
      <c r="CH1345" s="370"/>
      <c r="CI1345" s="370"/>
      <c r="CJ1345" s="370"/>
      <c r="CK1345" s="370"/>
      <c r="CL1345" s="370"/>
      <c r="CM1345" s="370"/>
      <c r="CN1345" s="370"/>
      <c r="CO1345" s="370"/>
      <c r="CP1345" s="370"/>
      <c r="CQ1345" s="370"/>
      <c r="CR1345" s="370"/>
      <c r="CS1345" s="370"/>
      <c r="CT1345" s="370"/>
      <c r="CU1345" s="370"/>
      <c r="CV1345" s="370"/>
      <c r="CW1345" s="370"/>
      <c r="CX1345" s="370"/>
      <c r="CY1345" s="370"/>
      <c r="CZ1345" s="370"/>
      <c r="DA1345" s="370"/>
      <c r="DB1345" s="370"/>
      <c r="DC1345" s="370"/>
      <c r="DD1345" s="370"/>
      <c r="DE1345" s="370"/>
    </row>
    <row r="1346" spans="56:109">
      <c r="BD1346" s="370"/>
      <c r="BE1346" s="370"/>
      <c r="BF1346" s="370"/>
      <c r="BG1346" s="370"/>
      <c r="BH1346" s="370"/>
      <c r="BI1346" s="370"/>
      <c r="BJ1346" s="370"/>
      <c r="BK1346" s="370"/>
      <c r="BL1346" s="370"/>
      <c r="BM1346" s="370"/>
      <c r="BN1346" s="370"/>
      <c r="BO1346" s="370"/>
      <c r="BP1346" s="370"/>
      <c r="BQ1346" s="370"/>
      <c r="BR1346" s="370"/>
      <c r="BS1346" s="370"/>
      <c r="BT1346" s="370"/>
      <c r="BU1346" s="370"/>
      <c r="BV1346" s="370"/>
      <c r="BW1346" s="370"/>
      <c r="BX1346" s="370"/>
      <c r="BY1346" s="370"/>
      <c r="BZ1346" s="370"/>
      <c r="CA1346" s="370"/>
      <c r="CB1346" s="370"/>
      <c r="CC1346" s="370"/>
      <c r="CD1346" s="370"/>
      <c r="CE1346" s="370"/>
      <c r="CF1346" s="370"/>
      <c r="CG1346" s="370"/>
      <c r="CH1346" s="370"/>
      <c r="CI1346" s="370"/>
      <c r="CJ1346" s="370"/>
      <c r="CK1346" s="370"/>
      <c r="CL1346" s="370"/>
      <c r="CM1346" s="370"/>
      <c r="CN1346" s="370"/>
      <c r="CO1346" s="370"/>
      <c r="CP1346" s="370"/>
      <c r="CQ1346" s="370"/>
      <c r="CR1346" s="370"/>
      <c r="CS1346" s="370"/>
      <c r="CT1346" s="370"/>
      <c r="CU1346" s="370"/>
      <c r="CV1346" s="370"/>
      <c r="CW1346" s="370"/>
      <c r="CX1346" s="370"/>
      <c r="CY1346" s="370"/>
      <c r="CZ1346" s="370"/>
      <c r="DA1346" s="370"/>
      <c r="DB1346" s="370"/>
      <c r="DC1346" s="370"/>
      <c r="DD1346" s="370"/>
      <c r="DE1346" s="370"/>
    </row>
    <row r="1347" spans="56:109">
      <c r="BD1347" s="370"/>
      <c r="BE1347" s="370"/>
      <c r="BF1347" s="370"/>
      <c r="BG1347" s="370"/>
      <c r="BH1347" s="370"/>
      <c r="BI1347" s="370"/>
      <c r="BJ1347" s="370"/>
      <c r="BK1347" s="370"/>
      <c r="BL1347" s="370"/>
      <c r="BM1347" s="370"/>
      <c r="BN1347" s="370"/>
      <c r="BO1347" s="370"/>
      <c r="BP1347" s="370"/>
      <c r="BQ1347" s="370"/>
      <c r="BR1347" s="370"/>
      <c r="BS1347" s="370"/>
      <c r="BT1347" s="370"/>
      <c r="BU1347" s="370"/>
      <c r="BV1347" s="370"/>
      <c r="BW1347" s="370"/>
      <c r="BX1347" s="370"/>
      <c r="BY1347" s="370"/>
      <c r="BZ1347" s="370"/>
      <c r="CA1347" s="370"/>
      <c r="CB1347" s="370"/>
      <c r="CC1347" s="370"/>
      <c r="CD1347" s="370"/>
      <c r="CE1347" s="370"/>
      <c r="CF1347" s="370"/>
      <c r="CG1347" s="370"/>
      <c r="CH1347" s="370"/>
      <c r="CI1347" s="370"/>
      <c r="CJ1347" s="370"/>
      <c r="CK1347" s="370"/>
      <c r="CL1347" s="370"/>
      <c r="CM1347" s="370"/>
      <c r="CN1347" s="370"/>
      <c r="CO1347" s="370"/>
      <c r="CP1347" s="370"/>
      <c r="CQ1347" s="370"/>
      <c r="CR1347" s="370"/>
      <c r="CS1347" s="370"/>
      <c r="CT1347" s="370"/>
      <c r="CU1347" s="370"/>
      <c r="CV1347" s="370"/>
      <c r="CW1347" s="370"/>
      <c r="CX1347" s="370"/>
      <c r="CY1347" s="370"/>
      <c r="CZ1347" s="370"/>
      <c r="DA1347" s="370"/>
      <c r="DB1347" s="370"/>
      <c r="DC1347" s="370"/>
      <c r="DD1347" s="370"/>
      <c r="DE1347" s="370"/>
    </row>
    <row r="1348" spans="56:109">
      <c r="BD1348" s="370"/>
      <c r="BE1348" s="370"/>
      <c r="BF1348" s="370"/>
      <c r="BG1348" s="370"/>
      <c r="BH1348" s="370"/>
      <c r="BI1348" s="370"/>
      <c r="BJ1348" s="370"/>
      <c r="BK1348" s="370"/>
      <c r="BL1348" s="370"/>
      <c r="BM1348" s="370"/>
      <c r="BN1348" s="370"/>
      <c r="BO1348" s="370"/>
      <c r="BP1348" s="370"/>
      <c r="BQ1348" s="370"/>
      <c r="BR1348" s="370"/>
      <c r="BS1348" s="370"/>
      <c r="BT1348" s="370"/>
      <c r="BU1348" s="370"/>
      <c r="BV1348" s="370"/>
      <c r="BW1348" s="370"/>
      <c r="BX1348" s="370"/>
      <c r="BY1348" s="370"/>
      <c r="BZ1348" s="370"/>
      <c r="CA1348" s="370"/>
      <c r="CB1348" s="370"/>
      <c r="CC1348" s="370"/>
      <c r="CD1348" s="370"/>
      <c r="CE1348" s="370"/>
      <c r="CF1348" s="370"/>
      <c r="CG1348" s="370"/>
      <c r="CH1348" s="370"/>
      <c r="CI1348" s="370"/>
      <c r="CJ1348" s="370"/>
      <c r="CK1348" s="370"/>
      <c r="CL1348" s="370"/>
      <c r="CM1348" s="370"/>
      <c r="CN1348" s="370"/>
      <c r="CO1348" s="370"/>
      <c r="CP1348" s="370"/>
      <c r="CQ1348" s="370"/>
      <c r="CR1348" s="370"/>
      <c r="CS1348" s="370"/>
      <c r="CT1348" s="370"/>
      <c r="CU1348" s="370"/>
      <c r="CV1348" s="370"/>
      <c r="CW1348" s="370"/>
      <c r="CX1348" s="370"/>
      <c r="CY1348" s="370"/>
      <c r="CZ1348" s="370"/>
      <c r="DA1348" s="370"/>
      <c r="DB1348" s="370"/>
      <c r="DC1348" s="370"/>
      <c r="DD1348" s="370"/>
      <c r="DE1348" s="370"/>
    </row>
    <row r="1349" spans="56:109">
      <c r="BD1349" s="370"/>
      <c r="BE1349" s="370"/>
      <c r="BF1349" s="370"/>
      <c r="BG1349" s="370"/>
      <c r="BH1349" s="370"/>
      <c r="BI1349" s="370"/>
      <c r="BJ1349" s="370"/>
      <c r="BK1349" s="370"/>
      <c r="BL1349" s="370"/>
      <c r="BM1349" s="370"/>
      <c r="BN1349" s="370"/>
      <c r="BO1349" s="370"/>
      <c r="BP1349" s="370"/>
      <c r="BQ1349" s="370"/>
      <c r="BR1349" s="370"/>
      <c r="BS1349" s="370"/>
      <c r="BT1349" s="370"/>
      <c r="BU1349" s="370"/>
      <c r="BV1349" s="370"/>
      <c r="BW1349" s="370"/>
      <c r="BX1349" s="370"/>
      <c r="BY1349" s="370"/>
      <c r="BZ1349" s="370"/>
      <c r="CA1349" s="370"/>
      <c r="CB1349" s="370"/>
      <c r="CC1349" s="370"/>
      <c r="CD1349" s="370"/>
      <c r="CE1349" s="370"/>
      <c r="CF1349" s="370"/>
      <c r="CG1349" s="370"/>
      <c r="CH1349" s="370"/>
      <c r="CI1349" s="370"/>
      <c r="CJ1349" s="370"/>
      <c r="CK1349" s="370"/>
      <c r="CL1349" s="370"/>
      <c r="CM1349" s="370"/>
      <c r="CN1349" s="370"/>
      <c r="CO1349" s="370"/>
      <c r="CP1349" s="370"/>
      <c r="CQ1349" s="370"/>
      <c r="CR1349" s="370"/>
      <c r="CS1349" s="370"/>
      <c r="CT1349" s="370"/>
      <c r="CU1349" s="370"/>
      <c r="CV1349" s="370"/>
      <c r="CW1349" s="370"/>
      <c r="CX1349" s="370"/>
      <c r="CY1349" s="370"/>
      <c r="CZ1349" s="370"/>
      <c r="DA1349" s="370"/>
      <c r="DB1349" s="370"/>
      <c r="DC1349" s="370"/>
      <c r="DD1349" s="370"/>
      <c r="DE1349" s="370"/>
    </row>
    <row r="1350" spans="56:109">
      <c r="BD1350" s="370"/>
      <c r="BE1350" s="370"/>
      <c r="BF1350" s="370"/>
      <c r="BG1350" s="370"/>
      <c r="BH1350" s="370"/>
      <c r="BI1350" s="370"/>
      <c r="BJ1350" s="370"/>
      <c r="BK1350" s="370"/>
      <c r="BL1350" s="370"/>
      <c r="BM1350" s="370"/>
      <c r="BN1350" s="370"/>
      <c r="BO1350" s="370"/>
      <c r="BP1350" s="370"/>
      <c r="BQ1350" s="370"/>
      <c r="BR1350" s="370"/>
      <c r="BS1350" s="370"/>
      <c r="BT1350" s="370"/>
      <c r="BU1350" s="370"/>
      <c r="BV1350" s="370"/>
      <c r="BW1350" s="370"/>
      <c r="BX1350" s="370"/>
      <c r="BY1350" s="370"/>
      <c r="BZ1350" s="370"/>
      <c r="CA1350" s="370"/>
      <c r="CB1350" s="370"/>
      <c r="CC1350" s="370"/>
      <c r="CD1350" s="370"/>
      <c r="CE1350" s="370"/>
      <c r="CF1350" s="370"/>
      <c r="CG1350" s="370"/>
      <c r="CH1350" s="370"/>
      <c r="CI1350" s="370"/>
      <c r="CJ1350" s="370"/>
      <c r="CK1350" s="370"/>
      <c r="CL1350" s="370"/>
      <c r="CM1350" s="370"/>
      <c r="CN1350" s="370"/>
      <c r="CO1350" s="370"/>
      <c r="CP1350" s="370"/>
      <c r="CQ1350" s="370"/>
      <c r="CR1350" s="370"/>
      <c r="CS1350" s="370"/>
      <c r="CT1350" s="370"/>
      <c r="CU1350" s="370"/>
      <c r="CV1350" s="370"/>
      <c r="CW1350" s="370"/>
      <c r="CX1350" s="370"/>
      <c r="CY1350" s="370"/>
      <c r="CZ1350" s="370"/>
      <c r="DA1350" s="370"/>
      <c r="DB1350" s="370"/>
      <c r="DC1350" s="370"/>
      <c r="DD1350" s="370"/>
      <c r="DE1350" s="370"/>
    </row>
    <row r="1351" spans="56:109">
      <c r="BD1351" s="370"/>
      <c r="BE1351" s="370"/>
      <c r="BF1351" s="370"/>
      <c r="BG1351" s="370"/>
      <c r="BH1351" s="370"/>
      <c r="BI1351" s="370"/>
      <c r="BJ1351" s="370"/>
      <c r="BK1351" s="370"/>
      <c r="BL1351" s="370"/>
      <c r="BM1351" s="370"/>
      <c r="BN1351" s="370"/>
      <c r="BO1351" s="370"/>
      <c r="BP1351" s="370"/>
      <c r="BQ1351" s="370"/>
      <c r="BR1351" s="370"/>
      <c r="BS1351" s="370"/>
      <c r="BT1351" s="370"/>
      <c r="BU1351" s="370"/>
      <c r="BV1351" s="370"/>
      <c r="BW1351" s="370"/>
      <c r="BX1351" s="370"/>
      <c r="BY1351" s="370"/>
      <c r="BZ1351" s="370"/>
      <c r="CA1351" s="370"/>
      <c r="CB1351" s="370"/>
      <c r="CC1351" s="370"/>
      <c r="CD1351" s="370"/>
      <c r="CE1351" s="370"/>
      <c r="CF1351" s="370"/>
      <c r="CG1351" s="370"/>
      <c r="CH1351" s="370"/>
      <c r="CI1351" s="370"/>
      <c r="CJ1351" s="370"/>
      <c r="CK1351" s="370"/>
      <c r="CL1351" s="370"/>
      <c r="CM1351" s="370"/>
      <c r="CN1351" s="370"/>
      <c r="CO1351" s="370"/>
      <c r="CP1351" s="370"/>
      <c r="CQ1351" s="370"/>
      <c r="CR1351" s="370"/>
      <c r="CS1351" s="370"/>
      <c r="CT1351" s="370"/>
      <c r="CU1351" s="370"/>
      <c r="CV1351" s="370"/>
      <c r="CW1351" s="370"/>
      <c r="CX1351" s="370"/>
      <c r="CY1351" s="370"/>
      <c r="CZ1351" s="370"/>
      <c r="DA1351" s="370"/>
      <c r="DB1351" s="370"/>
      <c r="DC1351" s="370"/>
      <c r="DD1351" s="370"/>
      <c r="DE1351" s="370"/>
    </row>
    <row r="1352" spans="56:109">
      <c r="BD1352" s="370"/>
      <c r="BE1352" s="370"/>
      <c r="BF1352" s="370"/>
      <c r="BG1352" s="370"/>
      <c r="BH1352" s="370"/>
      <c r="BI1352" s="370"/>
      <c r="BJ1352" s="370"/>
      <c r="BK1352" s="370"/>
      <c r="BL1352" s="370"/>
      <c r="BM1352" s="370"/>
      <c r="BN1352" s="370"/>
      <c r="BO1352" s="370"/>
      <c r="BP1352" s="370"/>
      <c r="BQ1352" s="370"/>
      <c r="BR1352" s="370"/>
      <c r="BS1352" s="370"/>
      <c r="BT1352" s="370"/>
      <c r="BU1352" s="370"/>
      <c r="BV1352" s="370"/>
      <c r="BW1352" s="370"/>
      <c r="BX1352" s="370"/>
      <c r="BY1352" s="370"/>
      <c r="BZ1352" s="370"/>
      <c r="CA1352" s="370"/>
      <c r="CB1352" s="370"/>
      <c r="CC1352" s="370"/>
      <c r="CD1352" s="370"/>
      <c r="CE1352" s="370"/>
      <c r="CF1352" s="370"/>
      <c r="CG1352" s="370"/>
      <c r="CH1352" s="370"/>
      <c r="CI1352" s="370"/>
      <c r="CJ1352" s="370"/>
      <c r="CK1352" s="370"/>
      <c r="CL1352" s="370"/>
      <c r="CM1352" s="370"/>
      <c r="CN1352" s="370"/>
      <c r="CO1352" s="370"/>
      <c r="CP1352" s="370"/>
      <c r="CQ1352" s="370"/>
      <c r="CR1352" s="370"/>
      <c r="CS1352" s="370"/>
      <c r="CT1352" s="370"/>
      <c r="CU1352" s="370"/>
      <c r="CV1352" s="370"/>
      <c r="CW1352" s="370"/>
      <c r="CX1352" s="370"/>
      <c r="CY1352" s="370"/>
      <c r="CZ1352" s="370"/>
      <c r="DA1352" s="370"/>
      <c r="DB1352" s="370"/>
      <c r="DC1352" s="370"/>
      <c r="DD1352" s="370"/>
      <c r="DE1352" s="370"/>
    </row>
    <row r="1353" spans="56:109">
      <c r="BD1353" s="370"/>
      <c r="BE1353" s="370"/>
      <c r="BF1353" s="370"/>
      <c r="BG1353" s="370"/>
      <c r="BH1353" s="370"/>
      <c r="BI1353" s="370"/>
      <c r="BJ1353" s="370"/>
      <c r="BK1353" s="370"/>
      <c r="BL1353" s="370"/>
      <c r="BM1353" s="370"/>
      <c r="BN1353" s="370"/>
      <c r="BO1353" s="370"/>
      <c r="BP1353" s="370"/>
      <c r="BQ1353" s="370"/>
      <c r="BR1353" s="370"/>
      <c r="BS1353" s="370"/>
      <c r="BT1353" s="370"/>
      <c r="BU1353" s="370"/>
      <c r="BV1353" s="370"/>
      <c r="BW1353" s="370"/>
      <c r="BX1353" s="370"/>
      <c r="BY1353" s="370"/>
      <c r="BZ1353" s="370"/>
      <c r="CA1353" s="370"/>
      <c r="CB1353" s="370"/>
      <c r="CC1353" s="370"/>
      <c r="CD1353" s="370"/>
      <c r="CE1353" s="370"/>
      <c r="CF1353" s="370"/>
      <c r="CG1353" s="370"/>
      <c r="CH1353" s="370"/>
      <c r="CI1353" s="370"/>
      <c r="CJ1353" s="370"/>
      <c r="CK1353" s="370"/>
      <c r="CL1353" s="370"/>
      <c r="CM1353" s="370"/>
      <c r="CN1353" s="370"/>
      <c r="CO1353" s="370"/>
      <c r="CP1353" s="370"/>
      <c r="CQ1353" s="370"/>
      <c r="CR1353" s="370"/>
      <c r="CS1353" s="370"/>
      <c r="CT1353" s="370"/>
      <c r="CU1353" s="370"/>
      <c r="CV1353" s="370"/>
      <c r="CW1353" s="370"/>
      <c r="CX1353" s="370"/>
      <c r="CY1353" s="370"/>
      <c r="CZ1353" s="370"/>
      <c r="DA1353" s="370"/>
      <c r="DB1353" s="370"/>
      <c r="DC1353" s="370"/>
      <c r="DD1353" s="370"/>
      <c r="DE1353" s="370"/>
    </row>
    <row r="1354" spans="56:109">
      <c r="BD1354" s="370"/>
      <c r="BE1354" s="370"/>
      <c r="BF1354" s="370"/>
      <c r="BG1354" s="370"/>
      <c r="BH1354" s="370"/>
      <c r="BI1354" s="370"/>
      <c r="BJ1354" s="370"/>
      <c r="BK1354" s="370"/>
      <c r="BL1354" s="370"/>
      <c r="BM1354" s="370"/>
      <c r="BN1354" s="370"/>
      <c r="BO1354" s="370"/>
      <c r="BP1354" s="370"/>
      <c r="BQ1354" s="370"/>
      <c r="BR1354" s="370"/>
      <c r="BS1354" s="370"/>
      <c r="BT1354" s="370"/>
      <c r="BU1354" s="370"/>
      <c r="BV1354" s="370"/>
      <c r="BW1354" s="370"/>
      <c r="BX1354" s="370"/>
      <c r="BY1354" s="370"/>
      <c r="BZ1354" s="370"/>
      <c r="CA1354" s="370"/>
      <c r="CB1354" s="370"/>
      <c r="CC1354" s="370"/>
      <c r="CD1354" s="370"/>
      <c r="CE1354" s="370"/>
      <c r="CF1354" s="370"/>
      <c r="CG1354" s="370"/>
      <c r="CH1354" s="370"/>
      <c r="CI1354" s="370"/>
      <c r="CJ1354" s="370"/>
      <c r="CK1354" s="370"/>
      <c r="CL1354" s="370"/>
      <c r="CM1354" s="370"/>
      <c r="CN1354" s="370"/>
      <c r="CO1354" s="370"/>
      <c r="CP1354" s="370"/>
      <c r="CQ1354" s="370"/>
      <c r="CR1354" s="370"/>
      <c r="CS1354" s="370"/>
      <c r="CT1354" s="370"/>
      <c r="CU1354" s="370"/>
      <c r="CV1354" s="370"/>
      <c r="CW1354" s="370"/>
      <c r="CX1354" s="370"/>
      <c r="CY1354" s="370"/>
      <c r="CZ1354" s="370"/>
      <c r="DA1354" s="370"/>
      <c r="DB1354" s="370"/>
      <c r="DC1354" s="370"/>
      <c r="DD1354" s="370"/>
      <c r="DE1354" s="370"/>
    </row>
    <row r="1355" spans="56:109">
      <c r="BD1355" s="370"/>
      <c r="BE1355" s="370"/>
      <c r="BF1355" s="370"/>
      <c r="BG1355" s="370"/>
      <c r="BH1355" s="370"/>
      <c r="BI1355" s="370"/>
      <c r="BJ1355" s="370"/>
      <c r="BK1355" s="370"/>
      <c r="BL1355" s="370"/>
      <c r="BM1355" s="370"/>
      <c r="BN1355" s="370"/>
      <c r="BO1355" s="370"/>
      <c r="BP1355" s="370"/>
      <c r="BQ1355" s="370"/>
      <c r="BR1355" s="370"/>
      <c r="BS1355" s="370"/>
      <c r="BT1355" s="370"/>
      <c r="BU1355" s="370"/>
      <c r="BV1355" s="370"/>
      <c r="BW1355" s="370"/>
      <c r="BX1355" s="370"/>
      <c r="BY1355" s="370"/>
      <c r="BZ1355" s="370"/>
      <c r="CA1355" s="370"/>
      <c r="CB1355" s="370"/>
      <c r="CC1355" s="370"/>
      <c r="CD1355" s="370"/>
      <c r="CE1355" s="370"/>
      <c r="CF1355" s="370"/>
      <c r="CG1355" s="370"/>
      <c r="CH1355" s="370"/>
      <c r="CI1355" s="370"/>
      <c r="CJ1355" s="370"/>
      <c r="CK1355" s="370"/>
      <c r="CL1355" s="370"/>
      <c r="CM1355" s="370"/>
      <c r="CN1355" s="370"/>
      <c r="CO1355" s="370"/>
      <c r="CP1355" s="370"/>
      <c r="CQ1355" s="370"/>
      <c r="CR1355" s="370"/>
      <c r="CS1355" s="370"/>
      <c r="CT1355" s="370"/>
      <c r="CU1355" s="370"/>
      <c r="CV1355" s="370"/>
      <c r="CW1355" s="370"/>
      <c r="CX1355" s="370"/>
      <c r="CY1355" s="370"/>
      <c r="CZ1355" s="370"/>
      <c r="DA1355" s="370"/>
      <c r="DB1355" s="370"/>
      <c r="DC1355" s="370"/>
      <c r="DD1355" s="370"/>
      <c r="DE1355" s="370"/>
    </row>
    <row r="1356" spans="56:109">
      <c r="BD1356" s="370"/>
      <c r="BE1356" s="370"/>
      <c r="BF1356" s="370"/>
      <c r="BG1356" s="370"/>
      <c r="BH1356" s="370"/>
      <c r="BI1356" s="370"/>
      <c r="BJ1356" s="370"/>
      <c r="BK1356" s="370"/>
      <c r="BL1356" s="370"/>
      <c r="BM1356" s="370"/>
      <c r="BN1356" s="370"/>
      <c r="BO1356" s="370"/>
      <c r="BP1356" s="370"/>
      <c r="BQ1356" s="370"/>
      <c r="BR1356" s="370"/>
      <c r="BS1356" s="370"/>
      <c r="BT1356" s="370"/>
      <c r="BU1356" s="370"/>
      <c r="BV1356" s="370"/>
      <c r="BW1356" s="370"/>
      <c r="BX1356" s="370"/>
      <c r="BY1356" s="370"/>
      <c r="BZ1356" s="370"/>
      <c r="CA1356" s="370"/>
      <c r="CB1356" s="370"/>
      <c r="CC1356" s="370"/>
      <c r="CD1356" s="370"/>
      <c r="CE1356" s="370"/>
      <c r="CF1356" s="370"/>
      <c r="CG1356" s="370"/>
      <c r="CH1356" s="370"/>
      <c r="CI1356" s="370"/>
      <c r="CJ1356" s="370"/>
      <c r="CK1356" s="370"/>
      <c r="CL1356" s="370"/>
      <c r="CM1356" s="370"/>
      <c r="CN1356" s="370"/>
      <c r="CO1356" s="370"/>
      <c r="CP1356" s="370"/>
      <c r="CQ1356" s="370"/>
      <c r="CR1356" s="370"/>
      <c r="CS1356" s="370"/>
      <c r="CT1356" s="370"/>
      <c r="CU1356" s="370"/>
      <c r="CV1356" s="370"/>
      <c r="CW1356" s="370"/>
      <c r="CX1356" s="370"/>
      <c r="CY1356" s="370"/>
      <c r="CZ1356" s="370"/>
      <c r="DA1356" s="370"/>
      <c r="DB1356" s="370"/>
      <c r="DC1356" s="370"/>
      <c r="DD1356" s="370"/>
      <c r="DE1356" s="370"/>
    </row>
    <row r="1357" spans="56:109">
      <c r="BD1357" s="370"/>
      <c r="BE1357" s="370"/>
      <c r="BF1357" s="370"/>
      <c r="BG1357" s="370"/>
      <c r="BH1357" s="370"/>
      <c r="BI1357" s="370"/>
      <c r="BJ1357" s="370"/>
      <c r="BK1357" s="370"/>
      <c r="BL1357" s="370"/>
      <c r="BM1357" s="370"/>
      <c r="BN1357" s="370"/>
      <c r="BO1357" s="370"/>
      <c r="BP1357" s="370"/>
      <c r="BQ1357" s="370"/>
      <c r="BR1357" s="370"/>
      <c r="BS1357" s="370"/>
      <c r="BT1357" s="370"/>
      <c r="BU1357" s="370"/>
      <c r="BV1357" s="370"/>
      <c r="BW1357" s="370"/>
      <c r="BX1357" s="370"/>
      <c r="BY1357" s="370"/>
      <c r="BZ1357" s="370"/>
      <c r="CA1357" s="370"/>
      <c r="CB1357" s="370"/>
      <c r="CC1357" s="370"/>
      <c r="CD1357" s="370"/>
      <c r="CE1357" s="370"/>
      <c r="CF1357" s="370"/>
      <c r="CG1357" s="370"/>
      <c r="CH1357" s="370"/>
      <c r="CI1357" s="370"/>
      <c r="CJ1357" s="370"/>
      <c r="CK1357" s="370"/>
      <c r="CL1357" s="370"/>
      <c r="CM1357" s="370"/>
      <c r="CN1357" s="370"/>
      <c r="CO1357" s="370"/>
      <c r="CP1357" s="370"/>
      <c r="CQ1357" s="370"/>
      <c r="CR1357" s="370"/>
      <c r="CS1357" s="370"/>
      <c r="CT1357" s="370"/>
      <c r="CU1357" s="370"/>
      <c r="CV1357" s="370"/>
      <c r="CW1357" s="370"/>
      <c r="CX1357" s="370"/>
      <c r="CY1357" s="370"/>
      <c r="CZ1357" s="370"/>
      <c r="DA1357" s="370"/>
      <c r="DB1357" s="370"/>
      <c r="DC1357" s="370"/>
      <c r="DD1357" s="370"/>
      <c r="DE1357" s="370"/>
    </row>
    <row r="1358" spans="56:109">
      <c r="BD1358" s="370"/>
      <c r="BE1358" s="370"/>
      <c r="BF1358" s="370"/>
      <c r="BG1358" s="370"/>
      <c r="BH1358" s="370"/>
      <c r="BI1358" s="370"/>
      <c r="BJ1358" s="370"/>
      <c r="BK1358" s="370"/>
      <c r="BL1358" s="370"/>
      <c r="BM1358" s="370"/>
      <c r="BN1358" s="370"/>
      <c r="BO1358" s="370"/>
      <c r="BP1358" s="370"/>
      <c r="BQ1358" s="370"/>
      <c r="BR1358" s="370"/>
      <c r="BS1358" s="370"/>
      <c r="BT1358" s="370"/>
      <c r="BU1358" s="370"/>
      <c r="BV1358" s="370"/>
      <c r="BW1358" s="370"/>
      <c r="BX1358" s="370"/>
      <c r="BY1358" s="370"/>
      <c r="BZ1358" s="370"/>
      <c r="CA1358" s="370"/>
      <c r="CB1358" s="370"/>
      <c r="CC1358" s="370"/>
      <c r="CD1358" s="370"/>
      <c r="CE1358" s="370"/>
      <c r="CF1358" s="370"/>
      <c r="CG1358" s="370"/>
      <c r="CH1358" s="370"/>
      <c r="CI1358" s="370"/>
      <c r="CJ1358" s="370"/>
      <c r="CK1358" s="370"/>
      <c r="CL1358" s="370"/>
      <c r="CM1358" s="370"/>
      <c r="CN1358" s="370"/>
      <c r="CO1358" s="370"/>
      <c r="CP1358" s="370"/>
      <c r="CQ1358" s="370"/>
      <c r="CR1358" s="370"/>
      <c r="CS1358" s="370"/>
      <c r="CT1358" s="370"/>
      <c r="CU1358" s="370"/>
      <c r="CV1358" s="370"/>
      <c r="CW1358" s="370"/>
      <c r="CX1358" s="370"/>
      <c r="CY1358" s="370"/>
      <c r="CZ1358" s="370"/>
      <c r="DA1358" s="370"/>
      <c r="DB1358" s="370"/>
      <c r="DC1358" s="370"/>
      <c r="DD1358" s="370"/>
      <c r="DE1358" s="370"/>
    </row>
    <row r="1359" spans="56:109">
      <c r="BD1359" s="370"/>
      <c r="BE1359" s="370"/>
      <c r="BF1359" s="370"/>
      <c r="BG1359" s="370"/>
      <c r="BH1359" s="370"/>
      <c r="BI1359" s="370"/>
      <c r="BJ1359" s="370"/>
      <c r="BK1359" s="370"/>
      <c r="BL1359" s="370"/>
      <c r="BM1359" s="370"/>
      <c r="BN1359" s="370"/>
      <c r="BO1359" s="370"/>
      <c r="BP1359" s="370"/>
      <c r="BQ1359" s="370"/>
      <c r="BR1359" s="370"/>
      <c r="BS1359" s="370"/>
      <c r="BT1359" s="370"/>
      <c r="BU1359" s="370"/>
      <c r="BV1359" s="370"/>
      <c r="BW1359" s="370"/>
      <c r="BX1359" s="370"/>
      <c r="BY1359" s="370"/>
      <c r="BZ1359" s="370"/>
      <c r="CA1359" s="370"/>
      <c r="CB1359" s="370"/>
      <c r="CC1359" s="370"/>
      <c r="CD1359" s="370"/>
      <c r="CE1359" s="370"/>
      <c r="CF1359" s="370"/>
      <c r="CG1359" s="370"/>
      <c r="CH1359" s="370"/>
      <c r="CI1359" s="370"/>
      <c r="CJ1359" s="370"/>
      <c r="CK1359" s="370"/>
      <c r="CL1359" s="370"/>
      <c r="CM1359" s="370"/>
      <c r="CN1359" s="370"/>
      <c r="CO1359" s="370"/>
      <c r="CP1359" s="370"/>
      <c r="CQ1359" s="370"/>
      <c r="CR1359" s="370"/>
      <c r="CS1359" s="370"/>
      <c r="CT1359" s="370"/>
      <c r="CU1359" s="370"/>
      <c r="CV1359" s="370"/>
      <c r="CW1359" s="370"/>
      <c r="CX1359" s="370"/>
      <c r="CY1359" s="370"/>
      <c r="CZ1359" s="370"/>
      <c r="DA1359" s="370"/>
      <c r="DB1359" s="370"/>
      <c r="DC1359" s="370"/>
      <c r="DD1359" s="370"/>
      <c r="DE1359" s="370"/>
    </row>
    <row r="1360" spans="56:109">
      <c r="BD1360" s="370"/>
      <c r="BE1360" s="370"/>
      <c r="BF1360" s="370"/>
      <c r="BG1360" s="370"/>
      <c r="BH1360" s="370"/>
      <c r="BI1360" s="370"/>
      <c r="BJ1360" s="370"/>
      <c r="BK1360" s="370"/>
      <c r="BL1360" s="370"/>
      <c r="BM1360" s="370"/>
      <c r="BN1360" s="370"/>
      <c r="BO1360" s="370"/>
      <c r="BP1360" s="370"/>
      <c r="BQ1360" s="370"/>
      <c r="BR1360" s="370"/>
      <c r="BS1360" s="370"/>
      <c r="BT1360" s="370"/>
      <c r="BU1360" s="370"/>
      <c r="BV1360" s="370"/>
      <c r="BW1360" s="370"/>
      <c r="BX1360" s="370"/>
      <c r="BY1360" s="370"/>
      <c r="BZ1360" s="370"/>
      <c r="CA1360" s="370"/>
      <c r="CB1360" s="370"/>
      <c r="CC1360" s="370"/>
      <c r="CD1360" s="370"/>
      <c r="CE1360" s="370"/>
      <c r="CF1360" s="370"/>
      <c r="CG1360" s="370"/>
      <c r="CH1360" s="370"/>
      <c r="CI1360" s="370"/>
      <c r="CJ1360" s="370"/>
      <c r="CK1360" s="370"/>
      <c r="CL1360" s="370"/>
      <c r="CM1360" s="370"/>
      <c r="CN1360" s="370"/>
      <c r="CO1360" s="370"/>
      <c r="CP1360" s="370"/>
      <c r="CQ1360" s="370"/>
      <c r="CR1360" s="370"/>
      <c r="CS1360" s="370"/>
      <c r="CT1360" s="370"/>
      <c r="CU1360" s="370"/>
      <c r="CV1360" s="370"/>
      <c r="CW1360" s="370"/>
      <c r="CX1360" s="370"/>
      <c r="CY1360" s="370"/>
      <c r="CZ1360" s="370"/>
      <c r="DA1360" s="370"/>
      <c r="DB1360" s="370"/>
      <c r="DC1360" s="370"/>
      <c r="DD1360" s="370"/>
      <c r="DE1360" s="370"/>
    </row>
    <row r="1361" spans="56:109">
      <c r="BD1361" s="370"/>
      <c r="BE1361" s="370"/>
      <c r="BF1361" s="370"/>
      <c r="BG1361" s="370"/>
      <c r="BH1361" s="370"/>
      <c r="BI1361" s="370"/>
      <c r="BJ1361" s="370"/>
      <c r="BK1361" s="370"/>
      <c r="BL1361" s="370"/>
      <c r="BM1361" s="370"/>
      <c r="BN1361" s="370"/>
      <c r="BO1361" s="370"/>
      <c r="BP1361" s="370"/>
      <c r="BQ1361" s="370"/>
      <c r="BR1361" s="370"/>
      <c r="BS1361" s="370"/>
      <c r="BT1361" s="370"/>
      <c r="BU1361" s="370"/>
      <c r="BV1361" s="370"/>
      <c r="BW1361" s="370"/>
      <c r="BX1361" s="370"/>
      <c r="BY1361" s="370"/>
      <c r="BZ1361" s="370"/>
      <c r="CA1361" s="370"/>
      <c r="CB1361" s="370"/>
      <c r="CC1361" s="370"/>
      <c r="CD1361" s="370"/>
      <c r="CE1361" s="370"/>
      <c r="CF1361" s="370"/>
      <c r="CG1361" s="370"/>
      <c r="CH1361" s="370"/>
      <c r="CI1361" s="370"/>
      <c r="CJ1361" s="370"/>
      <c r="CK1361" s="370"/>
      <c r="CL1361" s="370"/>
      <c r="CM1361" s="370"/>
      <c r="CN1361" s="370"/>
      <c r="CO1361" s="370"/>
      <c r="CP1361" s="370"/>
      <c r="CQ1361" s="370"/>
      <c r="CR1361" s="370"/>
      <c r="CS1361" s="370"/>
      <c r="CT1361" s="370"/>
      <c r="CU1361" s="370"/>
      <c r="CV1361" s="370"/>
      <c r="CW1361" s="370"/>
      <c r="CX1361" s="370"/>
      <c r="CY1361" s="370"/>
      <c r="CZ1361" s="370"/>
      <c r="DA1361" s="370"/>
      <c r="DB1361" s="370"/>
      <c r="DC1361" s="370"/>
      <c r="DD1361" s="370"/>
      <c r="DE1361" s="370"/>
    </row>
    <row r="1362" spans="56:109">
      <c r="BD1362" s="370"/>
      <c r="BE1362" s="370"/>
      <c r="BF1362" s="370"/>
      <c r="BG1362" s="370"/>
      <c r="BH1362" s="370"/>
      <c r="BI1362" s="370"/>
      <c r="BJ1362" s="370"/>
      <c r="BK1362" s="370"/>
      <c r="BL1362" s="370"/>
      <c r="BM1362" s="370"/>
      <c r="BN1362" s="370"/>
      <c r="BO1362" s="370"/>
      <c r="BP1362" s="370"/>
      <c r="BQ1362" s="370"/>
      <c r="BR1362" s="370"/>
      <c r="BS1362" s="370"/>
      <c r="BT1362" s="370"/>
      <c r="BU1362" s="370"/>
      <c r="BV1362" s="370"/>
      <c r="BW1362" s="370"/>
      <c r="BX1362" s="370"/>
      <c r="BY1362" s="370"/>
      <c r="BZ1362" s="370"/>
      <c r="CA1362" s="370"/>
      <c r="CB1362" s="370"/>
      <c r="CC1362" s="370"/>
      <c r="CD1362" s="370"/>
      <c r="CE1362" s="370"/>
      <c r="CF1362" s="370"/>
      <c r="CG1362" s="370"/>
      <c r="CH1362" s="370"/>
      <c r="CI1362" s="370"/>
      <c r="CJ1362" s="370"/>
      <c r="CK1362" s="370"/>
      <c r="CL1362" s="370"/>
      <c r="CM1362" s="370"/>
      <c r="CN1362" s="370"/>
      <c r="CO1362" s="370"/>
      <c r="CP1362" s="370"/>
      <c r="CQ1362" s="370"/>
      <c r="CR1362" s="370"/>
      <c r="CS1362" s="370"/>
      <c r="CT1362" s="370"/>
      <c r="CU1362" s="370"/>
      <c r="CV1362" s="370"/>
      <c r="CW1362" s="370"/>
      <c r="CX1362" s="370"/>
      <c r="CY1362" s="370"/>
      <c r="CZ1362" s="370"/>
      <c r="DA1362" s="370"/>
      <c r="DB1362" s="370"/>
      <c r="DC1362" s="370"/>
      <c r="DD1362" s="370"/>
      <c r="DE1362" s="370"/>
    </row>
    <row r="1363" spans="56:109">
      <c r="BD1363" s="370"/>
      <c r="BE1363" s="370"/>
      <c r="BF1363" s="370"/>
      <c r="BG1363" s="370"/>
      <c r="BH1363" s="370"/>
      <c r="BI1363" s="370"/>
      <c r="BJ1363" s="370"/>
      <c r="BK1363" s="370"/>
      <c r="BL1363" s="370"/>
      <c r="BM1363" s="370"/>
      <c r="BN1363" s="370"/>
      <c r="BO1363" s="370"/>
      <c r="BP1363" s="370"/>
      <c r="BQ1363" s="370"/>
      <c r="BR1363" s="370"/>
      <c r="BS1363" s="370"/>
      <c r="BT1363" s="370"/>
      <c r="BU1363" s="370"/>
      <c r="BV1363" s="370"/>
      <c r="BW1363" s="370"/>
      <c r="BX1363" s="370"/>
      <c r="BY1363" s="370"/>
      <c r="BZ1363" s="370"/>
      <c r="CA1363" s="370"/>
      <c r="CB1363" s="370"/>
      <c r="CC1363" s="370"/>
      <c r="CD1363" s="370"/>
      <c r="CE1363" s="370"/>
      <c r="CF1363" s="370"/>
      <c r="CG1363" s="370"/>
      <c r="CH1363" s="370"/>
      <c r="CI1363" s="370"/>
      <c r="CJ1363" s="370"/>
      <c r="CK1363" s="370"/>
      <c r="CL1363" s="370"/>
      <c r="CM1363" s="370"/>
      <c r="CN1363" s="370"/>
      <c r="CO1363" s="370"/>
      <c r="CP1363" s="370"/>
      <c r="CQ1363" s="370"/>
      <c r="CR1363" s="370"/>
      <c r="CS1363" s="370"/>
      <c r="CT1363" s="370"/>
      <c r="CU1363" s="370"/>
      <c r="CV1363" s="370"/>
      <c r="CW1363" s="370"/>
      <c r="CX1363" s="370"/>
      <c r="CY1363" s="370"/>
      <c r="CZ1363" s="370"/>
      <c r="DA1363" s="370"/>
      <c r="DB1363" s="370"/>
      <c r="DC1363" s="370"/>
      <c r="DD1363" s="370"/>
      <c r="DE1363" s="370"/>
    </row>
    <row r="1364" spans="56:109">
      <c r="BD1364" s="370"/>
      <c r="BE1364" s="370"/>
      <c r="BF1364" s="370"/>
      <c r="BG1364" s="370"/>
      <c r="BH1364" s="370"/>
      <c r="BI1364" s="370"/>
      <c r="BJ1364" s="370"/>
      <c r="BK1364" s="370"/>
      <c r="BL1364" s="370"/>
      <c r="BM1364" s="370"/>
      <c r="BN1364" s="370"/>
      <c r="BO1364" s="370"/>
      <c r="BP1364" s="370"/>
      <c r="BQ1364" s="370"/>
      <c r="BR1364" s="370"/>
      <c r="BS1364" s="370"/>
      <c r="BT1364" s="370"/>
      <c r="BU1364" s="370"/>
      <c r="BV1364" s="370"/>
      <c r="BW1364" s="370"/>
      <c r="BX1364" s="370"/>
      <c r="BY1364" s="370"/>
      <c r="BZ1364" s="370"/>
      <c r="CA1364" s="370"/>
      <c r="CB1364" s="370"/>
      <c r="CC1364" s="370"/>
      <c r="CD1364" s="370"/>
      <c r="CE1364" s="370"/>
      <c r="CF1364" s="370"/>
      <c r="CG1364" s="370"/>
      <c r="CH1364" s="370"/>
      <c r="CI1364" s="370"/>
      <c r="CJ1364" s="370"/>
      <c r="CK1364" s="370"/>
      <c r="CL1364" s="370"/>
      <c r="CM1364" s="370"/>
      <c r="CN1364" s="370"/>
      <c r="CO1364" s="370"/>
      <c r="CP1364" s="370"/>
      <c r="CQ1364" s="370"/>
      <c r="CR1364" s="370"/>
      <c r="CS1364" s="370"/>
      <c r="CT1364" s="370"/>
      <c r="CU1364" s="370"/>
      <c r="CV1364" s="370"/>
      <c r="CW1364" s="370"/>
      <c r="CX1364" s="370"/>
      <c r="CY1364" s="370"/>
      <c r="CZ1364" s="370"/>
      <c r="DA1364" s="370"/>
      <c r="DB1364" s="370"/>
      <c r="DC1364" s="370"/>
      <c r="DD1364" s="370"/>
      <c r="DE1364" s="370"/>
    </row>
    <row r="1365" spans="56:109">
      <c r="BD1365" s="370"/>
      <c r="BE1365" s="370"/>
      <c r="BF1365" s="370"/>
      <c r="BG1365" s="370"/>
      <c r="BH1365" s="370"/>
      <c r="BI1365" s="370"/>
      <c r="BJ1365" s="370"/>
      <c r="BK1365" s="370"/>
      <c r="BL1365" s="370"/>
      <c r="BM1365" s="370"/>
      <c r="BN1365" s="370"/>
      <c r="BO1365" s="370"/>
      <c r="BP1365" s="370"/>
      <c r="BQ1365" s="370"/>
      <c r="BR1365" s="370"/>
      <c r="BS1365" s="370"/>
      <c r="BT1365" s="370"/>
      <c r="BU1365" s="370"/>
      <c r="BV1365" s="370"/>
      <c r="BW1365" s="370"/>
      <c r="BX1365" s="370"/>
      <c r="BY1365" s="370"/>
      <c r="BZ1365" s="370"/>
      <c r="CA1365" s="370"/>
      <c r="CB1365" s="370"/>
      <c r="CC1365" s="370"/>
      <c r="CD1365" s="370"/>
      <c r="CE1365" s="370"/>
      <c r="CF1365" s="370"/>
      <c r="CG1365" s="370"/>
      <c r="CH1365" s="370"/>
      <c r="CI1365" s="370"/>
      <c r="CJ1365" s="370"/>
      <c r="CK1365" s="370"/>
      <c r="CL1365" s="370"/>
      <c r="CM1365" s="370"/>
      <c r="CN1365" s="370"/>
      <c r="CO1365" s="370"/>
      <c r="CP1365" s="370"/>
      <c r="CQ1365" s="370"/>
      <c r="CR1365" s="370"/>
      <c r="CS1365" s="370"/>
      <c r="CT1365" s="370"/>
      <c r="CU1365" s="370"/>
      <c r="CV1365" s="370"/>
      <c r="CW1365" s="370"/>
      <c r="CX1365" s="370"/>
      <c r="CY1365" s="370"/>
      <c r="CZ1365" s="370"/>
      <c r="DA1365" s="370"/>
      <c r="DB1365" s="370"/>
      <c r="DC1365" s="370"/>
      <c r="DD1365" s="370"/>
      <c r="DE1365" s="370"/>
    </row>
    <row r="1366" spans="56:109">
      <c r="BD1366" s="370"/>
      <c r="BE1366" s="370"/>
      <c r="BF1366" s="370"/>
      <c r="BG1366" s="370"/>
      <c r="BH1366" s="370"/>
      <c r="BI1366" s="370"/>
      <c r="BJ1366" s="370"/>
      <c r="BK1366" s="370"/>
      <c r="BL1366" s="370"/>
      <c r="BM1366" s="370"/>
      <c r="BN1366" s="370"/>
      <c r="BO1366" s="370"/>
      <c r="BP1366" s="370"/>
      <c r="BQ1366" s="370"/>
      <c r="BR1366" s="370"/>
      <c r="BS1366" s="370"/>
      <c r="BT1366" s="370"/>
      <c r="BU1366" s="370"/>
      <c r="BV1366" s="370"/>
      <c r="BW1366" s="370"/>
      <c r="BX1366" s="370"/>
      <c r="BY1366" s="370"/>
      <c r="BZ1366" s="370"/>
      <c r="CA1366" s="370"/>
      <c r="CB1366" s="370"/>
      <c r="CC1366" s="370"/>
      <c r="CD1366" s="370"/>
      <c r="CE1366" s="370"/>
      <c r="CF1366" s="370"/>
      <c r="CG1366" s="370"/>
      <c r="CH1366" s="370"/>
      <c r="CI1366" s="370"/>
      <c r="CJ1366" s="370"/>
      <c r="CK1366" s="370"/>
      <c r="CL1366" s="370"/>
      <c r="CM1366" s="370"/>
      <c r="CN1366" s="370"/>
      <c r="CO1366" s="370"/>
      <c r="CP1366" s="370"/>
      <c r="CQ1366" s="370"/>
      <c r="CR1366" s="370"/>
      <c r="CS1366" s="370"/>
      <c r="CT1366" s="370"/>
      <c r="CU1366" s="370"/>
      <c r="CV1366" s="370"/>
      <c r="CW1366" s="370"/>
      <c r="CX1366" s="370"/>
      <c r="CY1366" s="370"/>
      <c r="CZ1366" s="370"/>
      <c r="DA1366" s="370"/>
      <c r="DB1366" s="370"/>
      <c r="DC1366" s="370"/>
      <c r="DD1366" s="370"/>
      <c r="DE1366" s="370"/>
    </row>
    <row r="1367" spans="56:109">
      <c r="BD1367" s="370"/>
      <c r="BE1367" s="370"/>
      <c r="BF1367" s="370"/>
      <c r="BG1367" s="370"/>
      <c r="BH1367" s="370"/>
      <c r="BI1367" s="370"/>
      <c r="BJ1367" s="370"/>
      <c r="BK1367" s="370"/>
      <c r="BL1367" s="370"/>
      <c r="BM1367" s="370"/>
      <c r="BN1367" s="370"/>
      <c r="BO1367" s="370"/>
      <c r="BP1367" s="370"/>
      <c r="BQ1367" s="370"/>
      <c r="BR1367" s="370"/>
      <c r="BS1367" s="370"/>
      <c r="BT1367" s="370"/>
      <c r="BU1367" s="370"/>
      <c r="BV1367" s="370"/>
      <c r="BW1367" s="370"/>
      <c r="BX1367" s="370"/>
      <c r="BY1367" s="370"/>
      <c r="BZ1367" s="370"/>
      <c r="CA1367" s="370"/>
      <c r="CB1367" s="370"/>
      <c r="CC1367" s="370"/>
      <c r="CD1367" s="370"/>
      <c r="CE1367" s="370"/>
      <c r="CF1367" s="370"/>
      <c r="CG1367" s="370"/>
      <c r="CH1367" s="370"/>
      <c r="CI1367" s="370"/>
      <c r="CJ1367" s="370"/>
      <c r="CK1367" s="370"/>
      <c r="CL1367" s="370"/>
      <c r="CM1367" s="370"/>
      <c r="CN1367" s="370"/>
      <c r="CO1367" s="370"/>
      <c r="CP1367" s="370"/>
      <c r="CQ1367" s="370"/>
      <c r="CR1367" s="370"/>
      <c r="CS1367" s="370"/>
      <c r="CT1367" s="370"/>
      <c r="CU1367" s="370"/>
      <c r="CV1367" s="370"/>
      <c r="CW1367" s="370"/>
      <c r="CX1367" s="370"/>
      <c r="CY1367" s="370"/>
      <c r="CZ1367" s="370"/>
      <c r="DA1367" s="370"/>
      <c r="DB1367" s="370"/>
      <c r="DC1367" s="370"/>
      <c r="DD1367" s="370"/>
      <c r="DE1367" s="370"/>
    </row>
    <row r="1368" spans="56:109">
      <c r="BD1368" s="370"/>
      <c r="BE1368" s="370"/>
      <c r="BF1368" s="370"/>
      <c r="BG1368" s="370"/>
      <c r="BH1368" s="370"/>
      <c r="BI1368" s="370"/>
      <c r="BJ1368" s="370"/>
      <c r="BK1368" s="370"/>
      <c r="BL1368" s="370"/>
      <c r="BM1368" s="370"/>
      <c r="BN1368" s="370"/>
      <c r="BO1368" s="370"/>
      <c r="BP1368" s="370"/>
      <c r="BQ1368" s="370"/>
      <c r="BR1368" s="370"/>
      <c r="BS1368" s="370"/>
      <c r="BT1368" s="370"/>
      <c r="BU1368" s="370"/>
      <c r="BV1368" s="370"/>
      <c r="BW1368" s="370"/>
      <c r="BX1368" s="370"/>
      <c r="BY1368" s="370"/>
      <c r="BZ1368" s="370"/>
      <c r="CA1368" s="370"/>
      <c r="CB1368" s="370"/>
      <c r="CC1368" s="370"/>
      <c r="CD1368" s="370"/>
      <c r="CE1368" s="370"/>
      <c r="CF1368" s="370"/>
      <c r="CG1368" s="370"/>
      <c r="CH1368" s="370"/>
      <c r="CI1368" s="370"/>
      <c r="CJ1368" s="370"/>
      <c r="CK1368" s="370"/>
      <c r="CL1368" s="370"/>
      <c r="CM1368" s="370"/>
      <c r="CN1368" s="370"/>
      <c r="CO1368" s="370"/>
      <c r="CP1368" s="370"/>
      <c r="CQ1368" s="370"/>
      <c r="CR1368" s="370"/>
      <c r="CS1368" s="370"/>
      <c r="CT1368" s="370"/>
      <c r="CU1368" s="370"/>
      <c r="CV1368" s="370"/>
      <c r="CW1368" s="370"/>
      <c r="CX1368" s="370"/>
      <c r="CY1368" s="370"/>
      <c r="CZ1368" s="370"/>
      <c r="DA1368" s="370"/>
      <c r="DB1368" s="370"/>
      <c r="DC1368" s="370"/>
      <c r="DD1368" s="370"/>
      <c r="DE1368" s="370"/>
    </row>
    <row r="1369" spans="56:109">
      <c r="BD1369" s="370"/>
      <c r="BE1369" s="370"/>
      <c r="BF1369" s="370"/>
      <c r="BG1369" s="370"/>
      <c r="BH1369" s="370"/>
      <c r="BI1369" s="370"/>
      <c r="BJ1369" s="370"/>
      <c r="BK1369" s="370"/>
      <c r="BL1369" s="370"/>
      <c r="BM1369" s="370"/>
      <c r="BN1369" s="370"/>
      <c r="BO1369" s="370"/>
      <c r="BP1369" s="370"/>
      <c r="BQ1369" s="370"/>
      <c r="BR1369" s="370"/>
      <c r="BS1369" s="370"/>
      <c r="BT1369" s="370"/>
      <c r="BU1369" s="370"/>
      <c r="BV1369" s="370"/>
      <c r="BW1369" s="370"/>
      <c r="BX1369" s="370"/>
      <c r="BY1369" s="370"/>
      <c r="BZ1369" s="370"/>
      <c r="CA1369" s="370"/>
      <c r="CB1369" s="370"/>
      <c r="CC1369" s="370"/>
      <c r="CD1369" s="370"/>
      <c r="CE1369" s="370"/>
      <c r="CF1369" s="370"/>
      <c r="CG1369" s="370"/>
      <c r="CH1369" s="370"/>
      <c r="CI1369" s="370"/>
      <c r="CJ1369" s="370"/>
      <c r="CK1369" s="370"/>
      <c r="CL1369" s="370"/>
      <c r="CM1369" s="370"/>
      <c r="CN1369" s="370"/>
      <c r="CO1369" s="370"/>
      <c r="CP1369" s="370"/>
      <c r="CQ1369" s="370"/>
      <c r="CR1369" s="370"/>
      <c r="CS1369" s="370"/>
      <c r="CT1369" s="370"/>
      <c r="CU1369" s="370"/>
      <c r="CV1369" s="370"/>
      <c r="CW1369" s="370"/>
      <c r="CX1369" s="370"/>
      <c r="CY1369" s="370"/>
      <c r="CZ1369" s="370"/>
      <c r="DA1369" s="370"/>
      <c r="DB1369" s="370"/>
      <c r="DC1369" s="370"/>
      <c r="DD1369" s="370"/>
      <c r="DE1369" s="370"/>
    </row>
    <row r="1370" spans="56:109">
      <c r="BD1370" s="370"/>
      <c r="BE1370" s="370"/>
      <c r="BF1370" s="370"/>
      <c r="BG1370" s="370"/>
      <c r="BH1370" s="370"/>
      <c r="BI1370" s="370"/>
      <c r="BJ1370" s="370"/>
      <c r="BK1370" s="370"/>
      <c r="BL1370" s="370"/>
      <c r="BM1370" s="370"/>
      <c r="BN1370" s="370"/>
      <c r="BO1370" s="370"/>
      <c r="BP1370" s="370"/>
      <c r="BQ1370" s="370"/>
      <c r="BR1370" s="370"/>
      <c r="BS1370" s="370"/>
      <c r="BT1370" s="370"/>
      <c r="BU1370" s="370"/>
      <c r="BV1370" s="370"/>
      <c r="BW1370" s="370"/>
      <c r="BX1370" s="370"/>
      <c r="BY1370" s="370"/>
      <c r="BZ1370" s="370"/>
      <c r="CA1370" s="370"/>
      <c r="CB1370" s="370"/>
      <c r="CC1370" s="370"/>
      <c r="CD1370" s="370"/>
      <c r="CE1370" s="370"/>
      <c r="CF1370" s="370"/>
      <c r="CG1370" s="370"/>
      <c r="CH1370" s="370"/>
      <c r="CI1370" s="370"/>
      <c r="CJ1370" s="370"/>
      <c r="CK1370" s="370"/>
      <c r="CL1370" s="370"/>
      <c r="CM1370" s="370"/>
      <c r="CN1370" s="370"/>
      <c r="CO1370" s="370"/>
      <c r="CP1370" s="370"/>
      <c r="CQ1370" s="370"/>
      <c r="CR1370" s="370"/>
      <c r="CS1370" s="370"/>
      <c r="CT1370" s="370"/>
      <c r="CU1370" s="370"/>
      <c r="CV1370" s="370"/>
      <c r="CW1370" s="370"/>
      <c r="CX1370" s="370"/>
      <c r="CY1370" s="370"/>
      <c r="CZ1370" s="370"/>
      <c r="DA1370" s="370"/>
      <c r="DB1370" s="370"/>
      <c r="DC1370" s="370"/>
      <c r="DD1370" s="370"/>
      <c r="DE1370" s="370"/>
    </row>
    <row r="1371" spans="56:109">
      <c r="BD1371" s="370"/>
      <c r="BE1371" s="370"/>
      <c r="BF1371" s="370"/>
      <c r="BG1371" s="370"/>
      <c r="BH1371" s="370"/>
      <c r="BI1371" s="370"/>
      <c r="BJ1371" s="370"/>
      <c r="BK1371" s="370"/>
      <c r="BL1371" s="370"/>
      <c r="BM1371" s="370"/>
      <c r="BN1371" s="370"/>
      <c r="BO1371" s="370"/>
      <c r="BP1371" s="370"/>
      <c r="BQ1371" s="370"/>
      <c r="BR1371" s="370"/>
      <c r="BS1371" s="370"/>
      <c r="BT1371" s="370"/>
      <c r="BU1371" s="370"/>
      <c r="BV1371" s="370"/>
      <c r="BW1371" s="370"/>
      <c r="BX1371" s="370"/>
      <c r="BY1371" s="370"/>
      <c r="BZ1371" s="370"/>
      <c r="CA1371" s="370"/>
      <c r="CB1371" s="370"/>
      <c r="CC1371" s="370"/>
      <c r="CD1371" s="370"/>
      <c r="CE1371" s="370"/>
      <c r="CF1371" s="370"/>
      <c r="CG1371" s="370"/>
      <c r="CH1371" s="370"/>
      <c r="CI1371" s="370"/>
      <c r="CJ1371" s="370"/>
      <c r="CK1371" s="370"/>
      <c r="CL1371" s="370"/>
      <c r="CM1371" s="370"/>
      <c r="CN1371" s="370"/>
      <c r="CO1371" s="370"/>
      <c r="CP1371" s="370"/>
      <c r="CQ1371" s="370"/>
      <c r="CR1371" s="370"/>
      <c r="CS1371" s="370"/>
      <c r="CT1371" s="370"/>
      <c r="CU1371" s="370"/>
      <c r="CV1371" s="370"/>
      <c r="CW1371" s="370"/>
      <c r="CX1371" s="370"/>
      <c r="CY1371" s="370"/>
      <c r="CZ1371" s="370"/>
      <c r="DA1371" s="370"/>
      <c r="DB1371" s="370"/>
      <c r="DC1371" s="370"/>
      <c r="DD1371" s="370"/>
      <c r="DE1371" s="370"/>
    </row>
    <row r="1372" spans="56:109">
      <c r="BD1372" s="370"/>
      <c r="BE1372" s="370"/>
      <c r="BF1372" s="370"/>
      <c r="BG1372" s="370"/>
      <c r="BH1372" s="370"/>
      <c r="BI1372" s="370"/>
      <c r="BJ1372" s="370"/>
      <c r="BK1372" s="370"/>
      <c r="BL1372" s="370"/>
      <c r="BM1372" s="370"/>
      <c r="BN1372" s="370"/>
      <c r="BO1372" s="370"/>
      <c r="BP1372" s="370"/>
      <c r="BQ1372" s="370"/>
      <c r="BR1372" s="370"/>
      <c r="BS1372" s="370"/>
      <c r="BT1372" s="370"/>
      <c r="BU1372" s="370"/>
      <c r="BV1372" s="370"/>
      <c r="BW1372" s="370"/>
      <c r="BX1372" s="370"/>
      <c r="BY1372" s="370"/>
      <c r="BZ1372" s="370"/>
      <c r="CA1372" s="370"/>
      <c r="CB1372" s="370"/>
      <c r="CC1372" s="370"/>
      <c r="CD1372" s="370"/>
      <c r="CE1372" s="370"/>
      <c r="CF1372" s="370"/>
      <c r="CG1372" s="370"/>
      <c r="CH1372" s="370"/>
      <c r="CI1372" s="370"/>
      <c r="CJ1372" s="370"/>
      <c r="CK1372" s="370"/>
      <c r="CL1372" s="370"/>
      <c r="CM1372" s="370"/>
      <c r="CN1372" s="370"/>
      <c r="CO1372" s="370"/>
      <c r="CP1372" s="370"/>
      <c r="CQ1372" s="370"/>
      <c r="CR1372" s="370"/>
      <c r="CS1372" s="370"/>
      <c r="CT1372" s="370"/>
      <c r="CU1372" s="370"/>
      <c r="CV1372" s="370"/>
      <c r="CW1372" s="370"/>
      <c r="CX1372" s="370"/>
      <c r="CY1372" s="370"/>
      <c r="CZ1372" s="370"/>
      <c r="DA1372" s="370"/>
      <c r="DB1372" s="370"/>
      <c r="DC1372" s="370"/>
      <c r="DD1372" s="370"/>
      <c r="DE1372" s="370"/>
    </row>
    <row r="1373" spans="56:109">
      <c r="BD1373" s="370"/>
      <c r="BE1373" s="370"/>
      <c r="BF1373" s="370"/>
      <c r="BG1373" s="370"/>
      <c r="BH1373" s="370"/>
      <c r="BI1373" s="370"/>
      <c r="BJ1373" s="370"/>
      <c r="BK1373" s="370"/>
      <c r="BL1373" s="370"/>
      <c r="BM1373" s="370"/>
      <c r="BN1373" s="370"/>
      <c r="BO1373" s="370"/>
      <c r="BP1373" s="370"/>
      <c r="BQ1373" s="370"/>
      <c r="BR1373" s="370"/>
      <c r="BS1373" s="370"/>
      <c r="BT1373" s="370"/>
      <c r="BU1373" s="370"/>
      <c r="BV1373" s="370"/>
      <c r="BW1373" s="370"/>
      <c r="BX1373" s="370"/>
      <c r="BY1373" s="370"/>
      <c r="BZ1373" s="370"/>
      <c r="CA1373" s="370"/>
      <c r="CB1373" s="370"/>
      <c r="CC1373" s="370"/>
      <c r="CD1373" s="370"/>
      <c r="CE1373" s="370"/>
      <c r="CF1373" s="370"/>
      <c r="CG1373" s="370"/>
      <c r="CH1373" s="370"/>
      <c r="CI1373" s="370"/>
      <c r="CJ1373" s="370"/>
      <c r="CK1373" s="370"/>
      <c r="CL1373" s="370"/>
      <c r="CM1373" s="370"/>
      <c r="CN1373" s="370"/>
      <c r="CO1373" s="370"/>
      <c r="CP1373" s="370"/>
      <c r="CQ1373" s="370"/>
      <c r="CR1373" s="370"/>
      <c r="CS1373" s="370"/>
      <c r="CT1373" s="370"/>
      <c r="CU1373" s="370"/>
      <c r="CV1373" s="370"/>
      <c r="CW1373" s="370"/>
      <c r="CX1373" s="370"/>
      <c r="CY1373" s="370"/>
      <c r="CZ1373" s="370"/>
      <c r="DA1373" s="370"/>
      <c r="DB1373" s="370"/>
      <c r="DC1373" s="370"/>
      <c r="DD1373" s="370"/>
      <c r="DE1373" s="370"/>
    </row>
    <row r="1374" spans="56:109">
      <c r="BD1374" s="370"/>
      <c r="BE1374" s="370"/>
      <c r="BF1374" s="370"/>
      <c r="BG1374" s="370"/>
      <c r="BH1374" s="370"/>
      <c r="BI1374" s="370"/>
      <c r="BJ1374" s="370"/>
      <c r="BK1374" s="370"/>
      <c r="BL1374" s="370"/>
      <c r="BM1374" s="370"/>
      <c r="BN1374" s="370"/>
      <c r="BO1374" s="370"/>
      <c r="BP1374" s="370"/>
      <c r="BQ1374" s="370"/>
      <c r="BR1374" s="370"/>
      <c r="BS1374" s="370"/>
      <c r="BT1374" s="370"/>
      <c r="BU1374" s="370"/>
      <c r="BV1374" s="370"/>
      <c r="BW1374" s="370"/>
      <c r="BX1374" s="370"/>
      <c r="BY1374" s="370"/>
      <c r="BZ1374" s="370"/>
      <c r="CA1374" s="370"/>
      <c r="CB1374" s="370"/>
      <c r="CC1374" s="370"/>
      <c r="CD1374" s="370"/>
      <c r="CE1374" s="370"/>
      <c r="CF1374" s="370"/>
      <c r="CG1374" s="370"/>
      <c r="CH1374" s="370"/>
      <c r="CI1374" s="370"/>
      <c r="CJ1374" s="370"/>
      <c r="CK1374" s="370"/>
      <c r="CL1374" s="370"/>
      <c r="CM1374" s="370"/>
      <c r="CN1374" s="370"/>
      <c r="CO1374" s="370"/>
      <c r="CP1374" s="370"/>
      <c r="CQ1374" s="370"/>
      <c r="CR1374" s="370"/>
      <c r="CS1374" s="370"/>
      <c r="CT1374" s="370"/>
      <c r="CU1374" s="370"/>
      <c r="CV1374" s="370"/>
      <c r="CW1374" s="370"/>
      <c r="CX1374" s="370"/>
      <c r="CY1374" s="370"/>
      <c r="CZ1374" s="370"/>
      <c r="DA1374" s="370"/>
      <c r="DB1374" s="370"/>
      <c r="DC1374" s="370"/>
      <c r="DD1374" s="370"/>
      <c r="DE1374" s="370"/>
    </row>
    <row r="1375" spans="56:109">
      <c r="BD1375" s="370"/>
      <c r="BE1375" s="370"/>
      <c r="BF1375" s="370"/>
      <c r="BG1375" s="370"/>
      <c r="BH1375" s="370"/>
      <c r="BI1375" s="370"/>
      <c r="BJ1375" s="370"/>
      <c r="BK1375" s="370"/>
      <c r="BL1375" s="370"/>
      <c r="BM1375" s="370"/>
      <c r="BN1375" s="370"/>
      <c r="BO1375" s="370"/>
      <c r="BP1375" s="370"/>
      <c r="BQ1375" s="370"/>
      <c r="BR1375" s="370"/>
      <c r="BS1375" s="370"/>
      <c r="BT1375" s="370"/>
      <c r="BU1375" s="370"/>
      <c r="BV1375" s="370"/>
      <c r="BW1375" s="370"/>
      <c r="BX1375" s="370"/>
      <c r="BY1375" s="370"/>
      <c r="BZ1375" s="370"/>
      <c r="CA1375" s="370"/>
      <c r="CB1375" s="370"/>
      <c r="CC1375" s="370"/>
      <c r="CD1375" s="370"/>
      <c r="CE1375" s="370"/>
      <c r="CF1375" s="370"/>
      <c r="CG1375" s="370"/>
      <c r="CH1375" s="370"/>
      <c r="CI1375" s="370"/>
      <c r="CJ1375" s="370"/>
      <c r="CK1375" s="370"/>
      <c r="CL1375" s="370"/>
      <c r="CM1375" s="370"/>
      <c r="CN1375" s="370"/>
      <c r="CO1375" s="370"/>
      <c r="CP1375" s="370"/>
      <c r="CQ1375" s="370"/>
      <c r="CR1375" s="370"/>
      <c r="CS1375" s="370"/>
      <c r="CT1375" s="370"/>
      <c r="CU1375" s="370"/>
      <c r="CV1375" s="370"/>
      <c r="CW1375" s="370"/>
      <c r="CX1375" s="370"/>
      <c r="CY1375" s="370"/>
      <c r="CZ1375" s="370"/>
      <c r="DA1375" s="370"/>
      <c r="DB1375" s="370"/>
      <c r="DC1375" s="370"/>
      <c r="DD1375" s="370"/>
      <c r="DE1375" s="370"/>
    </row>
    <row r="1376" spans="56:109">
      <c r="BD1376" s="370"/>
      <c r="BE1376" s="370"/>
      <c r="BF1376" s="370"/>
      <c r="BG1376" s="370"/>
      <c r="BH1376" s="370"/>
      <c r="BI1376" s="370"/>
      <c r="BJ1376" s="370"/>
      <c r="BK1376" s="370"/>
      <c r="BL1376" s="370"/>
      <c r="BM1376" s="370"/>
      <c r="BN1376" s="370"/>
      <c r="BO1376" s="370"/>
      <c r="BP1376" s="370"/>
      <c r="BQ1376" s="370"/>
      <c r="BR1376" s="370"/>
      <c r="BS1376" s="370"/>
      <c r="BT1376" s="370"/>
      <c r="BU1376" s="370"/>
      <c r="BV1376" s="370"/>
      <c r="BW1376" s="370"/>
      <c r="BX1376" s="370"/>
      <c r="BY1376" s="370"/>
      <c r="BZ1376" s="370"/>
      <c r="CA1376" s="370"/>
      <c r="CB1376" s="370"/>
      <c r="CC1376" s="370"/>
      <c r="CD1376" s="370"/>
      <c r="CE1376" s="370"/>
      <c r="CF1376" s="370"/>
      <c r="CG1376" s="370"/>
      <c r="CH1376" s="370"/>
      <c r="CI1376" s="370"/>
      <c r="CJ1376" s="370"/>
      <c r="CK1376" s="370"/>
      <c r="CL1376" s="370"/>
      <c r="CM1376" s="370"/>
      <c r="CN1376" s="370"/>
      <c r="CO1376" s="370"/>
      <c r="CP1376" s="370"/>
      <c r="CQ1376" s="370"/>
      <c r="CR1376" s="370"/>
      <c r="CS1376" s="370"/>
      <c r="CT1376" s="370"/>
      <c r="CU1376" s="370"/>
      <c r="CV1376" s="370"/>
      <c r="CW1376" s="370"/>
      <c r="CX1376" s="370"/>
      <c r="CY1376" s="370"/>
      <c r="CZ1376" s="370"/>
      <c r="DA1376" s="370"/>
      <c r="DB1376" s="370"/>
      <c r="DC1376" s="370"/>
      <c r="DD1376" s="370"/>
      <c r="DE1376" s="370"/>
    </row>
    <row r="1377" spans="56:109">
      <c r="BD1377" s="370"/>
      <c r="BE1377" s="370"/>
      <c r="BF1377" s="370"/>
      <c r="BG1377" s="370"/>
      <c r="BH1377" s="370"/>
      <c r="BI1377" s="370"/>
      <c r="BJ1377" s="370"/>
      <c r="BK1377" s="370"/>
      <c r="BL1377" s="370"/>
      <c r="BM1377" s="370"/>
      <c r="BN1377" s="370"/>
      <c r="BO1377" s="370"/>
      <c r="BP1377" s="370"/>
      <c r="BQ1377" s="370"/>
      <c r="BR1377" s="370"/>
      <c r="BS1377" s="370"/>
      <c r="BT1377" s="370"/>
      <c r="BU1377" s="370"/>
      <c r="BV1377" s="370"/>
      <c r="BW1377" s="370"/>
      <c r="BX1377" s="370"/>
      <c r="BY1377" s="370"/>
      <c r="BZ1377" s="370"/>
      <c r="CA1377" s="370"/>
      <c r="CB1377" s="370"/>
      <c r="CC1377" s="370"/>
      <c r="CD1377" s="370"/>
      <c r="CE1377" s="370"/>
      <c r="CF1377" s="370"/>
      <c r="CG1377" s="370"/>
      <c r="CH1377" s="370"/>
      <c r="CI1377" s="370"/>
      <c r="CJ1377" s="370"/>
      <c r="CK1377" s="370"/>
      <c r="CL1377" s="370"/>
      <c r="CM1377" s="370"/>
      <c r="CN1377" s="370"/>
      <c r="CO1377" s="370"/>
      <c r="CP1377" s="370"/>
      <c r="CQ1377" s="370"/>
      <c r="CR1377" s="370"/>
      <c r="CS1377" s="370"/>
      <c r="CT1377" s="370"/>
      <c r="CU1377" s="370"/>
      <c r="CV1377" s="370"/>
      <c r="CW1377" s="370"/>
      <c r="CX1377" s="370"/>
      <c r="CY1377" s="370"/>
      <c r="CZ1377" s="370"/>
      <c r="DA1377" s="370"/>
      <c r="DB1377" s="370"/>
      <c r="DC1377" s="370"/>
      <c r="DD1377" s="370"/>
      <c r="DE1377" s="370"/>
    </row>
    <row r="1378" spans="56:109">
      <c r="BD1378" s="370"/>
      <c r="BE1378" s="370"/>
      <c r="BF1378" s="370"/>
      <c r="BG1378" s="370"/>
      <c r="BH1378" s="370"/>
      <c r="BI1378" s="370"/>
      <c r="BJ1378" s="370"/>
      <c r="BK1378" s="370"/>
      <c r="BL1378" s="370"/>
      <c r="BM1378" s="370"/>
      <c r="BN1378" s="370"/>
      <c r="BO1378" s="370"/>
      <c r="BP1378" s="370"/>
      <c r="BQ1378" s="370"/>
      <c r="BR1378" s="370"/>
      <c r="BS1378" s="370"/>
      <c r="BT1378" s="370"/>
      <c r="BU1378" s="370"/>
      <c r="BV1378" s="370"/>
      <c r="BW1378" s="370"/>
      <c r="BX1378" s="370"/>
      <c r="BY1378" s="370"/>
      <c r="BZ1378" s="370"/>
      <c r="CA1378" s="370"/>
      <c r="CB1378" s="370"/>
      <c r="CC1378" s="370"/>
      <c r="CD1378" s="370"/>
      <c r="CE1378" s="370"/>
      <c r="CF1378" s="370"/>
      <c r="CG1378" s="370"/>
      <c r="CH1378" s="370"/>
      <c r="CI1378" s="370"/>
      <c r="CJ1378" s="370"/>
      <c r="CK1378" s="370"/>
      <c r="CL1378" s="370"/>
      <c r="CM1378" s="370"/>
      <c r="CN1378" s="370"/>
      <c r="CO1378" s="370"/>
      <c r="CP1378" s="370"/>
      <c r="CQ1378" s="370"/>
      <c r="CR1378" s="370"/>
      <c r="CS1378" s="370"/>
      <c r="CT1378" s="370"/>
      <c r="CU1378" s="370"/>
      <c r="CV1378" s="370"/>
      <c r="CW1378" s="370"/>
      <c r="CX1378" s="370"/>
      <c r="CY1378" s="370"/>
      <c r="CZ1378" s="370"/>
      <c r="DA1378" s="370"/>
      <c r="DB1378" s="370"/>
      <c r="DC1378" s="370"/>
      <c r="DD1378" s="370"/>
      <c r="DE1378" s="370"/>
    </row>
    <row r="1379" spans="56:109">
      <c r="BD1379" s="370"/>
      <c r="BE1379" s="370"/>
      <c r="BF1379" s="370"/>
      <c r="BG1379" s="370"/>
      <c r="BH1379" s="370"/>
      <c r="BI1379" s="370"/>
      <c r="BJ1379" s="370"/>
      <c r="BK1379" s="370"/>
      <c r="BL1379" s="370"/>
      <c r="BM1379" s="370"/>
      <c r="BN1379" s="370"/>
      <c r="BO1379" s="370"/>
      <c r="BP1379" s="370"/>
      <c r="BQ1379" s="370"/>
      <c r="BR1379" s="370"/>
      <c r="BS1379" s="370"/>
      <c r="BT1379" s="370"/>
      <c r="BU1379" s="370"/>
      <c r="BV1379" s="370"/>
      <c r="BW1379" s="370"/>
      <c r="BX1379" s="370"/>
      <c r="BY1379" s="370"/>
      <c r="BZ1379" s="370"/>
      <c r="CA1379" s="370"/>
      <c r="CB1379" s="370"/>
      <c r="CC1379" s="370"/>
      <c r="CD1379" s="370"/>
      <c r="CE1379" s="370"/>
      <c r="CF1379" s="370"/>
      <c r="CG1379" s="370"/>
      <c r="CH1379" s="370"/>
      <c r="CI1379" s="370"/>
      <c r="CJ1379" s="370"/>
      <c r="CK1379" s="370"/>
      <c r="CL1379" s="370"/>
      <c r="CM1379" s="370"/>
      <c r="CN1379" s="370"/>
      <c r="CO1379" s="370"/>
      <c r="CP1379" s="370"/>
      <c r="CQ1379" s="370"/>
      <c r="CR1379" s="370"/>
      <c r="CS1379" s="370"/>
      <c r="CT1379" s="370"/>
      <c r="CU1379" s="370"/>
      <c r="CV1379" s="370"/>
      <c r="CW1379" s="370"/>
      <c r="CX1379" s="370"/>
      <c r="CY1379" s="370"/>
      <c r="CZ1379" s="370"/>
      <c r="DA1379" s="370"/>
      <c r="DB1379" s="370"/>
      <c r="DC1379" s="370"/>
      <c r="DD1379" s="370"/>
      <c r="DE1379" s="370"/>
    </row>
    <row r="1380" spans="56:109">
      <c r="BD1380" s="370"/>
      <c r="BE1380" s="370"/>
      <c r="BF1380" s="370"/>
      <c r="BG1380" s="370"/>
      <c r="BH1380" s="370"/>
      <c r="BI1380" s="370"/>
      <c r="BJ1380" s="370"/>
      <c r="BK1380" s="370"/>
      <c r="BL1380" s="370"/>
      <c r="BM1380" s="370"/>
      <c r="BN1380" s="370"/>
      <c r="BO1380" s="370"/>
      <c r="BP1380" s="370"/>
      <c r="BQ1380" s="370"/>
      <c r="BR1380" s="370"/>
      <c r="BS1380" s="370"/>
      <c r="BT1380" s="370"/>
      <c r="BU1380" s="370"/>
      <c r="BV1380" s="370"/>
      <c r="BW1380" s="370"/>
      <c r="BX1380" s="370"/>
      <c r="BY1380" s="370"/>
      <c r="BZ1380" s="370"/>
      <c r="CA1380" s="370"/>
      <c r="CB1380" s="370"/>
      <c r="CC1380" s="370"/>
      <c r="CD1380" s="370"/>
      <c r="CE1380" s="370"/>
      <c r="CF1380" s="370"/>
      <c r="CG1380" s="370"/>
      <c r="CH1380" s="370"/>
      <c r="CI1380" s="370"/>
      <c r="CJ1380" s="370"/>
      <c r="CK1380" s="370"/>
      <c r="CL1380" s="370"/>
      <c r="CM1380" s="370"/>
      <c r="CN1380" s="370"/>
      <c r="CO1380" s="370"/>
      <c r="CP1380" s="370"/>
      <c r="CQ1380" s="370"/>
      <c r="CR1380" s="370"/>
      <c r="CS1380" s="370"/>
      <c r="CT1380" s="370"/>
      <c r="CU1380" s="370"/>
      <c r="CV1380" s="370"/>
      <c r="CW1380" s="370"/>
      <c r="CX1380" s="370"/>
      <c r="CY1380" s="370"/>
      <c r="CZ1380" s="370"/>
      <c r="DA1380" s="370"/>
      <c r="DB1380" s="370"/>
      <c r="DC1380" s="370"/>
      <c r="DD1380" s="370"/>
      <c r="DE1380" s="370"/>
    </row>
    <row r="1381" spans="56:109">
      <c r="BD1381" s="370"/>
      <c r="BE1381" s="370"/>
      <c r="BF1381" s="370"/>
      <c r="BG1381" s="370"/>
      <c r="BH1381" s="370"/>
      <c r="BI1381" s="370"/>
      <c r="BJ1381" s="370"/>
      <c r="BK1381" s="370"/>
      <c r="BL1381" s="370"/>
      <c r="BM1381" s="370"/>
      <c r="BN1381" s="370"/>
      <c r="BO1381" s="370"/>
      <c r="BP1381" s="370"/>
      <c r="BQ1381" s="370"/>
      <c r="BR1381" s="370"/>
      <c r="BS1381" s="370"/>
      <c r="BT1381" s="370"/>
      <c r="BU1381" s="370"/>
      <c r="BV1381" s="370"/>
      <c r="BW1381" s="370"/>
      <c r="BX1381" s="370"/>
      <c r="BY1381" s="370"/>
      <c r="BZ1381" s="370"/>
      <c r="CA1381" s="370"/>
      <c r="CB1381" s="370"/>
      <c r="CC1381" s="370"/>
      <c r="CD1381" s="370"/>
      <c r="CE1381" s="370"/>
      <c r="CF1381" s="370"/>
      <c r="CG1381" s="370"/>
      <c r="CH1381" s="370"/>
      <c r="CI1381" s="370"/>
      <c r="CJ1381" s="370"/>
      <c r="CK1381" s="370"/>
      <c r="CL1381" s="370"/>
      <c r="CM1381" s="370"/>
      <c r="CN1381" s="370"/>
      <c r="CO1381" s="370"/>
      <c r="CP1381" s="370"/>
      <c r="CQ1381" s="370"/>
      <c r="CR1381" s="370"/>
      <c r="CS1381" s="370"/>
      <c r="CT1381" s="370"/>
      <c r="CU1381" s="370"/>
      <c r="CV1381" s="370"/>
      <c r="CW1381" s="370"/>
      <c r="CX1381" s="370"/>
      <c r="CY1381" s="370"/>
      <c r="CZ1381" s="370"/>
      <c r="DA1381" s="370"/>
      <c r="DB1381" s="370"/>
      <c r="DC1381" s="370"/>
      <c r="DD1381" s="370"/>
      <c r="DE1381" s="370"/>
    </row>
    <row r="1382" spans="56:109">
      <c r="BD1382" s="370"/>
      <c r="BE1382" s="370"/>
      <c r="BF1382" s="370"/>
      <c r="BG1382" s="370"/>
      <c r="BH1382" s="370"/>
      <c r="BI1382" s="370"/>
      <c r="BJ1382" s="370"/>
      <c r="BK1382" s="370"/>
      <c r="BL1382" s="370"/>
      <c r="BM1382" s="370"/>
      <c r="BN1382" s="370"/>
      <c r="BO1382" s="370"/>
      <c r="BP1382" s="370"/>
      <c r="BQ1382" s="370"/>
      <c r="BR1382" s="370"/>
      <c r="BS1382" s="370"/>
      <c r="BT1382" s="370"/>
      <c r="BU1382" s="370"/>
      <c r="BV1382" s="370"/>
      <c r="BW1382" s="370"/>
      <c r="BX1382" s="370"/>
      <c r="BY1382" s="370"/>
      <c r="BZ1382" s="370"/>
      <c r="CA1382" s="370"/>
      <c r="CB1382" s="370"/>
      <c r="CC1382" s="370"/>
      <c r="CD1382" s="370"/>
      <c r="CE1382" s="370"/>
      <c r="CF1382" s="370"/>
      <c r="CG1382" s="370"/>
      <c r="CH1382" s="370"/>
      <c r="CI1382" s="370"/>
      <c r="CJ1382" s="370"/>
      <c r="CK1382" s="370"/>
      <c r="CL1382" s="370"/>
      <c r="CM1382" s="370"/>
      <c r="CN1382" s="370"/>
      <c r="CO1382" s="370"/>
      <c r="CP1382" s="370"/>
      <c r="CQ1382" s="370"/>
      <c r="CR1382" s="370"/>
      <c r="CS1382" s="370"/>
      <c r="CT1382" s="370"/>
      <c r="CU1382" s="370"/>
      <c r="CV1382" s="370"/>
      <c r="CW1382" s="370"/>
      <c r="CX1382" s="370"/>
      <c r="CY1382" s="370"/>
      <c r="CZ1382" s="370"/>
      <c r="DA1382" s="370"/>
      <c r="DB1382" s="370"/>
      <c r="DC1382" s="370"/>
      <c r="DD1382" s="370"/>
      <c r="DE1382" s="370"/>
    </row>
    <row r="1383" spans="56:109">
      <c r="BD1383" s="370"/>
      <c r="BE1383" s="370"/>
      <c r="BF1383" s="370"/>
      <c r="BG1383" s="370"/>
      <c r="BH1383" s="370"/>
      <c r="BI1383" s="370"/>
      <c r="BJ1383" s="370"/>
      <c r="BK1383" s="370"/>
      <c r="BL1383" s="370"/>
      <c r="BM1383" s="370"/>
      <c r="BN1383" s="370"/>
      <c r="BO1383" s="370"/>
      <c r="BP1383" s="370"/>
      <c r="BQ1383" s="370"/>
      <c r="BR1383" s="370"/>
      <c r="BS1383" s="370"/>
      <c r="BT1383" s="370"/>
      <c r="BU1383" s="370"/>
      <c r="BV1383" s="370"/>
      <c r="BW1383" s="370"/>
      <c r="BX1383" s="370"/>
      <c r="BY1383" s="370"/>
      <c r="BZ1383" s="370"/>
      <c r="CA1383" s="370"/>
      <c r="CB1383" s="370"/>
      <c r="CC1383" s="370"/>
      <c r="CD1383" s="370"/>
      <c r="CE1383" s="370"/>
      <c r="CF1383" s="370"/>
      <c r="CG1383" s="370"/>
      <c r="CH1383" s="370"/>
      <c r="CI1383" s="370"/>
      <c r="CJ1383" s="370"/>
      <c r="CK1383" s="370"/>
      <c r="CL1383" s="370"/>
      <c r="CM1383" s="370"/>
      <c r="CN1383" s="370"/>
      <c r="CO1383" s="370"/>
      <c r="CP1383" s="370"/>
      <c r="CQ1383" s="370"/>
      <c r="CR1383" s="370"/>
      <c r="CS1383" s="370"/>
      <c r="CT1383" s="370"/>
      <c r="CU1383" s="370"/>
      <c r="CV1383" s="370"/>
      <c r="CW1383" s="370"/>
      <c r="CX1383" s="370"/>
      <c r="CY1383" s="370"/>
      <c r="CZ1383" s="370"/>
      <c r="DA1383" s="370"/>
      <c r="DB1383" s="370"/>
      <c r="DC1383" s="370"/>
      <c r="DD1383" s="370"/>
      <c r="DE1383" s="370"/>
    </row>
    <row r="1384" spans="56:109">
      <c r="BD1384" s="370"/>
      <c r="BE1384" s="370"/>
      <c r="BF1384" s="370"/>
      <c r="BG1384" s="370"/>
      <c r="BH1384" s="370"/>
      <c r="BI1384" s="370"/>
      <c r="BJ1384" s="370"/>
      <c r="BK1384" s="370"/>
      <c r="BL1384" s="370"/>
      <c r="BM1384" s="370"/>
      <c r="BN1384" s="370"/>
      <c r="BO1384" s="370"/>
      <c r="BP1384" s="370"/>
      <c r="BQ1384" s="370"/>
      <c r="BR1384" s="370"/>
      <c r="BS1384" s="370"/>
      <c r="BT1384" s="370"/>
      <c r="BU1384" s="370"/>
      <c r="BV1384" s="370"/>
      <c r="BW1384" s="370"/>
      <c r="BX1384" s="370"/>
      <c r="BY1384" s="370"/>
      <c r="BZ1384" s="370"/>
      <c r="CA1384" s="370"/>
      <c r="CB1384" s="370"/>
      <c r="CC1384" s="370"/>
      <c r="CD1384" s="370"/>
      <c r="CE1384" s="370"/>
      <c r="CF1384" s="370"/>
      <c r="CG1384" s="370"/>
      <c r="CH1384" s="370"/>
      <c r="CI1384" s="370"/>
      <c r="CJ1384" s="370"/>
      <c r="CK1384" s="370"/>
      <c r="CL1384" s="370"/>
      <c r="CM1384" s="370"/>
      <c r="CN1384" s="370"/>
      <c r="CO1384" s="370"/>
      <c r="CP1384" s="370"/>
      <c r="CQ1384" s="370"/>
      <c r="CR1384" s="370"/>
      <c r="CS1384" s="370"/>
      <c r="CT1384" s="370"/>
      <c r="CU1384" s="370"/>
      <c r="CV1384" s="370"/>
      <c r="CW1384" s="370"/>
      <c r="CX1384" s="370"/>
      <c r="CY1384" s="370"/>
      <c r="CZ1384" s="370"/>
      <c r="DA1384" s="370"/>
      <c r="DB1384" s="370"/>
      <c r="DC1384" s="370"/>
      <c r="DD1384" s="370"/>
      <c r="DE1384" s="370"/>
    </row>
    <row r="1385" spans="56:109">
      <c r="BD1385" s="370"/>
      <c r="BE1385" s="370"/>
      <c r="BF1385" s="370"/>
      <c r="BG1385" s="370"/>
      <c r="BH1385" s="370"/>
      <c r="BI1385" s="370"/>
      <c r="BJ1385" s="370"/>
      <c r="BK1385" s="370"/>
      <c r="BL1385" s="370"/>
      <c r="BM1385" s="370"/>
      <c r="BN1385" s="370"/>
      <c r="BO1385" s="370"/>
      <c r="BP1385" s="370"/>
      <c r="BQ1385" s="370"/>
      <c r="BR1385" s="370"/>
      <c r="BS1385" s="370"/>
      <c r="BT1385" s="370"/>
      <c r="BU1385" s="370"/>
      <c r="BV1385" s="370"/>
      <c r="BW1385" s="370"/>
      <c r="BX1385" s="370"/>
      <c r="BY1385" s="370"/>
      <c r="BZ1385" s="370"/>
      <c r="CA1385" s="370"/>
      <c r="CB1385" s="370"/>
      <c r="CC1385" s="370"/>
      <c r="CD1385" s="370"/>
      <c r="CE1385" s="370"/>
      <c r="CF1385" s="370"/>
      <c r="CG1385" s="370"/>
      <c r="CH1385" s="370"/>
      <c r="CI1385" s="370"/>
      <c r="CJ1385" s="370"/>
      <c r="CK1385" s="370"/>
      <c r="CL1385" s="370"/>
      <c r="CM1385" s="370"/>
      <c r="CN1385" s="370"/>
      <c r="CO1385" s="370"/>
      <c r="CP1385" s="370"/>
      <c r="CQ1385" s="370"/>
      <c r="CR1385" s="370"/>
      <c r="CS1385" s="370"/>
      <c r="CT1385" s="370"/>
      <c r="CU1385" s="370"/>
      <c r="CV1385" s="370"/>
      <c r="CW1385" s="370"/>
      <c r="CX1385" s="370"/>
      <c r="CY1385" s="370"/>
      <c r="CZ1385" s="370"/>
      <c r="DA1385" s="370"/>
      <c r="DB1385" s="370"/>
      <c r="DC1385" s="370"/>
      <c r="DD1385" s="370"/>
      <c r="DE1385" s="370"/>
    </row>
    <row r="1386" spans="56:109">
      <c r="BD1386" s="370"/>
      <c r="BE1386" s="370"/>
      <c r="BF1386" s="370"/>
      <c r="BG1386" s="370"/>
      <c r="BH1386" s="370"/>
      <c r="BI1386" s="370"/>
      <c r="BJ1386" s="370"/>
      <c r="BK1386" s="370"/>
      <c r="BL1386" s="370"/>
      <c r="BM1386" s="370"/>
      <c r="BN1386" s="370"/>
      <c r="BO1386" s="370"/>
      <c r="BP1386" s="370"/>
      <c r="BQ1386" s="370"/>
      <c r="BR1386" s="370"/>
      <c r="BS1386" s="370"/>
      <c r="BT1386" s="370"/>
      <c r="BU1386" s="370"/>
      <c r="BV1386" s="370"/>
      <c r="BW1386" s="370"/>
      <c r="BX1386" s="370"/>
      <c r="BY1386" s="370"/>
      <c r="BZ1386" s="370"/>
      <c r="CA1386" s="370"/>
      <c r="CB1386" s="370"/>
      <c r="CC1386" s="370"/>
      <c r="CD1386" s="370"/>
      <c r="CE1386" s="370"/>
      <c r="CF1386" s="370"/>
      <c r="CG1386" s="370"/>
      <c r="CH1386" s="370"/>
      <c r="CI1386" s="370"/>
      <c r="CJ1386" s="370"/>
      <c r="CK1386" s="370"/>
      <c r="CL1386" s="370"/>
      <c r="CM1386" s="370"/>
      <c r="CN1386" s="370"/>
      <c r="CO1386" s="370"/>
      <c r="CP1386" s="370"/>
      <c r="CQ1386" s="370"/>
      <c r="CR1386" s="370"/>
      <c r="CS1386" s="370"/>
      <c r="CT1386" s="370"/>
      <c r="CU1386" s="370"/>
      <c r="CV1386" s="370"/>
      <c r="CW1386" s="370"/>
      <c r="CX1386" s="370"/>
      <c r="CY1386" s="370"/>
      <c r="CZ1386" s="370"/>
      <c r="DA1386" s="370"/>
      <c r="DB1386" s="370"/>
      <c r="DC1386" s="370"/>
      <c r="DD1386" s="370"/>
      <c r="DE1386" s="370"/>
    </row>
    <row r="1387" spans="56:109">
      <c r="BD1387" s="370"/>
      <c r="BE1387" s="370"/>
      <c r="BF1387" s="370"/>
      <c r="BG1387" s="370"/>
      <c r="BH1387" s="370"/>
      <c r="BI1387" s="370"/>
      <c r="BJ1387" s="370"/>
      <c r="BK1387" s="370"/>
      <c r="BL1387" s="370"/>
      <c r="BM1387" s="370"/>
      <c r="BN1387" s="370"/>
      <c r="BO1387" s="370"/>
      <c r="BP1387" s="370"/>
      <c r="BQ1387" s="370"/>
      <c r="BR1387" s="370"/>
      <c r="BS1387" s="370"/>
      <c r="BT1387" s="370"/>
      <c r="BU1387" s="370"/>
      <c r="BV1387" s="370"/>
      <c r="BW1387" s="370"/>
      <c r="BX1387" s="370"/>
      <c r="BY1387" s="370"/>
      <c r="BZ1387" s="370"/>
      <c r="CA1387" s="370"/>
      <c r="CB1387" s="370"/>
      <c r="CC1387" s="370"/>
      <c r="CD1387" s="370"/>
      <c r="CE1387" s="370"/>
      <c r="CF1387" s="370"/>
      <c r="CG1387" s="370"/>
      <c r="CH1387" s="370"/>
      <c r="CI1387" s="370"/>
      <c r="CJ1387" s="370"/>
      <c r="CK1387" s="370"/>
      <c r="CL1387" s="370"/>
      <c r="CM1387" s="370"/>
      <c r="CN1387" s="370"/>
      <c r="CO1387" s="370"/>
      <c r="CP1387" s="370"/>
      <c r="CQ1387" s="370"/>
      <c r="CR1387" s="370"/>
      <c r="CS1387" s="370"/>
      <c r="CT1387" s="370"/>
      <c r="CU1387" s="370"/>
      <c r="CV1387" s="370"/>
      <c r="CW1387" s="370"/>
      <c r="CX1387" s="370"/>
      <c r="CY1387" s="370"/>
      <c r="CZ1387" s="370"/>
      <c r="DA1387" s="370"/>
      <c r="DB1387" s="370"/>
      <c r="DC1387" s="370"/>
      <c r="DD1387" s="370"/>
      <c r="DE1387" s="370"/>
    </row>
    <row r="1388" spans="56:109">
      <c r="BD1388" s="370"/>
      <c r="BE1388" s="370"/>
      <c r="BF1388" s="370"/>
      <c r="BG1388" s="370"/>
      <c r="BH1388" s="370"/>
      <c r="BI1388" s="370"/>
      <c r="BJ1388" s="370"/>
      <c r="BK1388" s="370"/>
      <c r="BL1388" s="370"/>
      <c r="BM1388" s="370"/>
      <c r="BN1388" s="370"/>
      <c r="BO1388" s="370"/>
      <c r="BP1388" s="370"/>
      <c r="BQ1388" s="370"/>
      <c r="BR1388" s="370"/>
      <c r="BS1388" s="370"/>
      <c r="BT1388" s="370"/>
      <c r="BU1388" s="370"/>
      <c r="BV1388" s="370"/>
      <c r="BW1388" s="370"/>
      <c r="BX1388" s="370"/>
      <c r="BY1388" s="370"/>
      <c r="BZ1388" s="370"/>
      <c r="CA1388" s="370"/>
      <c r="CB1388" s="370"/>
      <c r="CC1388" s="370"/>
      <c r="CD1388" s="370"/>
      <c r="CE1388" s="370"/>
      <c r="CF1388" s="370"/>
      <c r="CG1388" s="370"/>
      <c r="CH1388" s="370"/>
      <c r="CI1388" s="370"/>
      <c r="CJ1388" s="370"/>
      <c r="CK1388" s="370"/>
      <c r="CL1388" s="370"/>
      <c r="CM1388" s="370"/>
      <c r="CN1388" s="370"/>
      <c r="CO1388" s="370"/>
      <c r="CP1388" s="370"/>
      <c r="CQ1388" s="370"/>
      <c r="CR1388" s="370"/>
      <c r="CS1388" s="370"/>
      <c r="CT1388" s="370"/>
      <c r="CU1388" s="370"/>
      <c r="CV1388" s="370"/>
      <c r="CW1388" s="370"/>
      <c r="CX1388" s="370"/>
      <c r="CY1388" s="370"/>
      <c r="CZ1388" s="370"/>
      <c r="DA1388" s="370"/>
      <c r="DB1388" s="370"/>
      <c r="DC1388" s="370"/>
      <c r="DD1388" s="370"/>
      <c r="DE1388" s="370"/>
    </row>
    <row r="1389" spans="56:109">
      <c r="BD1389" s="370"/>
      <c r="BE1389" s="370"/>
      <c r="BF1389" s="370"/>
      <c r="BG1389" s="370"/>
      <c r="BH1389" s="370"/>
      <c r="BI1389" s="370"/>
      <c r="BJ1389" s="370"/>
      <c r="BK1389" s="370"/>
      <c r="BL1389" s="370"/>
      <c r="BM1389" s="370"/>
      <c r="BN1389" s="370"/>
      <c r="BO1389" s="370"/>
      <c r="BP1389" s="370"/>
      <c r="BQ1389" s="370"/>
      <c r="BR1389" s="370"/>
      <c r="BS1389" s="370"/>
      <c r="BT1389" s="370"/>
      <c r="BU1389" s="370"/>
      <c r="BV1389" s="370"/>
      <c r="BW1389" s="370"/>
      <c r="BX1389" s="370"/>
      <c r="BY1389" s="370"/>
      <c r="BZ1389" s="370"/>
      <c r="CA1389" s="370"/>
      <c r="CB1389" s="370"/>
      <c r="CC1389" s="370"/>
      <c r="CD1389" s="370"/>
      <c r="CE1389" s="370"/>
      <c r="CF1389" s="370"/>
      <c r="CG1389" s="370"/>
      <c r="CH1389" s="370"/>
      <c r="CI1389" s="370"/>
      <c r="CJ1389" s="370"/>
      <c r="CK1389" s="370"/>
      <c r="CL1389" s="370"/>
      <c r="CM1389" s="370"/>
      <c r="CN1389" s="370"/>
      <c r="CO1389" s="370"/>
      <c r="CP1389" s="370"/>
      <c r="CQ1389" s="370"/>
      <c r="CR1389" s="370"/>
      <c r="CS1389" s="370"/>
      <c r="CT1389" s="370"/>
      <c r="CU1389" s="370"/>
      <c r="CV1389" s="370"/>
      <c r="CW1389" s="370"/>
      <c r="CX1389" s="370"/>
      <c r="CY1389" s="370"/>
      <c r="CZ1389" s="370"/>
      <c r="DA1389" s="370"/>
      <c r="DB1389" s="370"/>
      <c r="DC1389" s="370"/>
      <c r="DD1389" s="370"/>
      <c r="DE1389" s="370"/>
    </row>
    <row r="1390" spans="56:109">
      <c r="BD1390" s="370"/>
      <c r="BE1390" s="370"/>
      <c r="BF1390" s="370"/>
      <c r="BG1390" s="370"/>
      <c r="BH1390" s="370"/>
      <c r="BI1390" s="370"/>
      <c r="BJ1390" s="370"/>
      <c r="BK1390" s="370"/>
      <c r="BL1390" s="370"/>
      <c r="BM1390" s="370"/>
      <c r="BN1390" s="370"/>
      <c r="BO1390" s="370"/>
      <c r="BP1390" s="370"/>
      <c r="BQ1390" s="370"/>
      <c r="BR1390" s="370"/>
      <c r="BS1390" s="370"/>
      <c r="BT1390" s="370"/>
      <c r="BU1390" s="370"/>
      <c r="BV1390" s="370"/>
      <c r="BW1390" s="370"/>
      <c r="BX1390" s="370"/>
      <c r="BY1390" s="370"/>
      <c r="BZ1390" s="370"/>
      <c r="CA1390" s="370"/>
      <c r="CB1390" s="370"/>
      <c r="CC1390" s="370"/>
      <c r="CD1390" s="370"/>
      <c r="CE1390" s="370"/>
      <c r="CF1390" s="370"/>
      <c r="CG1390" s="370"/>
      <c r="CH1390" s="370"/>
      <c r="CI1390" s="370"/>
      <c r="CJ1390" s="370"/>
      <c r="CK1390" s="370"/>
      <c r="CL1390" s="370"/>
      <c r="CM1390" s="370"/>
      <c r="CN1390" s="370"/>
      <c r="CO1390" s="370"/>
      <c r="CP1390" s="370"/>
      <c r="CQ1390" s="370"/>
      <c r="CR1390" s="370"/>
      <c r="CS1390" s="370"/>
      <c r="CT1390" s="370"/>
      <c r="CU1390" s="370"/>
      <c r="CV1390" s="370"/>
      <c r="CW1390" s="370"/>
      <c r="CX1390" s="370"/>
      <c r="CY1390" s="370"/>
      <c r="CZ1390" s="370"/>
      <c r="DA1390" s="370"/>
      <c r="DB1390" s="370"/>
      <c r="DC1390" s="370"/>
      <c r="DD1390" s="370"/>
      <c r="DE1390" s="370"/>
    </row>
    <row r="1391" spans="56:109">
      <c r="BD1391" s="370"/>
      <c r="BE1391" s="370"/>
      <c r="BF1391" s="370"/>
      <c r="BG1391" s="370"/>
      <c r="BH1391" s="370"/>
      <c r="BI1391" s="370"/>
      <c r="BJ1391" s="370"/>
      <c r="BK1391" s="370"/>
      <c r="BL1391" s="370"/>
      <c r="BM1391" s="370"/>
      <c r="BN1391" s="370"/>
      <c r="BO1391" s="370"/>
      <c r="BP1391" s="370"/>
      <c r="BQ1391" s="370"/>
      <c r="BR1391" s="370"/>
      <c r="BS1391" s="370"/>
      <c r="BT1391" s="370"/>
      <c r="BU1391" s="370"/>
      <c r="BV1391" s="370"/>
      <c r="BW1391" s="370"/>
      <c r="BX1391" s="370"/>
      <c r="BY1391" s="370"/>
      <c r="BZ1391" s="370"/>
      <c r="CA1391" s="370"/>
      <c r="CB1391" s="370"/>
      <c r="CC1391" s="370"/>
      <c r="CD1391" s="370"/>
      <c r="CE1391" s="370"/>
      <c r="CF1391" s="370"/>
      <c r="CG1391" s="370"/>
      <c r="CH1391" s="370"/>
      <c r="CI1391" s="370"/>
      <c r="CJ1391" s="370"/>
      <c r="CK1391" s="370"/>
      <c r="CL1391" s="370"/>
      <c r="CM1391" s="370"/>
      <c r="CN1391" s="370"/>
      <c r="CO1391" s="370"/>
      <c r="CP1391" s="370"/>
      <c r="CQ1391" s="370"/>
      <c r="CR1391" s="370"/>
      <c r="CS1391" s="370"/>
      <c r="CT1391" s="370"/>
      <c r="CU1391" s="370"/>
      <c r="CV1391" s="370"/>
      <c r="CW1391" s="370"/>
      <c r="CX1391" s="370"/>
      <c r="CY1391" s="370"/>
      <c r="CZ1391" s="370"/>
      <c r="DA1391" s="370"/>
      <c r="DB1391" s="370"/>
      <c r="DC1391" s="370"/>
      <c r="DD1391" s="370"/>
      <c r="DE1391" s="370"/>
    </row>
    <row r="1392" spans="56:109">
      <c r="BD1392" s="370"/>
      <c r="BE1392" s="370"/>
      <c r="BF1392" s="370"/>
      <c r="BG1392" s="370"/>
      <c r="BH1392" s="370"/>
      <c r="BI1392" s="370"/>
      <c r="BJ1392" s="370"/>
      <c r="BK1392" s="370"/>
      <c r="BL1392" s="370"/>
      <c r="BM1392" s="370"/>
      <c r="BN1392" s="370"/>
      <c r="BO1392" s="370"/>
      <c r="BP1392" s="370"/>
      <c r="BQ1392" s="370"/>
      <c r="BR1392" s="370"/>
      <c r="BS1392" s="370"/>
      <c r="BT1392" s="370"/>
      <c r="BU1392" s="370"/>
      <c r="BV1392" s="370"/>
      <c r="BW1392" s="370"/>
      <c r="BX1392" s="370"/>
      <c r="BY1392" s="370"/>
      <c r="BZ1392" s="370"/>
      <c r="CA1392" s="370"/>
      <c r="CB1392" s="370"/>
      <c r="CC1392" s="370"/>
      <c r="CD1392" s="370"/>
      <c r="CE1392" s="370"/>
      <c r="CF1392" s="370"/>
      <c r="CG1392" s="370"/>
      <c r="CH1392" s="370"/>
      <c r="CI1392" s="370"/>
      <c r="CJ1392" s="370"/>
      <c r="CK1392" s="370"/>
      <c r="CL1392" s="370"/>
      <c r="CM1392" s="370"/>
      <c r="CN1392" s="370"/>
      <c r="CO1392" s="370"/>
      <c r="CP1392" s="370"/>
      <c r="CQ1392" s="370"/>
      <c r="CR1392" s="370"/>
      <c r="CS1392" s="370"/>
      <c r="CT1392" s="370"/>
      <c r="CU1392" s="370"/>
      <c r="CV1392" s="370"/>
      <c r="CW1392" s="370"/>
      <c r="CX1392" s="370"/>
      <c r="CY1392" s="370"/>
      <c r="CZ1392" s="370"/>
      <c r="DA1392" s="370"/>
      <c r="DB1392" s="370"/>
      <c r="DC1392" s="370"/>
      <c r="DD1392" s="370"/>
      <c r="DE1392" s="370"/>
    </row>
    <row r="1393" spans="56:109">
      <c r="BD1393" s="370"/>
      <c r="BE1393" s="370"/>
      <c r="BF1393" s="370"/>
      <c r="BG1393" s="370"/>
      <c r="BH1393" s="370"/>
      <c r="BI1393" s="370"/>
      <c r="BJ1393" s="370"/>
      <c r="BK1393" s="370"/>
      <c r="BL1393" s="370"/>
      <c r="BM1393" s="370"/>
      <c r="BN1393" s="370"/>
      <c r="BO1393" s="370"/>
      <c r="BP1393" s="370"/>
      <c r="BQ1393" s="370"/>
      <c r="BR1393" s="370"/>
      <c r="BS1393" s="370"/>
      <c r="BT1393" s="370"/>
      <c r="BU1393" s="370"/>
      <c r="BV1393" s="370"/>
      <c r="BW1393" s="370"/>
      <c r="BX1393" s="370"/>
      <c r="BY1393" s="370"/>
      <c r="BZ1393" s="370"/>
      <c r="CA1393" s="370"/>
      <c r="CB1393" s="370"/>
      <c r="CC1393" s="370"/>
      <c r="CD1393" s="370"/>
      <c r="CE1393" s="370"/>
      <c r="CF1393" s="370"/>
      <c r="CG1393" s="370"/>
      <c r="CH1393" s="370"/>
      <c r="CI1393" s="370"/>
      <c r="CJ1393" s="370"/>
      <c r="CK1393" s="370"/>
      <c r="CL1393" s="370"/>
      <c r="CM1393" s="370"/>
      <c r="CN1393" s="370"/>
      <c r="CO1393" s="370"/>
      <c r="CP1393" s="370"/>
      <c r="CQ1393" s="370"/>
      <c r="CR1393" s="370"/>
      <c r="CS1393" s="370"/>
      <c r="CT1393" s="370"/>
      <c r="CU1393" s="370"/>
      <c r="CV1393" s="370"/>
      <c r="CW1393" s="370"/>
      <c r="CX1393" s="370"/>
      <c r="CY1393" s="370"/>
      <c r="CZ1393" s="370"/>
      <c r="DA1393" s="370"/>
      <c r="DB1393" s="370"/>
      <c r="DC1393" s="370"/>
      <c r="DD1393" s="370"/>
      <c r="DE1393" s="370"/>
    </row>
    <row r="1394" spans="56:109">
      <c r="BD1394" s="370"/>
      <c r="BE1394" s="370"/>
      <c r="BF1394" s="370"/>
      <c r="BG1394" s="370"/>
      <c r="BH1394" s="370"/>
      <c r="BI1394" s="370"/>
      <c r="BJ1394" s="370"/>
      <c r="BK1394" s="370"/>
      <c r="BL1394" s="370"/>
      <c r="BM1394" s="370"/>
      <c r="BN1394" s="370"/>
      <c r="BO1394" s="370"/>
      <c r="BP1394" s="370"/>
      <c r="BQ1394" s="370"/>
      <c r="BR1394" s="370"/>
      <c r="BS1394" s="370"/>
      <c r="BT1394" s="370"/>
      <c r="BU1394" s="370"/>
      <c r="BV1394" s="370"/>
      <c r="BW1394" s="370"/>
      <c r="BX1394" s="370"/>
      <c r="BY1394" s="370"/>
      <c r="BZ1394" s="370"/>
      <c r="CA1394" s="370"/>
      <c r="CB1394" s="370"/>
      <c r="CC1394" s="370"/>
      <c r="CD1394" s="370"/>
      <c r="CE1394" s="370"/>
      <c r="CF1394" s="370"/>
      <c r="CG1394" s="370"/>
      <c r="CH1394" s="370"/>
      <c r="CI1394" s="370"/>
      <c r="CJ1394" s="370"/>
      <c r="CK1394" s="370"/>
      <c r="CL1394" s="370"/>
      <c r="CM1394" s="370"/>
      <c r="CN1394" s="370"/>
      <c r="CO1394" s="370"/>
      <c r="CP1394" s="370"/>
      <c r="CQ1394" s="370"/>
      <c r="CR1394" s="370"/>
      <c r="CS1394" s="370"/>
      <c r="CT1394" s="370"/>
      <c r="CU1394" s="370"/>
      <c r="CV1394" s="370"/>
      <c r="CW1394" s="370"/>
      <c r="CX1394" s="370"/>
      <c r="CY1394" s="370"/>
      <c r="CZ1394" s="370"/>
      <c r="DA1394" s="370"/>
      <c r="DB1394" s="370"/>
      <c r="DC1394" s="370"/>
      <c r="DD1394" s="370"/>
      <c r="DE1394" s="370"/>
    </row>
    <row r="1395" spans="56:109">
      <c r="BD1395" s="370"/>
      <c r="BE1395" s="370"/>
      <c r="BF1395" s="370"/>
      <c r="BG1395" s="370"/>
      <c r="BH1395" s="370"/>
      <c r="BI1395" s="370"/>
      <c r="BJ1395" s="370"/>
      <c r="BK1395" s="370"/>
      <c r="BL1395" s="370"/>
      <c r="BM1395" s="370"/>
      <c r="BN1395" s="370"/>
      <c r="BO1395" s="370"/>
      <c r="BP1395" s="370"/>
      <c r="BQ1395" s="370"/>
      <c r="BR1395" s="370"/>
      <c r="BS1395" s="370"/>
      <c r="BT1395" s="370"/>
      <c r="BU1395" s="370"/>
      <c r="BV1395" s="370"/>
      <c r="BW1395" s="370"/>
      <c r="BX1395" s="370"/>
      <c r="BY1395" s="370"/>
      <c r="BZ1395" s="370"/>
      <c r="CA1395" s="370"/>
      <c r="CB1395" s="370"/>
      <c r="CC1395" s="370"/>
      <c r="CD1395" s="370"/>
      <c r="CE1395" s="370"/>
      <c r="CF1395" s="370"/>
      <c r="CG1395" s="370"/>
      <c r="CH1395" s="370"/>
      <c r="CI1395" s="370"/>
      <c r="CJ1395" s="370"/>
      <c r="CK1395" s="370"/>
      <c r="CL1395" s="370"/>
      <c r="CM1395" s="370"/>
      <c r="CN1395" s="370"/>
      <c r="CO1395" s="370"/>
      <c r="CP1395" s="370"/>
      <c r="CQ1395" s="370"/>
      <c r="CR1395" s="370"/>
      <c r="CS1395" s="370"/>
      <c r="CT1395" s="370"/>
      <c r="CU1395" s="370"/>
      <c r="CV1395" s="370"/>
      <c r="CW1395" s="370"/>
      <c r="CX1395" s="370"/>
      <c r="CY1395" s="370"/>
      <c r="CZ1395" s="370"/>
      <c r="DA1395" s="370"/>
      <c r="DB1395" s="370"/>
      <c r="DC1395" s="370"/>
      <c r="DD1395" s="370"/>
      <c r="DE1395" s="370"/>
    </row>
    <row r="1396" spans="56:109">
      <c r="BD1396" s="370"/>
      <c r="BE1396" s="370"/>
      <c r="BF1396" s="370"/>
      <c r="BG1396" s="370"/>
      <c r="BH1396" s="370"/>
      <c r="BI1396" s="370"/>
      <c r="BJ1396" s="370"/>
      <c r="BK1396" s="370"/>
      <c r="BL1396" s="370"/>
      <c r="BM1396" s="370"/>
      <c r="BN1396" s="370"/>
      <c r="BO1396" s="370"/>
      <c r="BP1396" s="370"/>
      <c r="BQ1396" s="370"/>
      <c r="BR1396" s="370"/>
      <c r="BS1396" s="370"/>
      <c r="BT1396" s="370"/>
      <c r="BU1396" s="370"/>
      <c r="BV1396" s="370"/>
      <c r="BW1396" s="370"/>
      <c r="BX1396" s="370"/>
      <c r="BY1396" s="370"/>
      <c r="BZ1396" s="370"/>
      <c r="CA1396" s="370"/>
      <c r="CB1396" s="370"/>
      <c r="CC1396" s="370"/>
      <c r="CD1396" s="370"/>
      <c r="CE1396" s="370"/>
      <c r="CF1396" s="370"/>
      <c r="CG1396" s="370"/>
      <c r="CH1396" s="370"/>
      <c r="CI1396" s="370"/>
      <c r="CJ1396" s="370"/>
      <c r="CK1396" s="370"/>
      <c r="CL1396" s="370"/>
      <c r="CM1396" s="370"/>
      <c r="CN1396" s="370"/>
      <c r="CO1396" s="370"/>
      <c r="CP1396" s="370"/>
      <c r="CQ1396" s="370"/>
      <c r="CR1396" s="370"/>
      <c r="CS1396" s="370"/>
      <c r="CT1396" s="370"/>
      <c r="CU1396" s="370"/>
      <c r="CV1396" s="370"/>
      <c r="CW1396" s="370"/>
      <c r="CX1396" s="370"/>
      <c r="CY1396" s="370"/>
      <c r="CZ1396" s="370"/>
      <c r="DA1396" s="370"/>
      <c r="DB1396" s="370"/>
      <c r="DC1396" s="370"/>
      <c r="DD1396" s="370"/>
      <c r="DE1396" s="370"/>
    </row>
    <row r="1397" spans="56:109">
      <c r="BD1397" s="370"/>
      <c r="BE1397" s="370"/>
      <c r="BF1397" s="370"/>
      <c r="BG1397" s="370"/>
      <c r="BH1397" s="370"/>
      <c r="BI1397" s="370"/>
      <c r="BJ1397" s="370"/>
      <c r="BK1397" s="370"/>
      <c r="BL1397" s="370"/>
      <c r="BM1397" s="370"/>
      <c r="BN1397" s="370"/>
      <c r="BO1397" s="370"/>
      <c r="BP1397" s="370"/>
      <c r="BQ1397" s="370"/>
      <c r="BR1397" s="370"/>
      <c r="BS1397" s="370"/>
      <c r="BT1397" s="370"/>
      <c r="BU1397" s="370"/>
      <c r="BV1397" s="370"/>
      <c r="BW1397" s="370"/>
      <c r="BX1397" s="370"/>
      <c r="BY1397" s="370"/>
      <c r="BZ1397" s="370"/>
      <c r="CA1397" s="370"/>
      <c r="CB1397" s="370"/>
      <c r="CC1397" s="370"/>
      <c r="CD1397" s="370"/>
      <c r="CE1397" s="370"/>
      <c r="CF1397" s="370"/>
      <c r="CG1397" s="370"/>
      <c r="CH1397" s="370"/>
      <c r="CI1397" s="370"/>
      <c r="CJ1397" s="370"/>
      <c r="CK1397" s="370"/>
      <c r="CL1397" s="370"/>
      <c r="CM1397" s="370"/>
      <c r="CN1397" s="370"/>
      <c r="CO1397" s="370"/>
      <c r="CP1397" s="370"/>
      <c r="CQ1397" s="370"/>
      <c r="CR1397" s="370"/>
      <c r="CS1397" s="370"/>
      <c r="CT1397" s="370"/>
      <c r="CU1397" s="370"/>
      <c r="CV1397" s="370"/>
      <c r="CW1397" s="370"/>
      <c r="CX1397" s="370"/>
      <c r="CY1397" s="370"/>
      <c r="CZ1397" s="370"/>
      <c r="DA1397" s="370"/>
      <c r="DB1397" s="370"/>
      <c r="DC1397" s="370"/>
      <c r="DD1397" s="370"/>
      <c r="DE1397" s="370"/>
    </row>
    <row r="1398" spans="56:109">
      <c r="BD1398" s="370"/>
      <c r="BE1398" s="370"/>
      <c r="BF1398" s="370"/>
      <c r="BG1398" s="370"/>
      <c r="BH1398" s="370"/>
      <c r="BI1398" s="370"/>
      <c r="BJ1398" s="370"/>
      <c r="BK1398" s="370"/>
      <c r="BL1398" s="370"/>
      <c r="BM1398" s="370"/>
      <c r="BN1398" s="370"/>
      <c r="BO1398" s="370"/>
      <c r="BP1398" s="370"/>
      <c r="BQ1398" s="370"/>
      <c r="BR1398" s="370"/>
      <c r="BS1398" s="370"/>
      <c r="BT1398" s="370"/>
      <c r="BU1398" s="370"/>
      <c r="BV1398" s="370"/>
      <c r="BW1398" s="370"/>
      <c r="BX1398" s="370"/>
      <c r="BY1398" s="370"/>
      <c r="BZ1398" s="370"/>
      <c r="CA1398" s="370"/>
      <c r="CB1398" s="370"/>
      <c r="CC1398" s="370"/>
      <c r="CD1398" s="370"/>
      <c r="CE1398" s="370"/>
      <c r="CF1398" s="370"/>
      <c r="CG1398" s="370"/>
      <c r="CH1398" s="370"/>
      <c r="CI1398" s="370"/>
      <c r="CJ1398" s="370"/>
      <c r="CK1398" s="370"/>
      <c r="CL1398" s="370"/>
      <c r="CM1398" s="370"/>
      <c r="CN1398" s="370"/>
      <c r="CO1398" s="370"/>
      <c r="CP1398" s="370"/>
      <c r="CQ1398" s="370"/>
      <c r="CR1398" s="370"/>
      <c r="CS1398" s="370"/>
      <c r="CT1398" s="370"/>
      <c r="CU1398" s="370"/>
      <c r="CV1398" s="370"/>
      <c r="CW1398" s="370"/>
      <c r="CX1398" s="370"/>
      <c r="CY1398" s="370"/>
      <c r="CZ1398" s="370"/>
      <c r="DA1398" s="370"/>
      <c r="DB1398" s="370"/>
      <c r="DC1398" s="370"/>
      <c r="DD1398" s="370"/>
      <c r="DE1398" s="370"/>
    </row>
    <row r="1399" spans="56:109">
      <c r="BD1399" s="370"/>
      <c r="BE1399" s="370"/>
      <c r="BF1399" s="370"/>
      <c r="BG1399" s="370"/>
      <c r="BH1399" s="370"/>
      <c r="BI1399" s="370"/>
      <c r="BJ1399" s="370"/>
      <c r="BK1399" s="370"/>
      <c r="BL1399" s="370"/>
      <c r="BM1399" s="370"/>
      <c r="BN1399" s="370"/>
      <c r="BO1399" s="370"/>
      <c r="BP1399" s="370"/>
      <c r="BQ1399" s="370"/>
      <c r="BR1399" s="370"/>
      <c r="BS1399" s="370"/>
      <c r="BT1399" s="370"/>
      <c r="BU1399" s="370"/>
      <c r="BV1399" s="370"/>
      <c r="BW1399" s="370"/>
      <c r="BX1399" s="370"/>
      <c r="BY1399" s="370"/>
      <c r="BZ1399" s="370"/>
      <c r="CA1399" s="370"/>
      <c r="CB1399" s="370"/>
      <c r="CC1399" s="370"/>
      <c r="CD1399" s="370"/>
      <c r="CE1399" s="370"/>
      <c r="CF1399" s="370"/>
      <c r="CG1399" s="370"/>
      <c r="CH1399" s="370"/>
      <c r="CI1399" s="370"/>
      <c r="CJ1399" s="370"/>
      <c r="CK1399" s="370"/>
      <c r="CL1399" s="370"/>
      <c r="CM1399" s="370"/>
      <c r="CN1399" s="370"/>
      <c r="CO1399" s="370"/>
      <c r="CP1399" s="370"/>
      <c r="CQ1399" s="370"/>
      <c r="CR1399" s="370"/>
      <c r="CS1399" s="370"/>
      <c r="CT1399" s="370"/>
      <c r="CU1399" s="370"/>
      <c r="CV1399" s="370"/>
      <c r="CW1399" s="370"/>
      <c r="CX1399" s="370"/>
      <c r="CY1399" s="370"/>
      <c r="CZ1399" s="370"/>
      <c r="DA1399" s="370"/>
      <c r="DB1399" s="370"/>
      <c r="DC1399" s="370"/>
      <c r="DD1399" s="370"/>
      <c r="DE1399" s="370"/>
    </row>
    <row r="1400" spans="56:109">
      <c r="BD1400" s="370"/>
      <c r="BE1400" s="370"/>
      <c r="BF1400" s="370"/>
      <c r="BG1400" s="370"/>
      <c r="BH1400" s="370"/>
      <c r="BI1400" s="370"/>
      <c r="BJ1400" s="370"/>
      <c r="BK1400" s="370"/>
      <c r="BL1400" s="370"/>
      <c r="BM1400" s="370"/>
      <c r="BN1400" s="370"/>
      <c r="BO1400" s="370"/>
      <c r="BP1400" s="370"/>
      <c r="BQ1400" s="370"/>
      <c r="BR1400" s="370"/>
      <c r="BS1400" s="370"/>
      <c r="BT1400" s="370"/>
      <c r="BU1400" s="370"/>
      <c r="BV1400" s="370"/>
      <c r="BW1400" s="370"/>
      <c r="BX1400" s="370"/>
      <c r="BY1400" s="370"/>
      <c r="BZ1400" s="370"/>
      <c r="CA1400" s="370"/>
      <c r="CB1400" s="370"/>
      <c r="CC1400" s="370"/>
      <c r="CD1400" s="370"/>
      <c r="CE1400" s="370"/>
      <c r="CF1400" s="370"/>
      <c r="CG1400" s="370"/>
      <c r="CH1400" s="370"/>
      <c r="CI1400" s="370"/>
      <c r="CJ1400" s="370"/>
      <c r="CK1400" s="370"/>
      <c r="CL1400" s="370"/>
      <c r="CM1400" s="370"/>
      <c r="CN1400" s="370"/>
      <c r="CO1400" s="370"/>
      <c r="CP1400" s="370"/>
      <c r="CQ1400" s="370"/>
      <c r="CR1400" s="370"/>
      <c r="CS1400" s="370"/>
      <c r="CT1400" s="370"/>
      <c r="CU1400" s="370"/>
      <c r="CV1400" s="370"/>
      <c r="CW1400" s="370"/>
      <c r="CX1400" s="370"/>
      <c r="CY1400" s="370"/>
      <c r="CZ1400" s="370"/>
      <c r="DA1400" s="370"/>
      <c r="DB1400" s="370"/>
      <c r="DC1400" s="370"/>
      <c r="DD1400" s="370"/>
      <c r="DE1400" s="370"/>
    </row>
    <row r="1401" spans="56:109">
      <c r="BD1401" s="370"/>
      <c r="BE1401" s="370"/>
      <c r="BF1401" s="370"/>
      <c r="BG1401" s="370"/>
      <c r="BH1401" s="370"/>
      <c r="BI1401" s="370"/>
      <c r="BJ1401" s="370"/>
      <c r="BK1401" s="370"/>
      <c r="BL1401" s="370"/>
      <c r="BM1401" s="370"/>
      <c r="BN1401" s="370"/>
      <c r="BO1401" s="370"/>
      <c r="BP1401" s="370"/>
      <c r="BQ1401" s="370"/>
      <c r="BR1401" s="370"/>
      <c r="BS1401" s="370"/>
      <c r="BT1401" s="370"/>
      <c r="BU1401" s="370"/>
      <c r="BV1401" s="370"/>
      <c r="BW1401" s="370"/>
      <c r="BX1401" s="370"/>
      <c r="BY1401" s="370"/>
      <c r="BZ1401" s="370"/>
      <c r="CA1401" s="370"/>
      <c r="CB1401" s="370"/>
      <c r="CC1401" s="370"/>
      <c r="CD1401" s="370"/>
      <c r="CE1401" s="370"/>
      <c r="CF1401" s="370"/>
      <c r="CG1401" s="370"/>
      <c r="CH1401" s="370"/>
      <c r="CI1401" s="370"/>
      <c r="CJ1401" s="370"/>
      <c r="CK1401" s="370"/>
      <c r="CL1401" s="370"/>
      <c r="CM1401" s="370"/>
      <c r="CN1401" s="370"/>
      <c r="CO1401" s="370"/>
      <c r="CP1401" s="370"/>
      <c r="CQ1401" s="370"/>
      <c r="CR1401" s="370"/>
      <c r="CS1401" s="370"/>
      <c r="CT1401" s="370"/>
      <c r="CU1401" s="370"/>
      <c r="CV1401" s="370"/>
      <c r="CW1401" s="370"/>
      <c r="CX1401" s="370"/>
      <c r="CY1401" s="370"/>
      <c r="CZ1401" s="370"/>
      <c r="DA1401" s="370"/>
      <c r="DB1401" s="370"/>
      <c r="DC1401" s="370"/>
      <c r="DD1401" s="370"/>
      <c r="DE1401" s="370"/>
    </row>
    <row r="1402" spans="56:109">
      <c r="BD1402" s="370"/>
      <c r="BE1402" s="370"/>
      <c r="BF1402" s="370"/>
      <c r="BG1402" s="370"/>
      <c r="BH1402" s="370"/>
      <c r="BI1402" s="370"/>
      <c r="BJ1402" s="370"/>
      <c r="BK1402" s="370"/>
      <c r="BL1402" s="370"/>
      <c r="BM1402" s="370"/>
      <c r="BN1402" s="370"/>
      <c r="BO1402" s="370"/>
      <c r="BP1402" s="370"/>
      <c r="BQ1402" s="370"/>
      <c r="BR1402" s="370"/>
      <c r="BS1402" s="370"/>
      <c r="BT1402" s="370"/>
      <c r="BU1402" s="370"/>
      <c r="BV1402" s="370"/>
      <c r="BW1402" s="370"/>
      <c r="BX1402" s="370"/>
      <c r="BY1402" s="370"/>
      <c r="BZ1402" s="370"/>
      <c r="CA1402" s="370"/>
      <c r="CB1402" s="370"/>
      <c r="CC1402" s="370"/>
      <c r="CD1402" s="370"/>
      <c r="CE1402" s="370"/>
      <c r="CF1402" s="370"/>
      <c r="CG1402" s="370"/>
      <c r="CH1402" s="370"/>
      <c r="CI1402" s="370"/>
      <c r="CJ1402" s="370"/>
      <c r="CK1402" s="370"/>
      <c r="CL1402" s="370"/>
      <c r="CM1402" s="370"/>
      <c r="CN1402" s="370"/>
      <c r="CO1402" s="370"/>
      <c r="CP1402" s="370"/>
      <c r="CQ1402" s="370"/>
      <c r="CR1402" s="370"/>
      <c r="CS1402" s="370"/>
      <c r="CT1402" s="370"/>
      <c r="CU1402" s="370"/>
      <c r="CV1402" s="370"/>
      <c r="CW1402" s="370"/>
      <c r="CX1402" s="370"/>
      <c r="CY1402" s="370"/>
      <c r="CZ1402" s="370"/>
      <c r="DA1402" s="370"/>
      <c r="DB1402" s="370"/>
      <c r="DC1402" s="370"/>
      <c r="DD1402" s="370"/>
      <c r="DE1402" s="370"/>
    </row>
    <row r="1403" spans="56:109">
      <c r="BD1403" s="370"/>
      <c r="BE1403" s="370"/>
      <c r="BF1403" s="370"/>
      <c r="BG1403" s="370"/>
      <c r="BH1403" s="370"/>
      <c r="BI1403" s="370"/>
      <c r="BJ1403" s="370"/>
      <c r="BK1403" s="370"/>
      <c r="BL1403" s="370"/>
      <c r="BM1403" s="370"/>
      <c r="BN1403" s="370"/>
      <c r="BO1403" s="370"/>
      <c r="BP1403" s="370"/>
      <c r="BQ1403" s="370"/>
      <c r="BR1403" s="370"/>
      <c r="BS1403" s="370"/>
      <c r="BT1403" s="370"/>
      <c r="BU1403" s="370"/>
      <c r="BV1403" s="370"/>
      <c r="BW1403" s="370"/>
      <c r="BX1403" s="370"/>
      <c r="BY1403" s="370"/>
      <c r="BZ1403" s="370"/>
      <c r="CA1403" s="370"/>
      <c r="CB1403" s="370"/>
      <c r="CC1403" s="370"/>
      <c r="CD1403" s="370"/>
      <c r="CE1403" s="370"/>
      <c r="CF1403" s="370"/>
      <c r="CG1403" s="370"/>
      <c r="CH1403" s="370"/>
      <c r="CI1403" s="370"/>
      <c r="CJ1403" s="370"/>
      <c r="CK1403" s="370"/>
      <c r="CL1403" s="370"/>
      <c r="CM1403" s="370"/>
      <c r="CN1403" s="370"/>
      <c r="CO1403" s="370"/>
      <c r="CP1403" s="370"/>
      <c r="CQ1403" s="370"/>
      <c r="CR1403" s="370"/>
      <c r="CS1403" s="370"/>
      <c r="CT1403" s="370"/>
      <c r="CU1403" s="370"/>
      <c r="CV1403" s="370"/>
      <c r="CW1403" s="370"/>
      <c r="CX1403" s="370"/>
      <c r="CY1403" s="370"/>
      <c r="CZ1403" s="370"/>
      <c r="DA1403" s="370"/>
      <c r="DB1403" s="370"/>
      <c r="DC1403" s="370"/>
      <c r="DD1403" s="370"/>
      <c r="DE1403" s="370"/>
    </row>
    <row r="1404" spans="56:109">
      <c r="BD1404" s="370"/>
      <c r="BE1404" s="370"/>
      <c r="BF1404" s="370"/>
      <c r="BG1404" s="370"/>
      <c r="BH1404" s="370"/>
      <c r="BI1404" s="370"/>
      <c r="BJ1404" s="370"/>
      <c r="BK1404" s="370"/>
      <c r="BL1404" s="370"/>
      <c r="BM1404" s="370"/>
      <c r="BN1404" s="370"/>
      <c r="BO1404" s="370"/>
      <c r="BP1404" s="370"/>
      <c r="BQ1404" s="370"/>
      <c r="BR1404" s="370"/>
      <c r="BS1404" s="370"/>
      <c r="BT1404" s="370"/>
      <c r="BU1404" s="370"/>
      <c r="BV1404" s="370"/>
      <c r="BW1404" s="370"/>
      <c r="BX1404" s="370"/>
      <c r="BY1404" s="370"/>
      <c r="BZ1404" s="370"/>
      <c r="CA1404" s="370"/>
      <c r="CB1404" s="370"/>
      <c r="CC1404" s="370"/>
      <c r="CD1404" s="370"/>
      <c r="CE1404" s="370"/>
      <c r="CF1404" s="370"/>
      <c r="CG1404" s="370"/>
      <c r="CH1404" s="370"/>
      <c r="CI1404" s="370"/>
      <c r="CJ1404" s="370"/>
      <c r="CK1404" s="370"/>
      <c r="CL1404" s="370"/>
      <c r="CM1404" s="370"/>
      <c r="CN1404" s="370"/>
      <c r="CO1404" s="370"/>
      <c r="CP1404" s="370"/>
      <c r="CQ1404" s="370"/>
      <c r="CR1404" s="370"/>
      <c r="CS1404" s="370"/>
      <c r="CT1404" s="370"/>
      <c r="CU1404" s="370"/>
      <c r="CV1404" s="370"/>
      <c r="CW1404" s="370"/>
      <c r="CX1404" s="370"/>
      <c r="CY1404" s="370"/>
      <c r="CZ1404" s="370"/>
      <c r="DA1404" s="370"/>
      <c r="DB1404" s="370"/>
      <c r="DC1404" s="370"/>
      <c r="DD1404" s="370"/>
      <c r="DE1404" s="370"/>
    </row>
    <row r="1405" spans="56:109">
      <c r="BD1405" s="370"/>
      <c r="BE1405" s="370"/>
      <c r="BF1405" s="370"/>
      <c r="BG1405" s="370"/>
      <c r="BH1405" s="370"/>
      <c r="BI1405" s="370"/>
      <c r="BJ1405" s="370"/>
      <c r="BK1405" s="370"/>
      <c r="BL1405" s="370"/>
      <c r="BM1405" s="370"/>
      <c r="BN1405" s="370"/>
      <c r="BO1405" s="370"/>
      <c r="BP1405" s="370"/>
      <c r="BQ1405" s="370"/>
      <c r="BR1405" s="370"/>
      <c r="BS1405" s="370"/>
      <c r="BT1405" s="370"/>
      <c r="BU1405" s="370"/>
      <c r="BV1405" s="370"/>
      <c r="BW1405" s="370"/>
      <c r="BX1405" s="370"/>
      <c r="BY1405" s="370"/>
      <c r="BZ1405" s="370"/>
      <c r="CA1405" s="370"/>
      <c r="CB1405" s="370"/>
      <c r="CC1405" s="370"/>
      <c r="CD1405" s="370"/>
      <c r="CE1405" s="370"/>
      <c r="CF1405" s="370"/>
      <c r="CG1405" s="370"/>
      <c r="CH1405" s="370"/>
      <c r="CI1405" s="370"/>
      <c r="CJ1405" s="370"/>
      <c r="CK1405" s="370"/>
      <c r="CL1405" s="370"/>
      <c r="CM1405" s="370"/>
      <c r="CN1405" s="370"/>
      <c r="CO1405" s="370"/>
      <c r="CP1405" s="370"/>
      <c r="CQ1405" s="370"/>
      <c r="CR1405" s="370"/>
      <c r="CS1405" s="370"/>
      <c r="CT1405" s="370"/>
      <c r="CU1405" s="370"/>
      <c r="CV1405" s="370"/>
      <c r="CW1405" s="370"/>
      <c r="CX1405" s="370"/>
      <c r="CY1405" s="370"/>
      <c r="CZ1405" s="370"/>
      <c r="DA1405" s="370"/>
      <c r="DB1405" s="370"/>
      <c r="DC1405" s="370"/>
      <c r="DD1405" s="370"/>
      <c r="DE1405" s="370"/>
    </row>
    <row r="1406" spans="56:109">
      <c r="BD1406" s="370"/>
      <c r="BE1406" s="370"/>
      <c r="BF1406" s="370"/>
      <c r="BG1406" s="370"/>
      <c r="BH1406" s="370"/>
      <c r="BI1406" s="370"/>
      <c r="BJ1406" s="370"/>
      <c r="BK1406" s="370"/>
      <c r="BL1406" s="370"/>
      <c r="BM1406" s="370"/>
      <c r="BN1406" s="370"/>
      <c r="BO1406" s="370"/>
      <c r="BP1406" s="370"/>
      <c r="BQ1406" s="370"/>
      <c r="BR1406" s="370"/>
      <c r="BS1406" s="370"/>
      <c r="BT1406" s="370"/>
      <c r="BU1406" s="370"/>
      <c r="BV1406" s="370"/>
      <c r="BW1406" s="370"/>
      <c r="BX1406" s="370"/>
      <c r="BY1406" s="370"/>
      <c r="BZ1406" s="370"/>
      <c r="CA1406" s="370"/>
      <c r="CB1406" s="370"/>
      <c r="CC1406" s="370"/>
      <c r="CD1406" s="370"/>
      <c r="CE1406" s="370"/>
      <c r="CF1406" s="370"/>
      <c r="CG1406" s="370"/>
      <c r="CH1406" s="370"/>
      <c r="CI1406" s="370"/>
      <c r="CJ1406" s="370"/>
      <c r="CK1406" s="370"/>
      <c r="CL1406" s="370"/>
      <c r="CM1406" s="370"/>
      <c r="CN1406" s="370"/>
      <c r="CO1406" s="370"/>
      <c r="CP1406" s="370"/>
      <c r="CQ1406" s="370"/>
      <c r="CR1406" s="370"/>
      <c r="CS1406" s="370"/>
      <c r="CT1406" s="370"/>
      <c r="CU1406" s="370"/>
      <c r="CV1406" s="370"/>
      <c r="CW1406" s="370"/>
      <c r="CX1406" s="370"/>
      <c r="CY1406" s="370"/>
      <c r="CZ1406" s="370"/>
      <c r="DA1406" s="370"/>
      <c r="DB1406" s="370"/>
      <c r="DC1406" s="370"/>
      <c r="DD1406" s="370"/>
      <c r="DE1406" s="370"/>
    </row>
    <row r="1407" spans="56:109">
      <c r="BD1407" s="370"/>
      <c r="BE1407" s="370"/>
      <c r="BF1407" s="370"/>
      <c r="BG1407" s="370"/>
      <c r="BH1407" s="370"/>
      <c r="BI1407" s="370"/>
      <c r="BJ1407" s="370"/>
      <c r="BK1407" s="370"/>
      <c r="BL1407" s="370"/>
      <c r="BM1407" s="370"/>
      <c r="BN1407" s="370"/>
      <c r="BO1407" s="370"/>
      <c r="BP1407" s="370"/>
      <c r="BQ1407" s="370"/>
      <c r="BR1407" s="370"/>
      <c r="BS1407" s="370"/>
      <c r="BT1407" s="370"/>
      <c r="BU1407" s="370"/>
      <c r="BV1407" s="370"/>
      <c r="BW1407" s="370"/>
      <c r="BX1407" s="370"/>
      <c r="BY1407" s="370"/>
      <c r="BZ1407" s="370"/>
      <c r="CA1407" s="370"/>
      <c r="CB1407" s="370"/>
      <c r="CC1407" s="370"/>
      <c r="CD1407" s="370"/>
      <c r="CE1407" s="370"/>
      <c r="CF1407" s="370"/>
      <c r="CG1407" s="370"/>
      <c r="CH1407" s="370"/>
      <c r="CI1407" s="370"/>
      <c r="CJ1407" s="370"/>
      <c r="CK1407" s="370"/>
      <c r="CL1407" s="370"/>
      <c r="CM1407" s="370"/>
      <c r="CN1407" s="370"/>
      <c r="CO1407" s="370"/>
      <c r="CP1407" s="370"/>
      <c r="CQ1407" s="370"/>
      <c r="CR1407" s="370"/>
      <c r="CS1407" s="370"/>
      <c r="CT1407" s="370"/>
      <c r="CU1407" s="370"/>
      <c r="CV1407" s="370"/>
      <c r="CW1407" s="370"/>
      <c r="CX1407" s="370"/>
      <c r="CY1407" s="370"/>
      <c r="CZ1407" s="370"/>
      <c r="DA1407" s="370"/>
      <c r="DB1407" s="370"/>
      <c r="DC1407" s="370"/>
      <c r="DD1407" s="370"/>
      <c r="DE1407" s="370"/>
    </row>
    <row r="1408" spans="56:109">
      <c r="BD1408" s="370"/>
      <c r="BE1408" s="370"/>
      <c r="BF1408" s="370"/>
      <c r="BG1408" s="370"/>
      <c r="BH1408" s="370"/>
      <c r="BI1408" s="370"/>
      <c r="BJ1408" s="370"/>
      <c r="BK1408" s="370"/>
      <c r="BL1408" s="370"/>
      <c r="BM1408" s="370"/>
      <c r="BN1408" s="370"/>
      <c r="BO1408" s="370"/>
      <c r="BP1408" s="370"/>
      <c r="BQ1408" s="370"/>
      <c r="BR1408" s="370"/>
      <c r="BS1408" s="370"/>
      <c r="BT1408" s="370"/>
      <c r="BU1408" s="370"/>
      <c r="BV1408" s="370"/>
      <c r="BW1408" s="370"/>
      <c r="BX1408" s="370"/>
      <c r="BY1408" s="370"/>
      <c r="BZ1408" s="370"/>
      <c r="CA1408" s="370"/>
      <c r="CB1408" s="370"/>
      <c r="CC1408" s="370"/>
      <c r="CD1408" s="370"/>
      <c r="CE1408" s="370"/>
      <c r="CF1408" s="370"/>
      <c r="CG1408" s="370"/>
      <c r="CH1408" s="370"/>
      <c r="CI1408" s="370"/>
      <c r="CJ1408" s="370"/>
      <c r="CK1408" s="370"/>
      <c r="CL1408" s="370"/>
      <c r="CM1408" s="370"/>
      <c r="CN1408" s="370"/>
      <c r="CO1408" s="370"/>
      <c r="CP1408" s="370"/>
      <c r="CQ1408" s="370"/>
      <c r="CR1408" s="370"/>
      <c r="CS1408" s="370"/>
      <c r="CT1408" s="370"/>
      <c r="CU1408" s="370"/>
      <c r="CV1408" s="370"/>
      <c r="CW1408" s="370"/>
      <c r="CX1408" s="370"/>
      <c r="CY1408" s="370"/>
      <c r="CZ1408" s="370"/>
      <c r="DA1408" s="370"/>
      <c r="DB1408" s="370"/>
      <c r="DC1408" s="370"/>
      <c r="DD1408" s="370"/>
      <c r="DE1408" s="370"/>
    </row>
    <row r="1409" spans="56:109">
      <c r="BD1409" s="370"/>
      <c r="BE1409" s="370"/>
      <c r="BF1409" s="370"/>
      <c r="BG1409" s="370"/>
      <c r="BH1409" s="370"/>
      <c r="BI1409" s="370"/>
      <c r="BJ1409" s="370"/>
      <c r="BK1409" s="370"/>
      <c r="BL1409" s="370"/>
      <c r="BM1409" s="370"/>
      <c r="BN1409" s="370"/>
      <c r="BO1409" s="370"/>
      <c r="BP1409" s="370"/>
      <c r="BQ1409" s="370"/>
      <c r="BR1409" s="370"/>
      <c r="BS1409" s="370"/>
      <c r="BT1409" s="370"/>
      <c r="BU1409" s="370"/>
      <c r="BV1409" s="370"/>
      <c r="BW1409" s="370"/>
      <c r="BX1409" s="370"/>
      <c r="BY1409" s="370"/>
      <c r="BZ1409" s="370"/>
      <c r="CA1409" s="370"/>
      <c r="CB1409" s="370"/>
      <c r="CC1409" s="370"/>
      <c r="CD1409" s="370"/>
      <c r="CE1409" s="370"/>
      <c r="CF1409" s="370"/>
      <c r="CG1409" s="370"/>
      <c r="CH1409" s="370"/>
      <c r="CI1409" s="370"/>
      <c r="CJ1409" s="370"/>
      <c r="CK1409" s="370"/>
      <c r="CL1409" s="370"/>
      <c r="CM1409" s="370"/>
      <c r="CN1409" s="370"/>
      <c r="CO1409" s="370"/>
      <c r="CP1409" s="370"/>
      <c r="CQ1409" s="370"/>
      <c r="CR1409" s="370"/>
      <c r="CS1409" s="370"/>
      <c r="CT1409" s="370"/>
      <c r="CU1409" s="370"/>
      <c r="CV1409" s="370"/>
      <c r="CW1409" s="370"/>
      <c r="CX1409" s="370"/>
      <c r="CY1409" s="370"/>
      <c r="CZ1409" s="370"/>
      <c r="DA1409" s="370"/>
      <c r="DB1409" s="370"/>
      <c r="DC1409" s="370"/>
      <c r="DD1409" s="370"/>
      <c r="DE1409" s="370"/>
    </row>
    <row r="1410" spans="56:109">
      <c r="BD1410" s="370"/>
      <c r="BE1410" s="370"/>
      <c r="BF1410" s="370"/>
      <c r="BG1410" s="370"/>
      <c r="BH1410" s="370"/>
      <c r="BI1410" s="370"/>
      <c r="BJ1410" s="370"/>
      <c r="BK1410" s="370"/>
      <c r="BL1410" s="370"/>
      <c r="BM1410" s="370"/>
      <c r="BN1410" s="370"/>
      <c r="BO1410" s="370"/>
      <c r="BP1410" s="370"/>
      <c r="BQ1410" s="370"/>
      <c r="BR1410" s="370"/>
      <c r="BS1410" s="370"/>
      <c r="BT1410" s="370"/>
      <c r="BU1410" s="370"/>
      <c r="BV1410" s="370"/>
      <c r="BW1410" s="370"/>
      <c r="BX1410" s="370"/>
      <c r="BY1410" s="370"/>
      <c r="BZ1410" s="370"/>
      <c r="CA1410" s="370"/>
      <c r="CB1410" s="370"/>
      <c r="CC1410" s="370"/>
      <c r="CD1410" s="370"/>
      <c r="CE1410" s="370"/>
      <c r="CF1410" s="370"/>
      <c r="CG1410" s="370"/>
      <c r="CH1410" s="370"/>
      <c r="CI1410" s="370"/>
      <c r="CJ1410" s="370"/>
      <c r="CK1410" s="370"/>
      <c r="CL1410" s="370"/>
      <c r="CM1410" s="370"/>
      <c r="CN1410" s="370"/>
      <c r="CO1410" s="370"/>
      <c r="CP1410" s="370"/>
      <c r="CQ1410" s="370"/>
      <c r="CR1410" s="370"/>
      <c r="CS1410" s="370"/>
      <c r="CT1410" s="370"/>
      <c r="CU1410" s="370"/>
      <c r="CV1410" s="370"/>
      <c r="CW1410" s="370"/>
      <c r="CX1410" s="370"/>
      <c r="CY1410" s="370"/>
      <c r="CZ1410" s="370"/>
      <c r="DA1410" s="370"/>
      <c r="DB1410" s="370"/>
      <c r="DC1410" s="370"/>
      <c r="DD1410" s="370"/>
      <c r="DE1410" s="370"/>
    </row>
    <row r="1411" spans="56:109">
      <c r="BD1411" s="370"/>
      <c r="BE1411" s="370"/>
      <c r="BF1411" s="370"/>
      <c r="BG1411" s="370"/>
      <c r="BH1411" s="370"/>
      <c r="BI1411" s="370"/>
      <c r="BJ1411" s="370"/>
      <c r="BK1411" s="370"/>
      <c r="BL1411" s="370"/>
      <c r="BM1411" s="370"/>
      <c r="BN1411" s="370"/>
      <c r="BO1411" s="370"/>
      <c r="BP1411" s="370"/>
      <c r="BQ1411" s="370"/>
      <c r="BR1411" s="370"/>
      <c r="BS1411" s="370"/>
      <c r="BT1411" s="370"/>
      <c r="BU1411" s="370"/>
      <c r="BV1411" s="370"/>
      <c r="BW1411" s="370"/>
      <c r="BX1411" s="370"/>
      <c r="BY1411" s="370"/>
      <c r="BZ1411" s="370"/>
      <c r="CA1411" s="370"/>
      <c r="CB1411" s="370"/>
      <c r="CC1411" s="370"/>
      <c r="CD1411" s="370"/>
      <c r="CE1411" s="370"/>
      <c r="CF1411" s="370"/>
      <c r="CG1411" s="370"/>
      <c r="CH1411" s="370"/>
      <c r="CI1411" s="370"/>
      <c r="CJ1411" s="370"/>
      <c r="CK1411" s="370"/>
      <c r="CL1411" s="370"/>
      <c r="CM1411" s="370"/>
      <c r="CN1411" s="370"/>
      <c r="CO1411" s="370"/>
      <c r="CP1411" s="370"/>
      <c r="CQ1411" s="370"/>
      <c r="CR1411" s="370"/>
      <c r="CS1411" s="370"/>
      <c r="CT1411" s="370"/>
      <c r="CU1411" s="370"/>
      <c r="CV1411" s="370"/>
      <c r="CW1411" s="370"/>
      <c r="CX1411" s="370"/>
      <c r="CY1411" s="370"/>
      <c r="CZ1411" s="370"/>
      <c r="DA1411" s="370"/>
      <c r="DB1411" s="370"/>
      <c r="DC1411" s="370"/>
      <c r="DD1411" s="370"/>
      <c r="DE1411" s="370"/>
    </row>
    <row r="1412" spans="56:109">
      <c r="BD1412" s="370"/>
      <c r="BE1412" s="370"/>
      <c r="BF1412" s="370"/>
      <c r="BG1412" s="370"/>
      <c r="BH1412" s="370"/>
      <c r="BI1412" s="370"/>
      <c r="BJ1412" s="370"/>
      <c r="BK1412" s="370"/>
      <c r="BL1412" s="370"/>
      <c r="BM1412" s="370"/>
      <c r="BN1412" s="370"/>
      <c r="BO1412" s="370"/>
      <c r="BP1412" s="370"/>
      <c r="BQ1412" s="370"/>
      <c r="BR1412" s="370"/>
      <c r="BS1412" s="370"/>
      <c r="BT1412" s="370"/>
      <c r="BU1412" s="370"/>
      <c r="BV1412" s="370"/>
      <c r="BW1412" s="370"/>
      <c r="BX1412" s="370"/>
      <c r="BY1412" s="370"/>
      <c r="BZ1412" s="370"/>
      <c r="CA1412" s="370"/>
      <c r="CB1412" s="370"/>
      <c r="CC1412" s="370"/>
      <c r="CD1412" s="370"/>
      <c r="CE1412" s="370"/>
      <c r="CF1412" s="370"/>
      <c r="CG1412" s="370"/>
      <c r="CH1412" s="370"/>
      <c r="CI1412" s="370"/>
      <c r="CJ1412" s="370"/>
      <c r="CK1412" s="370"/>
      <c r="CL1412" s="370"/>
      <c r="CM1412" s="370"/>
      <c r="CN1412" s="370"/>
      <c r="CO1412" s="370"/>
      <c r="CP1412" s="370"/>
      <c r="CQ1412" s="370"/>
      <c r="CR1412" s="370"/>
      <c r="CS1412" s="370"/>
      <c r="CT1412" s="370"/>
      <c r="CU1412" s="370"/>
      <c r="CV1412" s="370"/>
      <c r="CW1412" s="370"/>
      <c r="CX1412" s="370"/>
      <c r="CY1412" s="370"/>
      <c r="CZ1412" s="370"/>
      <c r="DA1412" s="370"/>
      <c r="DB1412" s="370"/>
      <c r="DC1412" s="370"/>
      <c r="DD1412" s="370"/>
      <c r="DE1412" s="370"/>
    </row>
    <row r="1413" spans="56:109">
      <c r="BD1413" s="370"/>
      <c r="BE1413" s="370"/>
      <c r="BF1413" s="370"/>
      <c r="BG1413" s="370"/>
      <c r="BH1413" s="370"/>
      <c r="BI1413" s="370"/>
      <c r="BJ1413" s="370"/>
      <c r="BK1413" s="370"/>
      <c r="BL1413" s="370"/>
      <c r="BM1413" s="370"/>
      <c r="BN1413" s="370"/>
      <c r="BO1413" s="370"/>
      <c r="BP1413" s="370"/>
      <c r="BQ1413" s="370"/>
      <c r="BR1413" s="370"/>
      <c r="BS1413" s="370"/>
      <c r="BT1413" s="370"/>
      <c r="BU1413" s="370"/>
      <c r="BV1413" s="370"/>
      <c r="BW1413" s="370"/>
      <c r="BX1413" s="370"/>
      <c r="BY1413" s="370"/>
      <c r="BZ1413" s="370"/>
      <c r="CA1413" s="370"/>
      <c r="CB1413" s="370"/>
      <c r="CC1413" s="370"/>
      <c r="CD1413" s="370"/>
      <c r="CE1413" s="370"/>
      <c r="CF1413" s="370"/>
      <c r="CG1413" s="370"/>
      <c r="CH1413" s="370"/>
      <c r="CI1413" s="370"/>
      <c r="CJ1413" s="370"/>
      <c r="CK1413" s="370"/>
      <c r="CL1413" s="370"/>
      <c r="CM1413" s="370"/>
      <c r="CN1413" s="370"/>
      <c r="CO1413" s="370"/>
      <c r="CP1413" s="370"/>
      <c r="CQ1413" s="370"/>
      <c r="CR1413" s="370"/>
      <c r="CS1413" s="370"/>
      <c r="CT1413" s="370"/>
      <c r="CU1413" s="370"/>
      <c r="CV1413" s="370"/>
      <c r="CW1413" s="370"/>
      <c r="CX1413" s="370"/>
      <c r="CY1413" s="370"/>
      <c r="CZ1413" s="370"/>
      <c r="DA1413" s="370"/>
      <c r="DB1413" s="370"/>
      <c r="DC1413" s="370"/>
      <c r="DD1413" s="370"/>
      <c r="DE1413" s="370"/>
    </row>
    <row r="1414" spans="56:109">
      <c r="BD1414" s="370"/>
      <c r="BE1414" s="370"/>
      <c r="BF1414" s="370"/>
      <c r="BG1414" s="370"/>
      <c r="BH1414" s="370"/>
      <c r="BI1414" s="370"/>
      <c r="BJ1414" s="370"/>
      <c r="BK1414" s="370"/>
      <c r="BL1414" s="370"/>
      <c r="BM1414" s="370"/>
      <c r="BN1414" s="370"/>
      <c r="BO1414" s="370"/>
      <c r="BP1414" s="370"/>
      <c r="BQ1414" s="370"/>
      <c r="BR1414" s="370"/>
      <c r="BS1414" s="370"/>
      <c r="BT1414" s="370"/>
      <c r="BU1414" s="370"/>
      <c r="BV1414" s="370"/>
      <c r="BW1414" s="370"/>
      <c r="BX1414" s="370"/>
      <c r="BY1414" s="370"/>
      <c r="BZ1414" s="370"/>
      <c r="CA1414" s="370"/>
      <c r="CB1414" s="370"/>
      <c r="CC1414" s="370"/>
      <c r="CD1414" s="370"/>
      <c r="CE1414" s="370"/>
      <c r="CF1414" s="370"/>
      <c r="CG1414" s="370"/>
      <c r="CH1414" s="370"/>
      <c r="CI1414" s="370"/>
      <c r="CJ1414" s="370"/>
      <c r="CK1414" s="370"/>
      <c r="CL1414" s="370"/>
      <c r="CM1414" s="370"/>
      <c r="CN1414" s="370"/>
      <c r="CO1414" s="370"/>
      <c r="CP1414" s="370"/>
      <c r="CQ1414" s="370"/>
      <c r="CR1414" s="370"/>
      <c r="CS1414" s="370"/>
      <c r="CT1414" s="370"/>
      <c r="CU1414" s="370"/>
      <c r="CV1414" s="370"/>
      <c r="CW1414" s="370"/>
      <c r="CX1414" s="370"/>
      <c r="CY1414" s="370"/>
      <c r="CZ1414" s="370"/>
      <c r="DA1414" s="370"/>
      <c r="DB1414" s="370"/>
      <c r="DC1414" s="370"/>
      <c r="DD1414" s="370"/>
      <c r="DE1414" s="370"/>
    </row>
    <row r="1415" spans="56:109">
      <c r="BD1415" s="370"/>
      <c r="BE1415" s="370"/>
      <c r="BF1415" s="370"/>
      <c r="BG1415" s="370"/>
      <c r="BH1415" s="370"/>
      <c r="BI1415" s="370"/>
      <c r="BJ1415" s="370"/>
      <c r="BK1415" s="370"/>
      <c r="BL1415" s="370"/>
      <c r="BM1415" s="370"/>
      <c r="BN1415" s="370"/>
      <c r="BO1415" s="370"/>
      <c r="BP1415" s="370"/>
      <c r="BQ1415" s="370"/>
      <c r="BR1415" s="370"/>
      <c r="BS1415" s="370"/>
      <c r="BT1415" s="370"/>
      <c r="BU1415" s="370"/>
      <c r="BV1415" s="370"/>
      <c r="BW1415" s="370"/>
      <c r="BX1415" s="370"/>
      <c r="BY1415" s="370"/>
      <c r="BZ1415" s="370"/>
      <c r="CA1415" s="370"/>
      <c r="CB1415" s="370"/>
      <c r="CC1415" s="370"/>
      <c r="CD1415" s="370"/>
      <c r="CE1415" s="370"/>
      <c r="CF1415" s="370"/>
      <c r="CG1415" s="370"/>
      <c r="CH1415" s="370"/>
      <c r="CI1415" s="370"/>
      <c r="CJ1415" s="370"/>
      <c r="CK1415" s="370"/>
      <c r="CL1415" s="370"/>
      <c r="CM1415" s="370"/>
      <c r="CN1415" s="370"/>
      <c r="CO1415" s="370"/>
      <c r="CP1415" s="370"/>
      <c r="CQ1415" s="370"/>
      <c r="CR1415" s="370"/>
      <c r="CS1415" s="370"/>
      <c r="CT1415" s="370"/>
      <c r="CU1415" s="370"/>
      <c r="CV1415" s="370"/>
      <c r="CW1415" s="370"/>
      <c r="CX1415" s="370"/>
      <c r="CY1415" s="370"/>
      <c r="CZ1415" s="370"/>
      <c r="DA1415" s="370"/>
      <c r="DB1415" s="370"/>
      <c r="DC1415" s="370"/>
      <c r="DD1415" s="370"/>
      <c r="DE1415" s="370"/>
    </row>
    <row r="1416" spans="56:109">
      <c r="BD1416" s="370"/>
      <c r="BE1416" s="370"/>
      <c r="BF1416" s="370"/>
      <c r="BG1416" s="370"/>
      <c r="BH1416" s="370"/>
      <c r="BI1416" s="370"/>
      <c r="BJ1416" s="370"/>
      <c r="BK1416" s="370"/>
      <c r="BL1416" s="370"/>
      <c r="BM1416" s="370"/>
      <c r="BN1416" s="370"/>
      <c r="BO1416" s="370"/>
      <c r="BP1416" s="370"/>
      <c r="BQ1416" s="370"/>
      <c r="BR1416" s="370"/>
      <c r="BS1416" s="370"/>
      <c r="BT1416" s="370"/>
      <c r="BU1416" s="370"/>
      <c r="BV1416" s="370"/>
      <c r="BW1416" s="370"/>
      <c r="BX1416" s="370"/>
      <c r="BY1416" s="370"/>
      <c r="BZ1416" s="370"/>
      <c r="CA1416" s="370"/>
      <c r="CB1416" s="370"/>
      <c r="CC1416" s="370"/>
      <c r="CD1416" s="370"/>
      <c r="CE1416" s="370"/>
      <c r="CF1416" s="370"/>
      <c r="CG1416" s="370"/>
      <c r="CH1416" s="370"/>
      <c r="CI1416" s="370"/>
      <c r="CJ1416" s="370"/>
      <c r="CK1416" s="370"/>
      <c r="CL1416" s="370"/>
      <c r="CM1416" s="370"/>
      <c r="CN1416" s="370"/>
      <c r="CO1416" s="370"/>
      <c r="CP1416" s="370"/>
      <c r="CQ1416" s="370"/>
      <c r="CR1416" s="370"/>
      <c r="CS1416" s="370"/>
      <c r="CT1416" s="370"/>
      <c r="CU1416" s="370"/>
      <c r="CV1416" s="370"/>
      <c r="CW1416" s="370"/>
      <c r="CX1416" s="370"/>
      <c r="CY1416" s="370"/>
      <c r="CZ1416" s="370"/>
      <c r="DA1416" s="370"/>
      <c r="DB1416" s="370"/>
      <c r="DC1416" s="370"/>
      <c r="DD1416" s="370"/>
      <c r="DE1416" s="370"/>
    </row>
    <row r="1417" spans="56:109">
      <c r="BD1417" s="370"/>
      <c r="BE1417" s="370"/>
      <c r="BF1417" s="370"/>
      <c r="BG1417" s="370"/>
      <c r="BH1417" s="370"/>
      <c r="BI1417" s="370"/>
      <c r="BJ1417" s="370"/>
      <c r="BK1417" s="370"/>
      <c r="BL1417" s="370"/>
      <c r="BM1417" s="370"/>
      <c r="BN1417" s="370"/>
      <c r="BO1417" s="370"/>
      <c r="BP1417" s="370"/>
      <c r="BQ1417" s="370"/>
      <c r="BR1417" s="370"/>
      <c r="BS1417" s="370"/>
      <c r="BT1417" s="370"/>
      <c r="BU1417" s="370"/>
      <c r="BV1417" s="370"/>
      <c r="BW1417" s="370"/>
      <c r="BX1417" s="370"/>
      <c r="BY1417" s="370"/>
      <c r="BZ1417" s="370"/>
      <c r="CA1417" s="370"/>
      <c r="CB1417" s="370"/>
      <c r="CC1417" s="370"/>
      <c r="CD1417" s="370"/>
      <c r="CE1417" s="370"/>
      <c r="CF1417" s="370"/>
      <c r="CG1417" s="370"/>
      <c r="CH1417" s="370"/>
      <c r="CI1417" s="370"/>
      <c r="CJ1417" s="370"/>
      <c r="CK1417" s="370"/>
      <c r="CL1417" s="370"/>
      <c r="CM1417" s="370"/>
      <c r="CN1417" s="370"/>
      <c r="CO1417" s="370"/>
      <c r="CP1417" s="370"/>
      <c r="CQ1417" s="370"/>
      <c r="CR1417" s="370"/>
      <c r="CS1417" s="370"/>
      <c r="CT1417" s="370"/>
      <c r="CU1417" s="370"/>
      <c r="CV1417" s="370"/>
      <c r="CW1417" s="370"/>
      <c r="CX1417" s="370"/>
      <c r="CY1417" s="370"/>
      <c r="CZ1417" s="370"/>
      <c r="DA1417" s="370"/>
      <c r="DB1417" s="370"/>
      <c r="DC1417" s="370"/>
      <c r="DD1417" s="370"/>
      <c r="DE1417" s="370"/>
    </row>
    <row r="1418" spans="56:109">
      <c r="BD1418" s="370"/>
      <c r="BE1418" s="370"/>
      <c r="BF1418" s="370"/>
      <c r="BG1418" s="370"/>
      <c r="BH1418" s="370"/>
      <c r="BI1418" s="370"/>
      <c r="BJ1418" s="370"/>
      <c r="BK1418" s="370"/>
      <c r="BL1418" s="370"/>
      <c r="BM1418" s="370"/>
      <c r="BN1418" s="370"/>
      <c r="BO1418" s="370"/>
      <c r="BP1418" s="370"/>
      <c r="BQ1418" s="370"/>
      <c r="BR1418" s="370"/>
      <c r="BS1418" s="370"/>
      <c r="BT1418" s="370"/>
      <c r="BU1418" s="370"/>
      <c r="BV1418" s="370"/>
      <c r="BW1418" s="370"/>
      <c r="BX1418" s="370"/>
      <c r="BY1418" s="370"/>
      <c r="BZ1418" s="370"/>
      <c r="CA1418" s="370"/>
      <c r="CB1418" s="370"/>
      <c r="CC1418" s="370"/>
      <c r="CD1418" s="370"/>
      <c r="CE1418" s="370"/>
      <c r="CF1418" s="370"/>
      <c r="CG1418" s="370"/>
      <c r="CH1418" s="370"/>
      <c r="CI1418" s="370"/>
      <c r="CJ1418" s="370"/>
      <c r="CK1418" s="370"/>
      <c r="CL1418" s="370"/>
      <c r="CM1418" s="370"/>
      <c r="CN1418" s="370"/>
      <c r="CO1418" s="370"/>
      <c r="CP1418" s="370"/>
      <c r="CQ1418" s="370"/>
      <c r="CR1418" s="370"/>
      <c r="CS1418" s="370"/>
      <c r="CT1418" s="370"/>
      <c r="CU1418" s="370"/>
      <c r="CV1418" s="370"/>
      <c r="CW1418" s="370"/>
      <c r="CX1418" s="370"/>
      <c r="CY1418" s="370"/>
      <c r="CZ1418" s="370"/>
      <c r="DA1418" s="370"/>
      <c r="DB1418" s="370"/>
      <c r="DC1418" s="370"/>
      <c r="DD1418" s="370"/>
      <c r="DE1418" s="370"/>
    </row>
    <row r="1419" spans="56:109">
      <c r="BD1419" s="370"/>
      <c r="BE1419" s="370"/>
      <c r="BF1419" s="370"/>
      <c r="BG1419" s="370"/>
      <c r="BH1419" s="370"/>
      <c r="BI1419" s="370"/>
      <c r="BJ1419" s="370"/>
      <c r="BK1419" s="370"/>
      <c r="BL1419" s="370"/>
      <c r="BM1419" s="370"/>
      <c r="BN1419" s="370"/>
      <c r="BO1419" s="370"/>
      <c r="BP1419" s="370"/>
      <c r="BQ1419" s="370"/>
      <c r="BR1419" s="370"/>
      <c r="BS1419" s="370"/>
      <c r="BT1419" s="370"/>
      <c r="BU1419" s="370"/>
      <c r="BV1419" s="370"/>
      <c r="BW1419" s="370"/>
      <c r="BX1419" s="370"/>
      <c r="BY1419" s="370"/>
      <c r="BZ1419" s="370"/>
      <c r="CA1419" s="370"/>
      <c r="CB1419" s="370"/>
      <c r="CC1419" s="370"/>
      <c r="CD1419" s="370"/>
      <c r="CE1419" s="370"/>
      <c r="CF1419" s="370"/>
      <c r="CG1419" s="370"/>
      <c r="CH1419" s="370"/>
      <c r="CI1419" s="370"/>
      <c r="CJ1419" s="370"/>
      <c r="CK1419" s="370"/>
      <c r="CL1419" s="370"/>
      <c r="CM1419" s="370"/>
      <c r="CN1419" s="370"/>
      <c r="CO1419" s="370"/>
      <c r="CP1419" s="370"/>
      <c r="CQ1419" s="370"/>
      <c r="CR1419" s="370"/>
      <c r="CS1419" s="370"/>
      <c r="CT1419" s="370"/>
      <c r="CU1419" s="370"/>
      <c r="CV1419" s="370"/>
      <c r="CW1419" s="370"/>
      <c r="CX1419" s="370"/>
      <c r="CY1419" s="370"/>
      <c r="CZ1419" s="370"/>
      <c r="DA1419" s="370"/>
      <c r="DB1419" s="370"/>
      <c r="DC1419" s="370"/>
      <c r="DD1419" s="370"/>
      <c r="DE1419" s="370"/>
    </row>
    <row r="1420" spans="56:109">
      <c r="BD1420" s="370"/>
      <c r="BE1420" s="370"/>
      <c r="BF1420" s="370"/>
      <c r="BG1420" s="370"/>
      <c r="BH1420" s="370"/>
      <c r="BI1420" s="370"/>
      <c r="BJ1420" s="370"/>
      <c r="BK1420" s="370"/>
      <c r="BL1420" s="370"/>
      <c r="BM1420" s="370"/>
      <c r="BN1420" s="370"/>
      <c r="BO1420" s="370"/>
      <c r="BP1420" s="370"/>
      <c r="BQ1420" s="370"/>
      <c r="BR1420" s="370"/>
      <c r="BS1420" s="370"/>
      <c r="BT1420" s="370"/>
      <c r="BU1420" s="370"/>
      <c r="BV1420" s="370"/>
      <c r="BW1420" s="370"/>
      <c r="BX1420" s="370"/>
      <c r="BY1420" s="370"/>
      <c r="BZ1420" s="370"/>
      <c r="CA1420" s="370"/>
      <c r="CB1420" s="370"/>
      <c r="CC1420" s="370"/>
      <c r="CD1420" s="370"/>
      <c r="CE1420" s="370"/>
      <c r="CF1420" s="370"/>
      <c r="CG1420" s="370"/>
      <c r="CH1420" s="370"/>
      <c r="CI1420" s="370"/>
      <c r="CJ1420" s="370"/>
      <c r="CK1420" s="370"/>
      <c r="CL1420" s="370"/>
      <c r="CM1420" s="370"/>
      <c r="CN1420" s="370"/>
      <c r="CO1420" s="370"/>
      <c r="CP1420" s="370"/>
      <c r="CQ1420" s="370"/>
      <c r="CR1420" s="370"/>
      <c r="CS1420" s="370"/>
      <c r="CT1420" s="370"/>
      <c r="CU1420" s="370"/>
      <c r="CV1420" s="370"/>
      <c r="CW1420" s="370"/>
      <c r="CX1420" s="370"/>
      <c r="CY1420" s="370"/>
      <c r="CZ1420" s="370"/>
      <c r="DA1420" s="370"/>
      <c r="DB1420" s="370"/>
      <c r="DC1420" s="370"/>
      <c r="DD1420" s="370"/>
      <c r="DE1420" s="370"/>
    </row>
    <row r="1421" spans="56:109">
      <c r="BD1421" s="370"/>
      <c r="BE1421" s="370"/>
      <c r="BF1421" s="370"/>
      <c r="BG1421" s="370"/>
      <c r="BH1421" s="370"/>
      <c r="BI1421" s="370"/>
      <c r="BJ1421" s="370"/>
      <c r="BK1421" s="370"/>
      <c r="BL1421" s="370"/>
      <c r="BM1421" s="370"/>
      <c r="BN1421" s="370"/>
      <c r="BO1421" s="370"/>
      <c r="BP1421" s="370"/>
      <c r="BQ1421" s="370"/>
      <c r="BR1421" s="370"/>
      <c r="BS1421" s="370"/>
      <c r="BT1421" s="370"/>
      <c r="BU1421" s="370"/>
      <c r="BV1421" s="370"/>
      <c r="BW1421" s="370"/>
      <c r="BX1421" s="370"/>
      <c r="BY1421" s="370"/>
      <c r="BZ1421" s="370"/>
      <c r="CA1421" s="370"/>
      <c r="CB1421" s="370"/>
      <c r="CC1421" s="370"/>
      <c r="CD1421" s="370"/>
      <c r="CE1421" s="370"/>
      <c r="CF1421" s="370"/>
      <c r="CG1421" s="370"/>
      <c r="CH1421" s="370"/>
      <c r="CI1421" s="370"/>
      <c r="CJ1421" s="370"/>
      <c r="CK1421" s="370"/>
      <c r="CL1421" s="370"/>
      <c r="CM1421" s="370"/>
      <c r="CN1421" s="370"/>
      <c r="CO1421" s="370"/>
      <c r="CP1421" s="370"/>
      <c r="CQ1421" s="370"/>
      <c r="CR1421" s="370"/>
      <c r="CS1421" s="370"/>
      <c r="CT1421" s="370"/>
      <c r="CU1421" s="370"/>
      <c r="CV1421" s="370"/>
      <c r="CW1421" s="370"/>
      <c r="CX1421" s="370"/>
      <c r="CY1421" s="370"/>
      <c r="CZ1421" s="370"/>
      <c r="DA1421" s="370"/>
      <c r="DB1421" s="370"/>
      <c r="DC1421" s="370"/>
      <c r="DD1421" s="370"/>
      <c r="DE1421" s="370"/>
    </row>
    <row r="1422" spans="56:109">
      <c r="BD1422" s="370"/>
      <c r="BE1422" s="370"/>
      <c r="BF1422" s="370"/>
      <c r="BG1422" s="370"/>
      <c r="BH1422" s="370"/>
      <c r="BI1422" s="370"/>
      <c r="BJ1422" s="370"/>
      <c r="BK1422" s="370"/>
      <c r="BL1422" s="370"/>
      <c r="BM1422" s="370"/>
      <c r="BN1422" s="370"/>
      <c r="BO1422" s="370"/>
      <c r="BP1422" s="370"/>
      <c r="BQ1422" s="370"/>
      <c r="BR1422" s="370"/>
      <c r="BS1422" s="370"/>
      <c r="BT1422" s="370"/>
      <c r="BU1422" s="370"/>
      <c r="BV1422" s="370"/>
      <c r="BW1422" s="370"/>
      <c r="BX1422" s="370"/>
      <c r="BY1422" s="370"/>
      <c r="BZ1422" s="370"/>
      <c r="CA1422" s="370"/>
      <c r="CB1422" s="370"/>
      <c r="CC1422" s="370"/>
      <c r="CD1422" s="370"/>
      <c r="CE1422" s="370"/>
      <c r="CF1422" s="370"/>
      <c r="CG1422" s="370"/>
      <c r="CH1422" s="370"/>
      <c r="CI1422" s="370"/>
      <c r="CJ1422" s="370"/>
      <c r="CK1422" s="370"/>
      <c r="CL1422" s="370"/>
      <c r="CM1422" s="370"/>
      <c r="CN1422" s="370"/>
      <c r="CO1422" s="370"/>
      <c r="CP1422" s="370"/>
      <c r="CQ1422" s="370"/>
      <c r="CR1422" s="370"/>
      <c r="CS1422" s="370"/>
      <c r="CT1422" s="370"/>
      <c r="CU1422" s="370"/>
      <c r="CV1422" s="370"/>
      <c r="CW1422" s="370"/>
      <c r="CX1422" s="370"/>
      <c r="CY1422" s="370"/>
      <c r="CZ1422" s="370"/>
      <c r="DA1422" s="370"/>
      <c r="DB1422" s="370"/>
      <c r="DC1422" s="370"/>
      <c r="DD1422" s="370"/>
      <c r="DE1422" s="370"/>
    </row>
    <row r="1423" spans="56:109">
      <c r="BD1423" s="370"/>
      <c r="BE1423" s="370"/>
      <c r="BF1423" s="370"/>
      <c r="BG1423" s="370"/>
      <c r="BH1423" s="370"/>
      <c r="BI1423" s="370"/>
      <c r="BJ1423" s="370"/>
      <c r="BK1423" s="370"/>
      <c r="BL1423" s="370"/>
      <c r="BM1423" s="370"/>
      <c r="BN1423" s="370"/>
      <c r="BO1423" s="370"/>
      <c r="BP1423" s="370"/>
      <c r="BQ1423" s="370"/>
      <c r="BR1423" s="370"/>
      <c r="BS1423" s="370"/>
      <c r="BT1423" s="370"/>
      <c r="BU1423" s="370"/>
      <c r="BV1423" s="370"/>
      <c r="BW1423" s="370"/>
      <c r="BX1423" s="370"/>
      <c r="BY1423" s="370"/>
      <c r="BZ1423" s="370"/>
      <c r="CA1423" s="370"/>
      <c r="CB1423" s="370"/>
      <c r="CC1423" s="370"/>
      <c r="CD1423" s="370"/>
      <c r="CE1423" s="370"/>
      <c r="CF1423" s="370"/>
      <c r="CG1423" s="370"/>
      <c r="CH1423" s="370"/>
      <c r="CI1423" s="370"/>
      <c r="CJ1423" s="370"/>
      <c r="CK1423" s="370"/>
      <c r="CL1423" s="370"/>
      <c r="CM1423" s="370"/>
      <c r="CN1423" s="370"/>
      <c r="CO1423" s="370"/>
      <c r="CP1423" s="370"/>
      <c r="CQ1423" s="370"/>
      <c r="CR1423" s="370"/>
      <c r="CS1423" s="370"/>
      <c r="CT1423" s="370"/>
      <c r="CU1423" s="370"/>
      <c r="CV1423" s="370"/>
      <c r="CW1423" s="370"/>
      <c r="CX1423" s="370"/>
      <c r="CY1423" s="370"/>
      <c r="CZ1423" s="370"/>
      <c r="DA1423" s="370"/>
      <c r="DB1423" s="370"/>
      <c r="DC1423" s="370"/>
      <c r="DD1423" s="370"/>
      <c r="DE1423" s="370"/>
    </row>
    <row r="1424" spans="56:109">
      <c r="BD1424" s="370"/>
      <c r="BE1424" s="370"/>
      <c r="BF1424" s="370"/>
      <c r="BG1424" s="370"/>
      <c r="BH1424" s="370"/>
      <c r="BI1424" s="370"/>
      <c r="BJ1424" s="370"/>
      <c r="BK1424" s="370"/>
      <c r="BL1424" s="370"/>
      <c r="BM1424" s="370"/>
      <c r="BN1424" s="370"/>
      <c r="BO1424" s="370"/>
      <c r="BP1424" s="370"/>
      <c r="BQ1424" s="370"/>
      <c r="BR1424" s="370"/>
      <c r="BS1424" s="370"/>
      <c r="BT1424" s="370"/>
      <c r="BU1424" s="370"/>
      <c r="BV1424" s="370"/>
      <c r="BW1424" s="370"/>
      <c r="BX1424" s="370"/>
      <c r="BY1424" s="370"/>
      <c r="BZ1424" s="370"/>
      <c r="CA1424" s="370"/>
      <c r="CB1424" s="370"/>
      <c r="CC1424" s="370"/>
      <c r="CD1424" s="370"/>
      <c r="CE1424" s="370"/>
      <c r="CF1424" s="370"/>
      <c r="CG1424" s="370"/>
      <c r="CH1424" s="370"/>
      <c r="CI1424" s="370"/>
      <c r="CJ1424" s="370"/>
      <c r="CK1424" s="370"/>
      <c r="CL1424" s="370"/>
      <c r="CM1424" s="370"/>
      <c r="CN1424" s="370"/>
      <c r="CO1424" s="370"/>
      <c r="CP1424" s="370"/>
      <c r="CQ1424" s="370"/>
      <c r="CR1424" s="370"/>
      <c r="CS1424" s="370"/>
      <c r="CT1424" s="370"/>
      <c r="CU1424" s="370"/>
      <c r="CV1424" s="370"/>
      <c r="CW1424" s="370"/>
      <c r="CX1424" s="370"/>
      <c r="CY1424" s="370"/>
      <c r="CZ1424" s="370"/>
      <c r="DA1424" s="370"/>
      <c r="DB1424" s="370"/>
      <c r="DC1424" s="370"/>
      <c r="DD1424" s="370"/>
      <c r="DE1424" s="370"/>
    </row>
    <row r="1425" spans="56:109">
      <c r="BD1425" s="370"/>
      <c r="BE1425" s="370"/>
      <c r="BF1425" s="370"/>
      <c r="BG1425" s="370"/>
      <c r="BH1425" s="370"/>
      <c r="BI1425" s="370"/>
      <c r="BJ1425" s="370"/>
      <c r="BK1425" s="370"/>
      <c r="BL1425" s="370"/>
      <c r="BM1425" s="370"/>
      <c r="BN1425" s="370"/>
      <c r="BO1425" s="370"/>
      <c r="BP1425" s="370"/>
      <c r="BQ1425" s="370"/>
      <c r="BR1425" s="370"/>
      <c r="BS1425" s="370"/>
      <c r="BT1425" s="370"/>
      <c r="BU1425" s="370"/>
      <c r="BV1425" s="370"/>
      <c r="BW1425" s="370"/>
      <c r="BX1425" s="370"/>
      <c r="BY1425" s="370"/>
      <c r="BZ1425" s="370"/>
      <c r="CA1425" s="370"/>
      <c r="CB1425" s="370"/>
      <c r="CC1425" s="370"/>
      <c r="CD1425" s="370"/>
      <c r="CE1425" s="370"/>
      <c r="CF1425" s="370"/>
      <c r="CG1425" s="370"/>
      <c r="CH1425" s="370"/>
      <c r="CI1425" s="370"/>
      <c r="CJ1425" s="370"/>
      <c r="CK1425" s="370"/>
      <c r="CL1425" s="370"/>
      <c r="CM1425" s="370"/>
      <c r="CN1425" s="370"/>
      <c r="CO1425" s="370"/>
      <c r="CP1425" s="370"/>
      <c r="CQ1425" s="370"/>
      <c r="CR1425" s="370"/>
      <c r="CS1425" s="370"/>
      <c r="CT1425" s="370"/>
      <c r="CU1425" s="370"/>
      <c r="CV1425" s="370"/>
      <c r="CW1425" s="370"/>
      <c r="CX1425" s="370"/>
      <c r="CY1425" s="370"/>
      <c r="CZ1425" s="370"/>
      <c r="DA1425" s="370"/>
      <c r="DB1425" s="370"/>
      <c r="DC1425" s="370"/>
      <c r="DD1425" s="370"/>
      <c r="DE1425" s="370"/>
    </row>
    <row r="1426" spans="56:109">
      <c r="BD1426" s="370"/>
      <c r="BE1426" s="370"/>
      <c r="BF1426" s="370"/>
      <c r="BG1426" s="370"/>
      <c r="BH1426" s="370"/>
      <c r="BI1426" s="370"/>
      <c r="BJ1426" s="370"/>
      <c r="BK1426" s="370"/>
      <c r="BL1426" s="370"/>
      <c r="BM1426" s="370"/>
      <c r="BN1426" s="370"/>
      <c r="BO1426" s="370"/>
      <c r="BP1426" s="370"/>
      <c r="BQ1426" s="370"/>
      <c r="BR1426" s="370"/>
      <c r="BS1426" s="370"/>
      <c r="BT1426" s="370"/>
      <c r="BU1426" s="370"/>
      <c r="BV1426" s="370"/>
      <c r="BW1426" s="370"/>
      <c r="BX1426" s="370"/>
      <c r="BY1426" s="370"/>
      <c r="BZ1426" s="370"/>
      <c r="CA1426" s="370"/>
      <c r="CB1426" s="370"/>
      <c r="CC1426" s="370"/>
      <c r="CD1426" s="370"/>
      <c r="CE1426" s="370"/>
      <c r="CF1426" s="370"/>
      <c r="CG1426" s="370"/>
      <c r="CH1426" s="370"/>
      <c r="CI1426" s="370"/>
      <c r="CJ1426" s="370"/>
      <c r="CK1426" s="370"/>
      <c r="CL1426" s="370"/>
      <c r="CM1426" s="370"/>
      <c r="CN1426" s="370"/>
      <c r="CO1426" s="370"/>
      <c r="CP1426" s="370"/>
      <c r="CQ1426" s="370"/>
      <c r="CR1426" s="370"/>
      <c r="CS1426" s="370"/>
      <c r="CT1426" s="370"/>
      <c r="CU1426" s="370"/>
      <c r="CV1426" s="370"/>
      <c r="CW1426" s="370"/>
      <c r="CX1426" s="370"/>
      <c r="CY1426" s="370"/>
      <c r="CZ1426" s="370"/>
      <c r="DA1426" s="370"/>
      <c r="DB1426" s="370"/>
      <c r="DC1426" s="370"/>
      <c r="DD1426" s="370"/>
      <c r="DE1426" s="370"/>
    </row>
    <row r="1427" spans="56:109">
      <c r="BD1427" s="370"/>
      <c r="BE1427" s="370"/>
      <c r="BF1427" s="370"/>
      <c r="BG1427" s="370"/>
      <c r="BH1427" s="370"/>
      <c r="BI1427" s="370"/>
      <c r="BJ1427" s="370"/>
      <c r="BK1427" s="370"/>
      <c r="BL1427" s="370"/>
      <c r="BM1427" s="370"/>
      <c r="BN1427" s="370"/>
      <c r="BO1427" s="370"/>
      <c r="BP1427" s="370"/>
      <c r="BQ1427" s="370"/>
      <c r="BR1427" s="370"/>
      <c r="BS1427" s="370"/>
      <c r="BT1427" s="370"/>
      <c r="BU1427" s="370"/>
      <c r="BV1427" s="370"/>
      <c r="BW1427" s="370"/>
      <c r="BX1427" s="370"/>
      <c r="BY1427" s="370"/>
      <c r="BZ1427" s="370"/>
      <c r="CA1427" s="370"/>
      <c r="CB1427" s="370"/>
      <c r="CC1427" s="370"/>
      <c r="CD1427" s="370"/>
      <c r="CE1427" s="370"/>
      <c r="CF1427" s="370"/>
      <c r="CG1427" s="370"/>
      <c r="CH1427" s="370"/>
      <c r="CI1427" s="370"/>
      <c r="CJ1427" s="370"/>
      <c r="CK1427" s="370"/>
      <c r="CL1427" s="370"/>
      <c r="CM1427" s="370"/>
      <c r="CN1427" s="370"/>
      <c r="CO1427" s="370"/>
      <c r="CP1427" s="370"/>
      <c r="CQ1427" s="370"/>
      <c r="CR1427" s="370"/>
      <c r="CS1427" s="370"/>
      <c r="CT1427" s="370"/>
      <c r="CU1427" s="370"/>
      <c r="CV1427" s="370"/>
      <c r="CW1427" s="370"/>
      <c r="CX1427" s="370"/>
      <c r="CY1427" s="370"/>
      <c r="CZ1427" s="370"/>
      <c r="DA1427" s="370"/>
      <c r="DB1427" s="370"/>
      <c r="DC1427" s="370"/>
      <c r="DD1427" s="370"/>
      <c r="DE1427" s="370"/>
    </row>
    <row r="1428" spans="56:109">
      <c r="BD1428" s="370"/>
      <c r="BE1428" s="370"/>
      <c r="BF1428" s="370"/>
      <c r="BG1428" s="370"/>
      <c r="BH1428" s="370"/>
      <c r="BI1428" s="370"/>
      <c r="BJ1428" s="370"/>
      <c r="BK1428" s="370"/>
      <c r="BL1428" s="370"/>
      <c r="BM1428" s="370"/>
      <c r="BN1428" s="370"/>
      <c r="BO1428" s="370"/>
      <c r="BP1428" s="370"/>
      <c r="BQ1428" s="370"/>
      <c r="BR1428" s="370"/>
      <c r="BS1428" s="370"/>
      <c r="BT1428" s="370"/>
      <c r="BU1428" s="370"/>
      <c r="BV1428" s="370"/>
      <c r="BW1428" s="370"/>
      <c r="BX1428" s="370"/>
      <c r="BY1428" s="370"/>
      <c r="BZ1428" s="370"/>
      <c r="CA1428" s="370"/>
      <c r="CB1428" s="370"/>
      <c r="CC1428" s="370"/>
      <c r="CD1428" s="370"/>
      <c r="CE1428" s="370"/>
      <c r="CF1428" s="370"/>
      <c r="CG1428" s="370"/>
      <c r="CH1428" s="370"/>
      <c r="CI1428" s="370"/>
      <c r="CJ1428" s="370"/>
      <c r="CK1428" s="370"/>
      <c r="CL1428" s="370"/>
      <c r="CM1428" s="370"/>
      <c r="CN1428" s="370"/>
      <c r="CO1428" s="370"/>
      <c r="CP1428" s="370"/>
      <c r="CQ1428" s="370"/>
      <c r="CR1428" s="370"/>
      <c r="CS1428" s="370"/>
      <c r="CT1428" s="370"/>
      <c r="CU1428" s="370"/>
      <c r="CV1428" s="370"/>
      <c r="CW1428" s="370"/>
      <c r="CX1428" s="370"/>
      <c r="CY1428" s="370"/>
      <c r="CZ1428" s="370"/>
      <c r="DA1428" s="370"/>
      <c r="DB1428" s="370"/>
      <c r="DC1428" s="370"/>
      <c r="DD1428" s="370"/>
      <c r="DE1428" s="370"/>
    </row>
    <row r="1429" spans="56:109">
      <c r="BD1429" s="370"/>
      <c r="BE1429" s="370"/>
      <c r="BF1429" s="370"/>
      <c r="BG1429" s="370"/>
      <c r="BH1429" s="370"/>
      <c r="BI1429" s="370"/>
      <c r="BJ1429" s="370"/>
      <c r="BK1429" s="370"/>
      <c r="BL1429" s="370"/>
      <c r="BM1429" s="370"/>
      <c r="BN1429" s="370"/>
      <c r="BO1429" s="370"/>
      <c r="BP1429" s="370"/>
      <c r="BQ1429" s="370"/>
      <c r="BR1429" s="370"/>
      <c r="BS1429" s="370"/>
      <c r="BT1429" s="370"/>
      <c r="BU1429" s="370"/>
      <c r="BV1429" s="370"/>
      <c r="BW1429" s="370"/>
      <c r="BX1429" s="370"/>
      <c r="BY1429" s="370"/>
      <c r="BZ1429" s="370"/>
      <c r="CA1429" s="370"/>
      <c r="CB1429" s="370"/>
      <c r="CC1429" s="370"/>
      <c r="CD1429" s="370"/>
      <c r="CE1429" s="370"/>
      <c r="CF1429" s="370"/>
      <c r="CG1429" s="370"/>
      <c r="CH1429" s="370"/>
      <c r="CI1429" s="370"/>
      <c r="CJ1429" s="370"/>
      <c r="CK1429" s="370"/>
      <c r="CL1429" s="370"/>
      <c r="CM1429" s="370"/>
      <c r="CN1429" s="370"/>
      <c r="CO1429" s="370"/>
      <c r="CP1429" s="370"/>
      <c r="CQ1429" s="370"/>
      <c r="CR1429" s="370"/>
      <c r="CS1429" s="370"/>
      <c r="CT1429" s="370"/>
      <c r="CU1429" s="370"/>
      <c r="CV1429" s="370"/>
      <c r="CW1429" s="370"/>
      <c r="CX1429" s="370"/>
      <c r="CY1429" s="370"/>
      <c r="CZ1429" s="370"/>
      <c r="DA1429" s="370"/>
      <c r="DB1429" s="370"/>
      <c r="DC1429" s="370"/>
      <c r="DD1429" s="370"/>
      <c r="DE1429" s="370"/>
    </row>
    <row r="1430" spans="56:109">
      <c r="BD1430" s="370"/>
      <c r="BE1430" s="370"/>
      <c r="BF1430" s="370"/>
      <c r="BG1430" s="370"/>
      <c r="BH1430" s="370"/>
      <c r="BI1430" s="370"/>
      <c r="BJ1430" s="370"/>
      <c r="BK1430" s="370"/>
      <c r="BL1430" s="370"/>
      <c r="BM1430" s="370"/>
      <c r="BN1430" s="370"/>
      <c r="BO1430" s="370"/>
      <c r="BP1430" s="370"/>
      <c r="BQ1430" s="370"/>
      <c r="BR1430" s="370"/>
      <c r="BS1430" s="370"/>
      <c r="BT1430" s="370"/>
      <c r="BU1430" s="370"/>
      <c r="BV1430" s="370"/>
      <c r="BW1430" s="370"/>
      <c r="BX1430" s="370"/>
      <c r="BY1430" s="370"/>
      <c r="BZ1430" s="370"/>
      <c r="CA1430" s="370"/>
      <c r="CB1430" s="370"/>
      <c r="CC1430" s="370"/>
      <c r="CD1430" s="370"/>
      <c r="CE1430" s="370"/>
      <c r="CF1430" s="370"/>
      <c r="CG1430" s="370"/>
      <c r="CH1430" s="370"/>
      <c r="CI1430" s="370"/>
      <c r="CJ1430" s="370"/>
      <c r="CK1430" s="370"/>
      <c r="CL1430" s="370"/>
      <c r="CM1430" s="370"/>
      <c r="CN1430" s="370"/>
      <c r="CO1430" s="370"/>
      <c r="CP1430" s="370"/>
      <c r="CQ1430" s="370"/>
      <c r="CR1430" s="370"/>
      <c r="CS1430" s="370"/>
      <c r="CT1430" s="370"/>
      <c r="CU1430" s="370"/>
      <c r="CV1430" s="370"/>
      <c r="CW1430" s="370"/>
      <c r="CX1430" s="370"/>
      <c r="CY1430" s="370"/>
      <c r="CZ1430" s="370"/>
      <c r="DA1430" s="370"/>
      <c r="DB1430" s="370"/>
      <c r="DC1430" s="370"/>
      <c r="DD1430" s="370"/>
      <c r="DE1430" s="370"/>
    </row>
    <row r="1431" spans="56:109">
      <c r="BD1431" s="370"/>
      <c r="BE1431" s="370"/>
      <c r="BF1431" s="370"/>
      <c r="BG1431" s="370"/>
      <c r="BH1431" s="370"/>
      <c r="BI1431" s="370"/>
      <c r="BJ1431" s="370"/>
      <c r="BK1431" s="370"/>
      <c r="BL1431" s="370"/>
      <c r="BM1431" s="370"/>
      <c r="BN1431" s="370"/>
      <c r="BO1431" s="370"/>
      <c r="BP1431" s="370"/>
      <c r="BQ1431" s="370"/>
      <c r="BR1431" s="370"/>
      <c r="BS1431" s="370"/>
      <c r="BT1431" s="370"/>
      <c r="BU1431" s="370"/>
      <c r="BV1431" s="370"/>
      <c r="BW1431" s="370"/>
      <c r="BX1431" s="370"/>
      <c r="BY1431" s="370"/>
      <c r="BZ1431" s="370"/>
      <c r="CA1431" s="370"/>
      <c r="CB1431" s="370"/>
      <c r="CC1431" s="370"/>
      <c r="CD1431" s="370"/>
      <c r="CE1431" s="370"/>
      <c r="CF1431" s="370"/>
      <c r="CG1431" s="370"/>
      <c r="CH1431" s="370"/>
      <c r="CI1431" s="370"/>
      <c r="CJ1431" s="370"/>
      <c r="CK1431" s="370"/>
      <c r="CL1431" s="370"/>
      <c r="CM1431" s="370"/>
      <c r="CN1431" s="370"/>
      <c r="CO1431" s="370"/>
      <c r="CP1431" s="370"/>
      <c r="CQ1431" s="370"/>
      <c r="CR1431" s="370"/>
      <c r="CS1431" s="370"/>
      <c r="CT1431" s="370"/>
      <c r="CU1431" s="370"/>
      <c r="CV1431" s="370"/>
      <c r="CW1431" s="370"/>
      <c r="CX1431" s="370"/>
      <c r="CY1431" s="370"/>
      <c r="CZ1431" s="370"/>
      <c r="DA1431" s="370"/>
      <c r="DB1431" s="370"/>
      <c r="DC1431" s="370"/>
      <c r="DD1431" s="370"/>
      <c r="DE1431" s="370"/>
    </row>
    <row r="1432" spans="56:109">
      <c r="BD1432" s="370"/>
      <c r="BE1432" s="370"/>
      <c r="BF1432" s="370"/>
      <c r="BG1432" s="370"/>
      <c r="BH1432" s="370"/>
      <c r="BI1432" s="370"/>
      <c r="BJ1432" s="370"/>
      <c r="BK1432" s="370"/>
      <c r="BL1432" s="370"/>
      <c r="BM1432" s="370"/>
      <c r="BN1432" s="370"/>
      <c r="BO1432" s="370"/>
      <c r="BP1432" s="370"/>
      <c r="BQ1432" s="370"/>
      <c r="BR1432" s="370"/>
      <c r="BS1432" s="370"/>
      <c r="BT1432" s="370"/>
      <c r="BU1432" s="370"/>
      <c r="BV1432" s="370"/>
      <c r="BW1432" s="370"/>
      <c r="BX1432" s="370"/>
      <c r="BY1432" s="370"/>
      <c r="BZ1432" s="370"/>
      <c r="CA1432" s="370"/>
      <c r="CB1432" s="370"/>
      <c r="CC1432" s="370"/>
      <c r="CD1432" s="370"/>
      <c r="CE1432" s="370"/>
      <c r="CF1432" s="370"/>
      <c r="CG1432" s="370"/>
      <c r="CH1432" s="370"/>
      <c r="CI1432" s="370"/>
      <c r="CJ1432" s="370"/>
      <c r="CK1432" s="370"/>
      <c r="CL1432" s="370"/>
      <c r="CM1432" s="370"/>
      <c r="CN1432" s="370"/>
      <c r="CO1432" s="370"/>
      <c r="CP1432" s="370"/>
      <c r="CQ1432" s="370"/>
      <c r="CR1432" s="370"/>
      <c r="CS1432" s="370"/>
      <c r="CT1432" s="370"/>
      <c r="CU1432" s="370"/>
      <c r="CV1432" s="370"/>
      <c r="CW1432" s="370"/>
      <c r="CX1432" s="370"/>
      <c r="CY1432" s="370"/>
      <c r="CZ1432" s="370"/>
      <c r="DA1432" s="370"/>
      <c r="DB1432" s="370"/>
      <c r="DC1432" s="370"/>
      <c r="DD1432" s="370"/>
      <c r="DE1432" s="370"/>
    </row>
    <row r="1433" spans="56:109">
      <c r="BD1433" s="370"/>
      <c r="BE1433" s="370"/>
      <c r="BF1433" s="370"/>
      <c r="BG1433" s="370"/>
      <c r="BH1433" s="370"/>
      <c r="BI1433" s="370"/>
      <c r="BJ1433" s="370"/>
      <c r="BK1433" s="370"/>
      <c r="BL1433" s="370"/>
      <c r="BM1433" s="370"/>
      <c r="BN1433" s="370"/>
      <c r="BO1433" s="370"/>
      <c r="BP1433" s="370"/>
      <c r="BQ1433" s="370"/>
      <c r="BR1433" s="370"/>
      <c r="BS1433" s="370"/>
      <c r="BT1433" s="370"/>
      <c r="BU1433" s="370"/>
      <c r="BV1433" s="370"/>
      <c r="BW1433" s="370"/>
      <c r="BX1433" s="370"/>
      <c r="BY1433" s="370"/>
      <c r="BZ1433" s="370"/>
      <c r="CA1433" s="370"/>
      <c r="CB1433" s="370"/>
      <c r="CC1433" s="370"/>
      <c r="CD1433" s="370"/>
      <c r="CE1433" s="370"/>
      <c r="CF1433" s="370"/>
      <c r="CG1433" s="370"/>
      <c r="CH1433" s="370"/>
      <c r="CI1433" s="370"/>
      <c r="CJ1433" s="370"/>
      <c r="CK1433" s="370"/>
      <c r="CL1433" s="370"/>
      <c r="CM1433" s="370"/>
      <c r="CN1433" s="370"/>
      <c r="CO1433" s="370"/>
      <c r="CP1433" s="370"/>
      <c r="CQ1433" s="370"/>
      <c r="CR1433" s="370"/>
      <c r="CS1433" s="370"/>
      <c r="CT1433" s="370"/>
      <c r="CU1433" s="370"/>
      <c r="CV1433" s="370"/>
      <c r="CW1433" s="370"/>
      <c r="CX1433" s="370"/>
      <c r="CY1433" s="370"/>
      <c r="CZ1433" s="370"/>
      <c r="DA1433" s="370"/>
      <c r="DB1433" s="370"/>
      <c r="DC1433" s="370"/>
      <c r="DD1433" s="370"/>
      <c r="DE1433" s="370"/>
    </row>
    <row r="1434" spans="56:109">
      <c r="BD1434" s="370"/>
      <c r="BE1434" s="370"/>
      <c r="BF1434" s="370"/>
      <c r="BG1434" s="370"/>
      <c r="BH1434" s="370"/>
      <c r="BI1434" s="370"/>
      <c r="BJ1434" s="370"/>
      <c r="BK1434" s="370"/>
      <c r="BL1434" s="370"/>
      <c r="BM1434" s="370"/>
      <c r="BN1434" s="370"/>
      <c r="BO1434" s="370"/>
      <c r="BP1434" s="370"/>
      <c r="BQ1434" s="370"/>
      <c r="BR1434" s="370"/>
      <c r="BS1434" s="370"/>
      <c r="BT1434" s="370"/>
      <c r="BU1434" s="370"/>
      <c r="BV1434" s="370"/>
      <c r="BW1434" s="370"/>
      <c r="BX1434" s="370"/>
      <c r="BY1434" s="370"/>
      <c r="BZ1434" s="370"/>
      <c r="CA1434" s="370"/>
      <c r="CB1434" s="370"/>
      <c r="CC1434" s="370"/>
      <c r="CD1434" s="370"/>
      <c r="CE1434" s="370"/>
      <c r="CF1434" s="370"/>
      <c r="CG1434" s="370"/>
      <c r="CH1434" s="370"/>
      <c r="CI1434" s="370"/>
      <c r="CJ1434" s="370"/>
      <c r="CK1434" s="370"/>
      <c r="CL1434" s="370"/>
      <c r="CM1434" s="370"/>
      <c r="CN1434" s="370"/>
      <c r="CO1434" s="370"/>
      <c r="CP1434" s="370"/>
      <c r="CQ1434" s="370"/>
      <c r="CR1434" s="370"/>
      <c r="CS1434" s="370"/>
      <c r="CT1434" s="370"/>
      <c r="CU1434" s="370"/>
      <c r="CV1434" s="370"/>
      <c r="CW1434" s="370"/>
      <c r="CX1434" s="370"/>
      <c r="CY1434" s="370"/>
      <c r="CZ1434" s="370"/>
      <c r="DA1434" s="370"/>
      <c r="DB1434" s="370"/>
      <c r="DC1434" s="370"/>
      <c r="DD1434" s="370"/>
      <c r="DE1434" s="370"/>
    </row>
    <row r="1435" spans="56:109">
      <c r="BD1435" s="370"/>
      <c r="BE1435" s="370"/>
      <c r="BF1435" s="370"/>
      <c r="BG1435" s="370"/>
      <c r="BH1435" s="370"/>
      <c r="BI1435" s="370"/>
      <c r="BJ1435" s="370"/>
      <c r="BK1435" s="370"/>
      <c r="BL1435" s="370"/>
      <c r="BM1435" s="370"/>
      <c r="BN1435" s="370"/>
      <c r="BO1435" s="370"/>
      <c r="BP1435" s="370"/>
      <c r="BQ1435" s="370"/>
      <c r="BR1435" s="370"/>
      <c r="BS1435" s="370"/>
      <c r="BT1435" s="370"/>
      <c r="BU1435" s="370"/>
      <c r="BV1435" s="370"/>
      <c r="BW1435" s="370"/>
      <c r="BX1435" s="370"/>
      <c r="BY1435" s="370"/>
      <c r="BZ1435" s="370"/>
      <c r="CA1435" s="370"/>
      <c r="CB1435" s="370"/>
      <c r="CC1435" s="370"/>
      <c r="CD1435" s="370"/>
      <c r="CE1435" s="370"/>
      <c r="CF1435" s="370"/>
      <c r="CG1435" s="370"/>
      <c r="CH1435" s="370"/>
      <c r="CI1435" s="370"/>
      <c r="CJ1435" s="370"/>
      <c r="CK1435" s="370"/>
      <c r="CL1435" s="370"/>
      <c r="CM1435" s="370"/>
      <c r="CN1435" s="370"/>
      <c r="CO1435" s="370"/>
      <c r="CP1435" s="370"/>
      <c r="CQ1435" s="370"/>
      <c r="CR1435" s="370"/>
      <c r="CS1435" s="370"/>
      <c r="CT1435" s="370"/>
      <c r="CU1435" s="370"/>
      <c r="CV1435" s="370"/>
      <c r="CW1435" s="370"/>
      <c r="CX1435" s="370"/>
      <c r="CY1435" s="370"/>
      <c r="CZ1435" s="370"/>
      <c r="DA1435" s="370"/>
      <c r="DB1435" s="370"/>
      <c r="DC1435" s="370"/>
      <c r="DD1435" s="370"/>
      <c r="DE1435" s="370"/>
    </row>
    <row r="1436" spans="56:109">
      <c r="BD1436" s="370"/>
      <c r="BE1436" s="370"/>
      <c r="BF1436" s="370"/>
      <c r="BG1436" s="370"/>
      <c r="BH1436" s="370"/>
      <c r="BI1436" s="370"/>
      <c r="BJ1436" s="370"/>
      <c r="BK1436" s="370"/>
      <c r="BL1436" s="370"/>
      <c r="BM1436" s="370"/>
      <c r="BN1436" s="370"/>
      <c r="BO1436" s="370"/>
      <c r="BP1436" s="370"/>
      <c r="BQ1436" s="370"/>
      <c r="BR1436" s="370"/>
      <c r="BS1436" s="370"/>
      <c r="BT1436" s="370"/>
      <c r="BU1436" s="370"/>
      <c r="BV1436" s="370"/>
      <c r="BW1436" s="370"/>
      <c r="BX1436" s="370"/>
      <c r="BY1436" s="370"/>
      <c r="BZ1436" s="370"/>
      <c r="CA1436" s="370"/>
      <c r="CB1436" s="370"/>
      <c r="CC1436" s="370"/>
      <c r="CD1436" s="370"/>
      <c r="CE1436" s="370"/>
      <c r="CF1436" s="370"/>
      <c r="CG1436" s="370"/>
      <c r="CH1436" s="370"/>
      <c r="CI1436" s="370"/>
      <c r="CJ1436" s="370"/>
      <c r="CK1436" s="370"/>
      <c r="CL1436" s="370"/>
      <c r="CM1436" s="370"/>
      <c r="CN1436" s="370"/>
      <c r="CO1436" s="370"/>
      <c r="CP1436" s="370"/>
      <c r="CQ1436" s="370"/>
      <c r="CR1436" s="370"/>
      <c r="CS1436" s="370"/>
      <c r="CT1436" s="370"/>
      <c r="CU1436" s="370"/>
      <c r="CV1436" s="370"/>
      <c r="CW1436" s="370"/>
      <c r="CX1436" s="370"/>
      <c r="CY1436" s="370"/>
      <c r="CZ1436" s="370"/>
      <c r="DA1436" s="370"/>
      <c r="DB1436" s="370"/>
      <c r="DC1436" s="370"/>
      <c r="DD1436" s="370"/>
      <c r="DE1436" s="370"/>
    </row>
    <row r="1437" spans="56:109">
      <c r="BD1437" s="370"/>
      <c r="BE1437" s="370"/>
      <c r="BF1437" s="370"/>
      <c r="BG1437" s="370"/>
      <c r="BH1437" s="370"/>
      <c r="BI1437" s="370"/>
      <c r="BJ1437" s="370"/>
      <c r="BK1437" s="370"/>
      <c r="BL1437" s="370"/>
      <c r="BM1437" s="370"/>
      <c r="BN1437" s="370"/>
      <c r="BO1437" s="370"/>
      <c r="BP1437" s="370"/>
      <c r="BQ1437" s="370"/>
      <c r="BR1437" s="370"/>
      <c r="BS1437" s="370"/>
      <c r="BT1437" s="370"/>
      <c r="BU1437" s="370"/>
      <c r="BV1437" s="370"/>
      <c r="BW1437" s="370"/>
      <c r="BX1437" s="370"/>
      <c r="BY1437" s="370"/>
      <c r="BZ1437" s="370"/>
      <c r="CA1437" s="370"/>
      <c r="CB1437" s="370"/>
      <c r="CC1437" s="370"/>
      <c r="CD1437" s="370"/>
      <c r="CE1437" s="370"/>
      <c r="CF1437" s="370"/>
      <c r="CG1437" s="370"/>
      <c r="CH1437" s="370"/>
      <c r="CI1437" s="370"/>
      <c r="CJ1437" s="370"/>
      <c r="CK1437" s="370"/>
      <c r="CL1437" s="370"/>
      <c r="CM1437" s="370"/>
      <c r="CN1437" s="370"/>
      <c r="CO1437" s="370"/>
      <c r="CP1437" s="370"/>
      <c r="CQ1437" s="370"/>
      <c r="CR1437" s="370"/>
      <c r="CS1437" s="370"/>
      <c r="CT1437" s="370"/>
      <c r="CU1437" s="370"/>
      <c r="CV1437" s="370"/>
      <c r="CW1437" s="370"/>
      <c r="CX1437" s="370"/>
      <c r="CY1437" s="370"/>
      <c r="CZ1437" s="370"/>
      <c r="DA1437" s="370"/>
      <c r="DB1437" s="370"/>
      <c r="DC1437" s="370"/>
      <c r="DD1437" s="370"/>
      <c r="DE1437" s="370"/>
    </row>
    <row r="1438" spans="56:109">
      <c r="BD1438" s="370"/>
      <c r="BE1438" s="370"/>
      <c r="BF1438" s="370"/>
      <c r="BG1438" s="370"/>
      <c r="BH1438" s="370"/>
      <c r="BI1438" s="370"/>
      <c r="BJ1438" s="370"/>
      <c r="BK1438" s="370"/>
      <c r="BL1438" s="370"/>
      <c r="BM1438" s="370"/>
      <c r="BN1438" s="370"/>
      <c r="BO1438" s="370"/>
      <c r="BP1438" s="370"/>
      <c r="BQ1438" s="370"/>
      <c r="BR1438" s="370"/>
      <c r="BS1438" s="370"/>
      <c r="BT1438" s="370"/>
      <c r="BU1438" s="370"/>
      <c r="BV1438" s="370"/>
      <c r="BW1438" s="370"/>
      <c r="BX1438" s="370"/>
      <c r="BY1438" s="370"/>
      <c r="BZ1438" s="370"/>
      <c r="CA1438" s="370"/>
      <c r="CB1438" s="370"/>
      <c r="CC1438" s="370"/>
      <c r="CD1438" s="370"/>
      <c r="CE1438" s="370"/>
      <c r="CF1438" s="370"/>
      <c r="CG1438" s="370"/>
      <c r="CH1438" s="370"/>
      <c r="CI1438" s="370"/>
      <c r="CJ1438" s="370"/>
      <c r="CK1438" s="370"/>
      <c r="CL1438" s="370"/>
      <c r="CM1438" s="370"/>
      <c r="CN1438" s="370"/>
      <c r="CO1438" s="370"/>
      <c r="CP1438" s="370"/>
      <c r="CQ1438" s="370"/>
      <c r="CR1438" s="370"/>
      <c r="CS1438" s="370"/>
      <c r="CT1438" s="370"/>
      <c r="CU1438" s="370"/>
      <c r="CV1438" s="370"/>
      <c r="CW1438" s="370"/>
      <c r="CX1438" s="370"/>
      <c r="CY1438" s="370"/>
      <c r="CZ1438" s="370"/>
      <c r="DA1438" s="370"/>
      <c r="DB1438" s="370"/>
      <c r="DC1438" s="370"/>
      <c r="DD1438" s="370"/>
      <c r="DE1438" s="370"/>
    </row>
    <row r="1439" spans="56:109">
      <c r="BD1439" s="370"/>
      <c r="BE1439" s="370"/>
      <c r="BF1439" s="370"/>
      <c r="BG1439" s="370"/>
      <c r="BH1439" s="370"/>
      <c r="BI1439" s="370"/>
      <c r="BJ1439" s="370"/>
      <c r="BK1439" s="370"/>
      <c r="BL1439" s="370"/>
      <c r="BM1439" s="370"/>
      <c r="BN1439" s="370"/>
      <c r="BO1439" s="370"/>
      <c r="BP1439" s="370"/>
      <c r="BQ1439" s="370"/>
      <c r="BR1439" s="370"/>
      <c r="BS1439" s="370"/>
      <c r="BT1439" s="370"/>
      <c r="BU1439" s="370"/>
      <c r="BV1439" s="370"/>
      <c r="BW1439" s="370"/>
      <c r="BX1439" s="370"/>
      <c r="BY1439" s="370"/>
      <c r="BZ1439" s="370"/>
      <c r="CA1439" s="370"/>
      <c r="CB1439" s="370"/>
      <c r="CC1439" s="370"/>
      <c r="CD1439" s="370"/>
      <c r="CE1439" s="370"/>
      <c r="CF1439" s="370"/>
      <c r="CG1439" s="370"/>
      <c r="CH1439" s="370"/>
      <c r="CI1439" s="370"/>
      <c r="CJ1439" s="370"/>
      <c r="CK1439" s="370"/>
      <c r="CL1439" s="370"/>
      <c r="CM1439" s="370"/>
      <c r="CN1439" s="370"/>
      <c r="CO1439" s="370"/>
      <c r="CP1439" s="370"/>
      <c r="CQ1439" s="370"/>
      <c r="CR1439" s="370"/>
      <c r="CS1439" s="370"/>
      <c r="CT1439" s="370"/>
      <c r="CU1439" s="370"/>
      <c r="CV1439" s="370"/>
      <c r="CW1439" s="370"/>
      <c r="CX1439" s="370"/>
      <c r="CY1439" s="370"/>
      <c r="CZ1439" s="370"/>
      <c r="DA1439" s="370"/>
      <c r="DB1439" s="370"/>
      <c r="DC1439" s="370"/>
      <c r="DD1439" s="370"/>
      <c r="DE1439" s="370"/>
    </row>
    <row r="1440" spans="56:109">
      <c r="BD1440" s="370"/>
      <c r="BE1440" s="370"/>
      <c r="BF1440" s="370"/>
      <c r="BG1440" s="370"/>
      <c r="BH1440" s="370"/>
      <c r="BI1440" s="370"/>
      <c r="BJ1440" s="370"/>
      <c r="BK1440" s="370"/>
      <c r="BL1440" s="370"/>
      <c r="BM1440" s="370"/>
      <c r="BN1440" s="370"/>
      <c r="BO1440" s="370"/>
      <c r="BP1440" s="370"/>
      <c r="BQ1440" s="370"/>
      <c r="BR1440" s="370"/>
      <c r="BS1440" s="370"/>
      <c r="BT1440" s="370"/>
      <c r="BU1440" s="370"/>
      <c r="BV1440" s="370"/>
      <c r="BW1440" s="370"/>
      <c r="BX1440" s="370"/>
      <c r="BY1440" s="370"/>
      <c r="BZ1440" s="370"/>
      <c r="CA1440" s="370"/>
      <c r="CB1440" s="370"/>
      <c r="CC1440" s="370"/>
      <c r="CD1440" s="370"/>
      <c r="CE1440" s="370"/>
      <c r="CF1440" s="370"/>
      <c r="CG1440" s="370"/>
      <c r="CH1440" s="370"/>
      <c r="CI1440" s="370"/>
      <c r="CJ1440" s="370"/>
      <c r="CK1440" s="370"/>
      <c r="CL1440" s="370"/>
      <c r="CM1440" s="370"/>
      <c r="CN1440" s="370"/>
      <c r="CO1440" s="370"/>
      <c r="CP1440" s="370"/>
      <c r="CQ1440" s="370"/>
      <c r="CR1440" s="370"/>
      <c r="CS1440" s="370"/>
      <c r="CT1440" s="370"/>
      <c r="CU1440" s="370"/>
      <c r="CV1440" s="370"/>
      <c r="CW1440" s="370"/>
      <c r="CX1440" s="370"/>
      <c r="CY1440" s="370"/>
      <c r="CZ1440" s="370"/>
      <c r="DA1440" s="370"/>
      <c r="DB1440" s="370"/>
      <c r="DC1440" s="370"/>
      <c r="DD1440" s="370"/>
      <c r="DE1440" s="370"/>
    </row>
    <row r="1441" spans="56:109">
      <c r="BD1441" s="370"/>
      <c r="BE1441" s="370"/>
      <c r="BF1441" s="370"/>
      <c r="BG1441" s="370"/>
      <c r="BH1441" s="370"/>
      <c r="BI1441" s="370"/>
      <c r="BJ1441" s="370"/>
      <c r="BK1441" s="370"/>
      <c r="BL1441" s="370"/>
      <c r="BM1441" s="370"/>
      <c r="BN1441" s="370"/>
      <c r="BO1441" s="370"/>
      <c r="BP1441" s="370"/>
      <c r="BQ1441" s="370"/>
      <c r="BR1441" s="370"/>
      <c r="BS1441" s="370"/>
      <c r="BT1441" s="370"/>
      <c r="BU1441" s="370"/>
      <c r="BV1441" s="370"/>
      <c r="BW1441" s="370"/>
      <c r="BX1441" s="370"/>
      <c r="BY1441" s="370"/>
      <c r="BZ1441" s="370"/>
      <c r="CA1441" s="370"/>
      <c r="CB1441" s="370"/>
      <c r="CC1441" s="370"/>
      <c r="CD1441" s="370"/>
      <c r="CE1441" s="370"/>
      <c r="CF1441" s="370"/>
      <c r="CG1441" s="370"/>
      <c r="CH1441" s="370"/>
      <c r="CI1441" s="370"/>
      <c r="CJ1441" s="370"/>
      <c r="CK1441" s="370"/>
      <c r="CL1441" s="370"/>
      <c r="CM1441" s="370"/>
      <c r="CN1441" s="370"/>
      <c r="CO1441" s="370"/>
      <c r="CP1441" s="370"/>
      <c r="CQ1441" s="370"/>
      <c r="CR1441" s="370"/>
      <c r="CS1441" s="370"/>
      <c r="CT1441" s="370"/>
      <c r="CU1441" s="370"/>
      <c r="CV1441" s="370"/>
      <c r="CW1441" s="370"/>
      <c r="CX1441" s="370"/>
      <c r="CY1441" s="370"/>
      <c r="CZ1441" s="370"/>
      <c r="DA1441" s="370"/>
      <c r="DB1441" s="370"/>
      <c r="DC1441" s="370"/>
      <c r="DD1441" s="370"/>
      <c r="DE1441" s="370"/>
    </row>
    <row r="1442" spans="56:109">
      <c r="BD1442" s="370"/>
      <c r="BE1442" s="370"/>
      <c r="BF1442" s="370"/>
      <c r="BG1442" s="370"/>
      <c r="BH1442" s="370"/>
      <c r="BI1442" s="370"/>
      <c r="BJ1442" s="370"/>
      <c r="BK1442" s="370"/>
      <c r="BL1442" s="370"/>
      <c r="BM1442" s="370"/>
      <c r="BN1442" s="370"/>
      <c r="BO1442" s="370"/>
      <c r="BP1442" s="370"/>
      <c r="BQ1442" s="370"/>
      <c r="BR1442" s="370"/>
      <c r="BS1442" s="370"/>
      <c r="BT1442" s="370"/>
      <c r="BU1442" s="370"/>
      <c r="BV1442" s="370"/>
      <c r="BW1442" s="370"/>
      <c r="BX1442" s="370"/>
      <c r="BY1442" s="370"/>
      <c r="BZ1442" s="370"/>
      <c r="CA1442" s="370"/>
      <c r="CB1442" s="370"/>
      <c r="CC1442" s="370"/>
      <c r="CD1442" s="370"/>
      <c r="CE1442" s="370"/>
      <c r="CF1442" s="370"/>
      <c r="CG1442" s="370"/>
      <c r="CH1442" s="370"/>
      <c r="CI1442" s="370"/>
      <c r="CJ1442" s="370"/>
      <c r="CK1442" s="370"/>
      <c r="CL1442" s="370"/>
      <c r="CM1442" s="370"/>
      <c r="CN1442" s="370"/>
      <c r="CO1442" s="370"/>
      <c r="CP1442" s="370"/>
      <c r="CQ1442" s="370"/>
      <c r="CR1442" s="370"/>
      <c r="CS1442" s="370"/>
      <c r="CT1442" s="370"/>
      <c r="CU1442" s="370"/>
      <c r="CV1442" s="370"/>
      <c r="CW1442" s="370"/>
      <c r="CX1442" s="370"/>
      <c r="CY1442" s="370"/>
      <c r="CZ1442" s="370"/>
      <c r="DA1442" s="370"/>
      <c r="DB1442" s="370"/>
      <c r="DC1442" s="370"/>
      <c r="DD1442" s="370"/>
      <c r="DE1442" s="370"/>
    </row>
    <row r="1443" spans="56:109">
      <c r="BD1443" s="370"/>
      <c r="BE1443" s="370"/>
      <c r="BF1443" s="370"/>
      <c r="BG1443" s="370"/>
      <c r="BH1443" s="370"/>
      <c r="BI1443" s="370"/>
      <c r="BJ1443" s="370"/>
      <c r="BK1443" s="370"/>
      <c r="BL1443" s="370"/>
      <c r="BM1443" s="370"/>
      <c r="BN1443" s="370"/>
      <c r="BO1443" s="370"/>
      <c r="BP1443" s="370"/>
      <c r="BQ1443" s="370"/>
      <c r="BR1443" s="370"/>
      <c r="BS1443" s="370"/>
      <c r="BT1443" s="370"/>
      <c r="BU1443" s="370"/>
      <c r="BV1443" s="370"/>
      <c r="BW1443" s="370"/>
      <c r="BX1443" s="370"/>
      <c r="BY1443" s="370"/>
      <c r="BZ1443" s="370"/>
      <c r="CA1443" s="370"/>
      <c r="CB1443" s="370"/>
      <c r="CC1443" s="370"/>
      <c r="CD1443" s="370"/>
      <c r="CE1443" s="370"/>
      <c r="CF1443" s="370"/>
      <c r="CG1443" s="370"/>
      <c r="CH1443" s="370"/>
      <c r="CI1443" s="370"/>
      <c r="CJ1443" s="370"/>
      <c r="CK1443" s="370"/>
      <c r="CL1443" s="370"/>
      <c r="CM1443" s="370"/>
      <c r="CN1443" s="370"/>
      <c r="CO1443" s="370"/>
      <c r="CP1443" s="370"/>
      <c r="CQ1443" s="370"/>
      <c r="CR1443" s="370"/>
      <c r="CS1443" s="370"/>
      <c r="CT1443" s="370"/>
      <c r="CU1443" s="370"/>
      <c r="CV1443" s="370"/>
      <c r="CW1443" s="370"/>
      <c r="CX1443" s="370"/>
      <c r="CY1443" s="370"/>
      <c r="CZ1443" s="370"/>
      <c r="DA1443" s="370"/>
      <c r="DB1443" s="370"/>
      <c r="DC1443" s="370"/>
      <c r="DD1443" s="370"/>
      <c r="DE1443" s="370"/>
    </row>
    <row r="1444" spans="56:109">
      <c r="BD1444" s="370"/>
      <c r="BE1444" s="370"/>
      <c r="BF1444" s="370"/>
      <c r="BG1444" s="370"/>
      <c r="BH1444" s="370"/>
      <c r="BI1444" s="370"/>
      <c r="BJ1444" s="370"/>
      <c r="BK1444" s="370"/>
      <c r="BL1444" s="370"/>
      <c r="BM1444" s="370"/>
      <c r="BN1444" s="370"/>
      <c r="BO1444" s="370"/>
      <c r="BP1444" s="370"/>
      <c r="BQ1444" s="370"/>
      <c r="BR1444" s="370"/>
      <c r="BS1444" s="370"/>
      <c r="BT1444" s="370"/>
      <c r="BU1444" s="370"/>
      <c r="BV1444" s="370"/>
      <c r="BW1444" s="370"/>
      <c r="BX1444" s="370"/>
      <c r="BY1444" s="370"/>
      <c r="BZ1444" s="370"/>
      <c r="CA1444" s="370"/>
      <c r="CB1444" s="370"/>
      <c r="CC1444" s="370"/>
      <c r="CD1444" s="370"/>
      <c r="CE1444" s="370"/>
      <c r="CF1444" s="370"/>
      <c r="CG1444" s="370"/>
      <c r="CH1444" s="370"/>
      <c r="CI1444" s="370"/>
      <c r="CJ1444" s="370"/>
      <c r="CK1444" s="370"/>
      <c r="CL1444" s="370"/>
      <c r="CM1444" s="370"/>
      <c r="CN1444" s="370"/>
      <c r="CO1444" s="370"/>
      <c r="CP1444" s="370"/>
      <c r="CQ1444" s="370"/>
      <c r="CR1444" s="370"/>
      <c r="CS1444" s="370"/>
      <c r="CT1444" s="370"/>
      <c r="CU1444" s="370"/>
      <c r="CV1444" s="370"/>
      <c r="CW1444" s="370"/>
      <c r="CX1444" s="370"/>
      <c r="CY1444" s="370"/>
      <c r="CZ1444" s="370"/>
      <c r="DA1444" s="370"/>
      <c r="DB1444" s="370"/>
      <c r="DC1444" s="370"/>
      <c r="DD1444" s="370"/>
      <c r="DE1444" s="370"/>
    </row>
    <row r="1445" spans="56:109">
      <c r="BD1445" s="370"/>
      <c r="BE1445" s="370"/>
      <c r="BF1445" s="370"/>
      <c r="BG1445" s="370"/>
      <c r="BH1445" s="370"/>
      <c r="BI1445" s="370"/>
      <c r="BJ1445" s="370"/>
      <c r="BK1445" s="370"/>
      <c r="BL1445" s="370"/>
      <c r="BM1445" s="370"/>
      <c r="BN1445" s="370"/>
      <c r="BO1445" s="370"/>
      <c r="BP1445" s="370"/>
      <c r="BQ1445" s="370"/>
      <c r="BR1445" s="370"/>
      <c r="BS1445" s="370"/>
      <c r="BT1445" s="370"/>
      <c r="BU1445" s="370"/>
      <c r="BV1445" s="370"/>
      <c r="BW1445" s="370"/>
      <c r="BX1445" s="370"/>
      <c r="BY1445" s="370"/>
      <c r="BZ1445" s="370"/>
      <c r="CA1445" s="370"/>
      <c r="CB1445" s="370"/>
      <c r="CC1445" s="370"/>
      <c r="CD1445" s="370"/>
      <c r="CE1445" s="370"/>
      <c r="CF1445" s="370"/>
      <c r="CG1445" s="370"/>
      <c r="CH1445" s="370"/>
      <c r="CI1445" s="370"/>
      <c r="CJ1445" s="370"/>
      <c r="CK1445" s="370"/>
      <c r="CL1445" s="370"/>
      <c r="CM1445" s="370"/>
      <c r="CN1445" s="370"/>
      <c r="CO1445" s="370"/>
      <c r="CP1445" s="370"/>
      <c r="CQ1445" s="370"/>
      <c r="CR1445" s="370"/>
      <c r="CS1445" s="370"/>
      <c r="CT1445" s="370"/>
      <c r="CU1445" s="370"/>
      <c r="CV1445" s="370"/>
      <c r="CW1445" s="370"/>
      <c r="CX1445" s="370"/>
      <c r="CY1445" s="370"/>
      <c r="CZ1445" s="370"/>
      <c r="DA1445" s="370"/>
      <c r="DB1445" s="370"/>
      <c r="DC1445" s="370"/>
      <c r="DD1445" s="370"/>
      <c r="DE1445" s="370"/>
    </row>
    <row r="1446" spans="56:109">
      <c r="BD1446" s="370"/>
      <c r="BE1446" s="370"/>
      <c r="BF1446" s="370"/>
      <c r="BG1446" s="370"/>
      <c r="BH1446" s="370"/>
      <c r="BI1446" s="370"/>
      <c r="BJ1446" s="370"/>
      <c r="BK1446" s="370"/>
      <c r="BL1446" s="370"/>
      <c r="BM1446" s="370"/>
      <c r="BN1446" s="370"/>
      <c r="BO1446" s="370"/>
      <c r="BP1446" s="370"/>
      <c r="BQ1446" s="370"/>
      <c r="BR1446" s="370"/>
      <c r="BS1446" s="370"/>
      <c r="BT1446" s="370"/>
      <c r="BU1446" s="370"/>
      <c r="BV1446" s="370"/>
      <c r="BW1446" s="370"/>
      <c r="BX1446" s="370"/>
      <c r="BY1446" s="370"/>
      <c r="BZ1446" s="370"/>
      <c r="CA1446" s="370"/>
      <c r="CB1446" s="370"/>
      <c r="CC1446" s="370"/>
      <c r="CD1446" s="370"/>
      <c r="CE1446" s="370"/>
      <c r="CF1446" s="370"/>
      <c r="CG1446" s="370"/>
      <c r="CH1446" s="370"/>
      <c r="CI1446" s="370"/>
      <c r="CJ1446" s="370"/>
      <c r="CK1446" s="370"/>
      <c r="CL1446" s="370"/>
      <c r="CM1446" s="370"/>
      <c r="CN1446" s="370"/>
      <c r="CO1446" s="370"/>
      <c r="CP1446" s="370"/>
      <c r="CQ1446" s="370"/>
      <c r="CR1446" s="370"/>
      <c r="CS1446" s="370"/>
      <c r="CT1446" s="370"/>
      <c r="CU1446" s="370"/>
      <c r="CV1446" s="370"/>
      <c r="CW1446" s="370"/>
      <c r="CX1446" s="370"/>
      <c r="CY1446" s="370"/>
      <c r="CZ1446" s="370"/>
      <c r="DA1446" s="370"/>
      <c r="DB1446" s="370"/>
      <c r="DC1446" s="370"/>
      <c r="DD1446" s="370"/>
      <c r="DE1446" s="370"/>
    </row>
    <row r="1447" spans="56:109">
      <c r="BD1447" s="370"/>
      <c r="BE1447" s="370"/>
      <c r="BF1447" s="370"/>
      <c r="BG1447" s="370"/>
      <c r="BH1447" s="370"/>
      <c r="BI1447" s="370"/>
      <c r="BJ1447" s="370"/>
      <c r="BK1447" s="370"/>
      <c r="BL1447" s="370"/>
      <c r="BM1447" s="370"/>
      <c r="BN1447" s="370"/>
      <c r="BO1447" s="370"/>
      <c r="BP1447" s="370"/>
      <c r="BQ1447" s="370"/>
      <c r="BR1447" s="370"/>
      <c r="BS1447" s="370"/>
      <c r="BT1447" s="370"/>
      <c r="BU1447" s="370"/>
      <c r="BV1447" s="370"/>
      <c r="BW1447" s="370"/>
      <c r="BX1447" s="370"/>
      <c r="BY1447" s="370"/>
      <c r="BZ1447" s="370"/>
      <c r="CA1447" s="370"/>
      <c r="CB1447" s="370"/>
      <c r="CC1447" s="370"/>
      <c r="CD1447" s="370"/>
      <c r="CE1447" s="370"/>
      <c r="CF1447" s="370"/>
      <c r="CG1447" s="370"/>
      <c r="CH1447" s="370"/>
      <c r="CI1447" s="370"/>
      <c r="CJ1447" s="370"/>
      <c r="CK1447" s="370"/>
      <c r="CL1447" s="370"/>
      <c r="CM1447" s="370"/>
      <c r="CN1447" s="370"/>
      <c r="CO1447" s="370"/>
      <c r="CP1447" s="370"/>
      <c r="CQ1447" s="370"/>
      <c r="CR1447" s="370"/>
      <c r="CS1447" s="370"/>
      <c r="CT1447" s="370"/>
      <c r="CU1447" s="370"/>
      <c r="CV1447" s="370"/>
      <c r="CW1447" s="370"/>
      <c r="CX1447" s="370"/>
      <c r="CY1447" s="370"/>
      <c r="CZ1447" s="370"/>
      <c r="DA1447" s="370"/>
      <c r="DB1447" s="370"/>
      <c r="DC1447" s="370"/>
      <c r="DD1447" s="370"/>
      <c r="DE1447" s="370"/>
    </row>
    <row r="1448" spans="56:109">
      <c r="BD1448" s="370"/>
      <c r="BE1448" s="370"/>
      <c r="BF1448" s="370"/>
      <c r="BG1448" s="370"/>
      <c r="BH1448" s="370"/>
      <c r="BI1448" s="370"/>
      <c r="BJ1448" s="370"/>
      <c r="BK1448" s="370"/>
      <c r="BL1448" s="370"/>
      <c r="BM1448" s="370"/>
      <c r="BN1448" s="370"/>
      <c r="BO1448" s="370"/>
      <c r="BP1448" s="370"/>
      <c r="BQ1448" s="370"/>
      <c r="BR1448" s="370"/>
      <c r="BS1448" s="370"/>
      <c r="BT1448" s="370"/>
      <c r="BU1448" s="370"/>
      <c r="BV1448" s="370"/>
      <c r="BW1448" s="370"/>
      <c r="BX1448" s="370"/>
      <c r="BY1448" s="370"/>
      <c r="BZ1448" s="370"/>
      <c r="CA1448" s="370"/>
      <c r="CB1448" s="370"/>
      <c r="CC1448" s="370"/>
      <c r="CD1448" s="370"/>
      <c r="CE1448" s="370"/>
      <c r="CF1448" s="370"/>
      <c r="CG1448" s="370"/>
      <c r="CH1448" s="370"/>
      <c r="CI1448" s="370"/>
      <c r="CJ1448" s="370"/>
      <c r="CK1448" s="370"/>
      <c r="CL1448" s="370"/>
      <c r="CM1448" s="370"/>
      <c r="CN1448" s="370"/>
      <c r="CO1448" s="370"/>
      <c r="CP1448" s="370"/>
      <c r="CQ1448" s="370"/>
      <c r="CR1448" s="370"/>
      <c r="CS1448" s="370"/>
      <c r="CT1448" s="370"/>
      <c r="CU1448" s="370"/>
      <c r="CV1448" s="370"/>
      <c r="CW1448" s="370"/>
      <c r="CX1448" s="370"/>
      <c r="CY1448" s="370"/>
      <c r="CZ1448" s="370"/>
      <c r="DA1448" s="370"/>
      <c r="DB1448" s="370"/>
      <c r="DC1448" s="370"/>
      <c r="DD1448" s="370"/>
      <c r="DE1448" s="370"/>
    </row>
    <row r="1449" spans="56:109">
      <c r="BD1449" s="370"/>
      <c r="BE1449" s="370"/>
      <c r="BF1449" s="370"/>
      <c r="BG1449" s="370"/>
      <c r="BH1449" s="370"/>
      <c r="BI1449" s="370"/>
      <c r="BJ1449" s="370"/>
      <c r="BK1449" s="370"/>
      <c r="BL1449" s="370"/>
      <c r="BM1449" s="370"/>
      <c r="BN1449" s="370"/>
      <c r="BO1449" s="370"/>
      <c r="BP1449" s="370"/>
      <c r="BQ1449" s="370"/>
      <c r="BR1449" s="370"/>
      <c r="BS1449" s="370"/>
      <c r="BT1449" s="370"/>
      <c r="BU1449" s="370"/>
      <c r="BV1449" s="370"/>
      <c r="BW1449" s="370"/>
      <c r="BX1449" s="370"/>
      <c r="BY1449" s="370"/>
      <c r="BZ1449" s="370"/>
      <c r="CA1449" s="370"/>
      <c r="CB1449" s="370"/>
      <c r="CC1449" s="370"/>
      <c r="CD1449" s="370"/>
      <c r="CE1449" s="370"/>
      <c r="CF1449" s="370"/>
      <c r="CG1449" s="370"/>
      <c r="CH1449" s="370"/>
      <c r="CI1449" s="370"/>
      <c r="CJ1449" s="370"/>
      <c r="CK1449" s="370"/>
      <c r="CL1449" s="370"/>
      <c r="CM1449" s="370"/>
      <c r="CN1449" s="370"/>
      <c r="CO1449" s="370"/>
      <c r="CP1449" s="370"/>
      <c r="CQ1449" s="370"/>
      <c r="CR1449" s="370"/>
      <c r="CS1449" s="370"/>
      <c r="CT1449" s="370"/>
      <c r="CU1449" s="370"/>
      <c r="CV1449" s="370"/>
      <c r="CW1449" s="370"/>
      <c r="CX1449" s="370"/>
      <c r="CY1449" s="370"/>
      <c r="CZ1449" s="370"/>
      <c r="DA1449" s="370"/>
      <c r="DB1449" s="370"/>
      <c r="DC1449" s="370"/>
      <c r="DD1449" s="370"/>
      <c r="DE1449" s="370"/>
    </row>
    <row r="1450" spans="56:109">
      <c r="BD1450" s="370"/>
      <c r="BE1450" s="370"/>
      <c r="BF1450" s="370"/>
      <c r="BG1450" s="370"/>
      <c r="BH1450" s="370"/>
      <c r="BI1450" s="370"/>
      <c r="BJ1450" s="370"/>
      <c r="BK1450" s="370"/>
      <c r="BL1450" s="370"/>
      <c r="BM1450" s="370"/>
      <c r="BN1450" s="370"/>
      <c r="BO1450" s="370"/>
      <c r="BP1450" s="370"/>
      <c r="BQ1450" s="370"/>
      <c r="BR1450" s="370"/>
      <c r="BS1450" s="370"/>
      <c r="BT1450" s="370"/>
      <c r="BU1450" s="370"/>
      <c r="BV1450" s="370"/>
      <c r="BW1450" s="370"/>
      <c r="BX1450" s="370"/>
      <c r="BY1450" s="370"/>
      <c r="BZ1450" s="370"/>
      <c r="CA1450" s="370"/>
      <c r="CB1450" s="370"/>
      <c r="CC1450" s="370"/>
      <c r="CD1450" s="370"/>
      <c r="CE1450" s="370"/>
      <c r="CF1450" s="370"/>
      <c r="CG1450" s="370"/>
      <c r="CH1450" s="370"/>
      <c r="CI1450" s="370"/>
      <c r="CJ1450" s="370"/>
      <c r="CK1450" s="370"/>
      <c r="CL1450" s="370"/>
      <c r="CM1450" s="370"/>
      <c r="CN1450" s="370"/>
      <c r="CO1450" s="370"/>
      <c r="CP1450" s="370"/>
      <c r="CQ1450" s="370"/>
      <c r="CR1450" s="370"/>
      <c r="CS1450" s="370"/>
      <c r="CT1450" s="370"/>
      <c r="CU1450" s="370"/>
      <c r="CV1450" s="370"/>
      <c r="CW1450" s="370"/>
      <c r="CX1450" s="370"/>
      <c r="CY1450" s="370"/>
      <c r="CZ1450" s="370"/>
      <c r="DA1450" s="370"/>
      <c r="DB1450" s="370"/>
      <c r="DC1450" s="370"/>
      <c r="DD1450" s="370"/>
      <c r="DE1450" s="370"/>
    </row>
    <row r="1451" spans="56:109">
      <c r="BD1451" s="370"/>
      <c r="BE1451" s="370"/>
      <c r="BF1451" s="370"/>
      <c r="BG1451" s="370"/>
      <c r="BH1451" s="370"/>
      <c r="BI1451" s="370"/>
      <c r="BJ1451" s="370"/>
      <c r="BK1451" s="370"/>
      <c r="BL1451" s="370"/>
      <c r="BM1451" s="370"/>
      <c r="BN1451" s="370"/>
      <c r="BO1451" s="370"/>
      <c r="BP1451" s="370"/>
      <c r="BQ1451" s="370"/>
      <c r="BR1451" s="370"/>
      <c r="BS1451" s="370"/>
      <c r="BT1451" s="370"/>
      <c r="BU1451" s="370"/>
      <c r="BV1451" s="370"/>
      <c r="BW1451" s="370"/>
      <c r="BX1451" s="370"/>
      <c r="BY1451" s="370"/>
      <c r="BZ1451" s="370"/>
      <c r="CA1451" s="370"/>
      <c r="CB1451" s="370"/>
      <c r="CC1451" s="370"/>
      <c r="CD1451" s="370"/>
      <c r="CE1451" s="370"/>
      <c r="CF1451" s="370"/>
      <c r="CG1451" s="370"/>
      <c r="CH1451" s="370"/>
      <c r="CI1451" s="370"/>
      <c r="CJ1451" s="370"/>
      <c r="CK1451" s="370"/>
      <c r="CL1451" s="370"/>
      <c r="CM1451" s="370"/>
      <c r="CN1451" s="370"/>
      <c r="CO1451" s="370"/>
      <c r="CP1451" s="370"/>
      <c r="CQ1451" s="370"/>
      <c r="CR1451" s="370"/>
      <c r="CS1451" s="370"/>
      <c r="CT1451" s="370"/>
      <c r="CU1451" s="370"/>
      <c r="CV1451" s="370"/>
      <c r="CW1451" s="370"/>
      <c r="CX1451" s="370"/>
      <c r="CY1451" s="370"/>
      <c r="CZ1451" s="370"/>
      <c r="DA1451" s="370"/>
      <c r="DB1451" s="370"/>
      <c r="DC1451" s="370"/>
      <c r="DD1451" s="370"/>
      <c r="DE1451" s="370"/>
    </row>
    <row r="1452" spans="56:109">
      <c r="BD1452" s="370"/>
      <c r="BE1452" s="370"/>
      <c r="BF1452" s="370"/>
      <c r="BG1452" s="370"/>
      <c r="BH1452" s="370"/>
      <c r="BI1452" s="370"/>
      <c r="BJ1452" s="370"/>
      <c r="BK1452" s="370"/>
      <c r="BL1452" s="370"/>
      <c r="BM1452" s="370"/>
      <c r="BN1452" s="370"/>
      <c r="BO1452" s="370"/>
      <c r="BP1452" s="370"/>
      <c r="BQ1452" s="370"/>
      <c r="BR1452" s="370"/>
      <c r="BS1452" s="370"/>
      <c r="BT1452" s="370"/>
      <c r="BU1452" s="370"/>
      <c r="BV1452" s="370"/>
      <c r="BW1452" s="370"/>
      <c r="BX1452" s="370"/>
      <c r="BY1452" s="370"/>
      <c r="BZ1452" s="370"/>
      <c r="CA1452" s="370"/>
      <c r="CB1452" s="370"/>
      <c r="CC1452" s="370"/>
      <c r="CD1452" s="370"/>
      <c r="CE1452" s="370"/>
      <c r="CF1452" s="370"/>
      <c r="CG1452" s="370"/>
      <c r="CH1452" s="370"/>
      <c r="CI1452" s="370"/>
      <c r="CJ1452" s="370"/>
      <c r="CK1452" s="370"/>
      <c r="CL1452" s="370"/>
      <c r="CM1452" s="370"/>
      <c r="CN1452" s="370"/>
      <c r="CO1452" s="370"/>
      <c r="CP1452" s="370"/>
      <c r="CQ1452" s="370"/>
      <c r="CR1452" s="370"/>
      <c r="CS1452" s="370"/>
      <c r="CT1452" s="370"/>
      <c r="CU1452" s="370"/>
      <c r="CV1452" s="370"/>
      <c r="CW1452" s="370"/>
      <c r="CX1452" s="370"/>
      <c r="CY1452" s="370"/>
      <c r="CZ1452" s="370"/>
      <c r="DA1452" s="370"/>
      <c r="DB1452" s="370"/>
      <c r="DC1452" s="370"/>
      <c r="DD1452" s="370"/>
      <c r="DE1452" s="370"/>
    </row>
    <row r="1453" spans="56:109">
      <c r="BD1453" s="370"/>
      <c r="BE1453" s="370"/>
      <c r="BF1453" s="370"/>
      <c r="BG1453" s="370"/>
      <c r="BH1453" s="370"/>
      <c r="BI1453" s="370"/>
      <c r="BJ1453" s="370"/>
      <c r="BK1453" s="370"/>
      <c r="BL1453" s="370"/>
      <c r="BM1453" s="370"/>
      <c r="BN1453" s="370"/>
      <c r="BO1453" s="370"/>
      <c r="BP1453" s="370"/>
      <c r="BQ1453" s="370"/>
      <c r="BR1453" s="370"/>
      <c r="BS1453" s="370"/>
      <c r="BT1453" s="370"/>
      <c r="BU1453" s="370"/>
      <c r="BV1453" s="370"/>
      <c r="BW1453" s="370"/>
      <c r="BX1453" s="370"/>
      <c r="BY1453" s="370"/>
      <c r="BZ1453" s="370"/>
      <c r="CA1453" s="370"/>
      <c r="CB1453" s="370"/>
      <c r="CC1453" s="370"/>
      <c r="CD1453" s="370"/>
      <c r="CE1453" s="370"/>
      <c r="CF1453" s="370"/>
      <c r="CG1453" s="370"/>
      <c r="CH1453" s="370"/>
      <c r="CI1453" s="370"/>
      <c r="CJ1453" s="370"/>
      <c r="CK1453" s="370"/>
      <c r="CL1453" s="370"/>
      <c r="CM1453" s="370"/>
      <c r="CN1453" s="370"/>
      <c r="CO1453" s="370"/>
      <c r="CP1453" s="370"/>
      <c r="CQ1453" s="370"/>
      <c r="CR1453" s="370"/>
      <c r="CS1453" s="370"/>
      <c r="CT1453" s="370"/>
      <c r="CU1453" s="370"/>
      <c r="CV1453" s="370"/>
      <c r="CW1453" s="370"/>
      <c r="CX1453" s="370"/>
      <c r="CY1453" s="370"/>
      <c r="CZ1453" s="370"/>
      <c r="DA1453" s="370"/>
      <c r="DB1453" s="370"/>
      <c r="DC1453" s="370"/>
      <c r="DD1453" s="370"/>
      <c r="DE1453" s="370"/>
    </row>
    <row r="1454" spans="56:109">
      <c r="BD1454" s="370"/>
      <c r="BE1454" s="370"/>
      <c r="BF1454" s="370"/>
      <c r="BG1454" s="370"/>
      <c r="BH1454" s="370"/>
      <c r="BI1454" s="370"/>
      <c r="BJ1454" s="370"/>
      <c r="BK1454" s="370"/>
      <c r="BL1454" s="370"/>
      <c r="BM1454" s="370"/>
      <c r="BN1454" s="370"/>
      <c r="BO1454" s="370"/>
      <c r="BP1454" s="370"/>
      <c r="BQ1454" s="370"/>
      <c r="BR1454" s="370"/>
      <c r="BS1454" s="370"/>
      <c r="BT1454" s="370"/>
      <c r="BU1454" s="370"/>
      <c r="BV1454" s="370"/>
      <c r="BW1454" s="370"/>
      <c r="BX1454" s="370"/>
      <c r="BY1454" s="370"/>
      <c r="BZ1454" s="370"/>
      <c r="CA1454" s="370"/>
      <c r="CB1454" s="370"/>
      <c r="CC1454" s="370"/>
      <c r="CD1454" s="370"/>
      <c r="CE1454" s="370"/>
      <c r="CF1454" s="370"/>
      <c r="CG1454" s="370"/>
      <c r="CH1454" s="370"/>
      <c r="CI1454" s="370"/>
      <c r="CJ1454" s="370"/>
      <c r="CK1454" s="370"/>
      <c r="CL1454" s="370"/>
      <c r="CM1454" s="370"/>
      <c r="CN1454" s="370"/>
      <c r="CO1454" s="370"/>
      <c r="CP1454" s="370"/>
      <c r="CQ1454" s="370"/>
      <c r="CR1454" s="370"/>
      <c r="CS1454" s="370"/>
      <c r="CT1454" s="370"/>
      <c r="CU1454" s="370"/>
      <c r="CV1454" s="370"/>
      <c r="CW1454" s="370"/>
      <c r="CX1454" s="370"/>
      <c r="CY1454" s="370"/>
      <c r="CZ1454" s="370"/>
      <c r="DA1454" s="370"/>
      <c r="DB1454" s="370"/>
      <c r="DC1454" s="370"/>
      <c r="DD1454" s="370"/>
      <c r="DE1454" s="370"/>
    </row>
    <row r="1455" spans="56:109">
      <c r="BD1455" s="370"/>
      <c r="BE1455" s="370"/>
      <c r="BF1455" s="370"/>
      <c r="BG1455" s="370"/>
      <c r="BH1455" s="370"/>
      <c r="BI1455" s="370"/>
      <c r="BJ1455" s="370"/>
      <c r="BK1455" s="370"/>
      <c r="BL1455" s="370"/>
      <c r="BM1455" s="370"/>
      <c r="BN1455" s="370"/>
      <c r="BO1455" s="370"/>
      <c r="BP1455" s="370"/>
      <c r="BQ1455" s="370"/>
      <c r="BR1455" s="370"/>
      <c r="BS1455" s="370"/>
      <c r="BT1455" s="370"/>
      <c r="BU1455" s="370"/>
      <c r="BV1455" s="370"/>
      <c r="BW1455" s="370"/>
      <c r="BX1455" s="370"/>
      <c r="BY1455" s="370"/>
      <c r="BZ1455" s="370"/>
      <c r="CA1455" s="370"/>
      <c r="CB1455" s="370"/>
      <c r="CC1455" s="370"/>
      <c r="CD1455" s="370"/>
      <c r="CE1455" s="370"/>
      <c r="CF1455" s="370"/>
      <c r="CG1455" s="370"/>
      <c r="CH1455" s="370"/>
      <c r="CI1455" s="370"/>
      <c r="CJ1455" s="370"/>
      <c r="CK1455" s="370"/>
      <c r="CL1455" s="370"/>
      <c r="CM1455" s="370"/>
      <c r="CN1455" s="370"/>
      <c r="CO1455" s="370"/>
      <c r="CP1455" s="370"/>
      <c r="CQ1455" s="370"/>
      <c r="CR1455" s="370"/>
      <c r="CS1455" s="370"/>
      <c r="CT1455" s="370"/>
      <c r="CU1455" s="370"/>
      <c r="CV1455" s="370"/>
      <c r="CW1455" s="370"/>
      <c r="CX1455" s="370"/>
      <c r="CY1455" s="370"/>
      <c r="CZ1455" s="370"/>
      <c r="DA1455" s="370"/>
      <c r="DB1455" s="370"/>
      <c r="DC1455" s="370"/>
      <c r="DD1455" s="370"/>
      <c r="DE1455" s="370"/>
    </row>
    <row r="1456" spans="56:109">
      <c r="BD1456" s="370"/>
      <c r="BE1456" s="370"/>
      <c r="BF1456" s="370"/>
      <c r="BG1456" s="370"/>
      <c r="BH1456" s="370"/>
      <c r="BI1456" s="370"/>
      <c r="BJ1456" s="370"/>
      <c r="BK1456" s="370"/>
      <c r="BL1456" s="370"/>
      <c r="BM1456" s="370"/>
      <c r="BN1456" s="370"/>
      <c r="BO1456" s="370"/>
      <c r="BP1456" s="370"/>
      <c r="BQ1456" s="370"/>
      <c r="BR1456" s="370"/>
      <c r="BS1456" s="370"/>
      <c r="BT1456" s="370"/>
      <c r="BU1456" s="370"/>
      <c r="BV1456" s="370"/>
      <c r="BW1456" s="370"/>
      <c r="BX1456" s="370"/>
      <c r="BY1456" s="370"/>
      <c r="BZ1456" s="370"/>
      <c r="CA1456" s="370"/>
      <c r="CB1456" s="370"/>
      <c r="CC1456" s="370"/>
      <c r="CD1456" s="370"/>
      <c r="CE1456" s="370"/>
      <c r="CF1456" s="370"/>
      <c r="CG1456" s="370"/>
      <c r="CH1456" s="370"/>
      <c r="CI1456" s="370"/>
      <c r="CJ1456" s="370"/>
      <c r="CK1456" s="370"/>
      <c r="CL1456" s="370"/>
      <c r="CM1456" s="370"/>
      <c r="CN1456" s="370"/>
      <c r="CO1456" s="370"/>
      <c r="CP1456" s="370"/>
      <c r="CQ1456" s="370"/>
      <c r="CR1456" s="370"/>
      <c r="CS1456" s="370"/>
      <c r="CT1456" s="370"/>
      <c r="CU1456" s="370"/>
      <c r="CV1456" s="370"/>
      <c r="CW1456" s="370"/>
      <c r="CX1456" s="370"/>
      <c r="CY1456" s="370"/>
      <c r="CZ1456" s="370"/>
      <c r="DA1456" s="370"/>
      <c r="DB1456" s="370"/>
      <c r="DC1456" s="370"/>
      <c r="DD1456" s="370"/>
      <c r="DE1456" s="370"/>
    </row>
    <row r="1457" spans="56:109">
      <c r="BD1457" s="370"/>
      <c r="BE1457" s="370"/>
      <c r="BF1457" s="370"/>
      <c r="BG1457" s="370"/>
      <c r="BH1457" s="370"/>
      <c r="BI1457" s="370"/>
      <c r="BJ1457" s="370"/>
      <c r="BK1457" s="370"/>
      <c r="BL1457" s="370"/>
      <c r="BM1457" s="370"/>
      <c r="BN1457" s="370"/>
      <c r="BO1457" s="370"/>
      <c r="BP1457" s="370"/>
      <c r="BQ1457" s="370"/>
      <c r="BR1457" s="370"/>
      <c r="BS1457" s="370"/>
      <c r="BT1457" s="370"/>
      <c r="BU1457" s="370"/>
      <c r="BV1457" s="370"/>
      <c r="BW1457" s="370"/>
      <c r="BX1457" s="370"/>
      <c r="BY1457" s="370"/>
      <c r="BZ1457" s="370"/>
      <c r="CA1457" s="370"/>
      <c r="CB1457" s="370"/>
      <c r="CC1457" s="370"/>
      <c r="CD1457" s="370"/>
      <c r="CE1457" s="370"/>
      <c r="CF1457" s="370"/>
      <c r="CG1457" s="370"/>
      <c r="CH1457" s="370"/>
      <c r="CI1457" s="370"/>
      <c r="CJ1457" s="370"/>
      <c r="CK1457" s="370"/>
      <c r="CL1457" s="370"/>
      <c r="CM1457" s="370"/>
      <c r="CN1457" s="370"/>
      <c r="CO1457" s="370"/>
      <c r="CP1457" s="370"/>
      <c r="CQ1457" s="370"/>
      <c r="CR1457" s="370"/>
      <c r="CS1457" s="370"/>
      <c r="CT1457" s="370"/>
      <c r="CU1457" s="370"/>
      <c r="CV1457" s="370"/>
      <c r="CW1457" s="370"/>
      <c r="CX1457" s="370"/>
      <c r="CY1457" s="370"/>
      <c r="CZ1457" s="370"/>
      <c r="DA1457" s="370"/>
      <c r="DB1457" s="370"/>
      <c r="DC1457" s="370"/>
      <c r="DD1457" s="370"/>
      <c r="DE1457" s="370"/>
    </row>
    <row r="1458" spans="56:109">
      <c r="BD1458" s="370"/>
      <c r="BE1458" s="370"/>
      <c r="BF1458" s="370"/>
      <c r="BG1458" s="370"/>
      <c r="BH1458" s="370"/>
      <c r="BI1458" s="370"/>
      <c r="BJ1458" s="370"/>
      <c r="BK1458" s="370"/>
      <c r="BL1458" s="370"/>
      <c r="BM1458" s="370"/>
      <c r="BN1458" s="370"/>
      <c r="BO1458" s="370"/>
      <c r="BP1458" s="370"/>
      <c r="BQ1458" s="370"/>
      <c r="BR1458" s="370"/>
      <c r="BS1458" s="370"/>
      <c r="BT1458" s="370"/>
      <c r="BU1458" s="370"/>
      <c r="BV1458" s="370"/>
      <c r="BW1458" s="370"/>
      <c r="BX1458" s="370"/>
      <c r="BY1458" s="370"/>
      <c r="BZ1458" s="370"/>
      <c r="CA1458" s="370"/>
      <c r="CB1458" s="370"/>
      <c r="CC1458" s="370"/>
      <c r="CD1458" s="370"/>
      <c r="CE1458" s="370"/>
      <c r="CF1458" s="370"/>
      <c r="CG1458" s="370"/>
      <c r="CH1458" s="370"/>
      <c r="CI1458" s="370"/>
      <c r="CJ1458" s="370"/>
      <c r="CK1458" s="370"/>
      <c r="CL1458" s="370"/>
      <c r="CM1458" s="370"/>
      <c r="CN1458" s="370"/>
      <c r="CO1458" s="370"/>
      <c r="CP1458" s="370"/>
      <c r="CQ1458" s="370"/>
      <c r="CR1458" s="370"/>
      <c r="CS1458" s="370"/>
      <c r="CT1458" s="370"/>
      <c r="CU1458" s="370"/>
      <c r="CV1458" s="370"/>
      <c r="CW1458" s="370"/>
      <c r="CX1458" s="370"/>
      <c r="CY1458" s="370"/>
      <c r="CZ1458" s="370"/>
      <c r="DA1458" s="370"/>
      <c r="DB1458" s="370"/>
      <c r="DC1458" s="370"/>
      <c r="DD1458" s="370"/>
      <c r="DE1458" s="370"/>
    </row>
    <row r="1459" spans="56:109">
      <c r="BD1459" s="370"/>
      <c r="BE1459" s="370"/>
      <c r="BF1459" s="370"/>
      <c r="BG1459" s="370"/>
      <c r="BH1459" s="370"/>
      <c r="BI1459" s="370"/>
      <c r="BJ1459" s="370"/>
      <c r="BK1459" s="370"/>
      <c r="BL1459" s="370"/>
      <c r="BM1459" s="370"/>
      <c r="BN1459" s="370"/>
      <c r="BO1459" s="370"/>
      <c r="BP1459" s="370"/>
      <c r="BQ1459" s="370"/>
      <c r="BR1459" s="370"/>
      <c r="BS1459" s="370"/>
      <c r="BT1459" s="370"/>
      <c r="BU1459" s="370"/>
      <c r="BV1459" s="370"/>
      <c r="BW1459" s="370"/>
      <c r="BX1459" s="370"/>
      <c r="BY1459" s="370"/>
      <c r="BZ1459" s="370"/>
      <c r="CA1459" s="370"/>
      <c r="CB1459" s="370"/>
      <c r="CC1459" s="370"/>
      <c r="CD1459" s="370"/>
      <c r="CE1459" s="370"/>
      <c r="CF1459" s="370"/>
      <c r="CG1459" s="370"/>
      <c r="CH1459" s="370"/>
      <c r="CI1459" s="370"/>
      <c r="CJ1459" s="370"/>
      <c r="CK1459" s="370"/>
      <c r="CL1459" s="370"/>
      <c r="CM1459" s="370"/>
      <c r="CN1459" s="370"/>
      <c r="CO1459" s="370"/>
      <c r="CP1459" s="370"/>
      <c r="CQ1459" s="370"/>
      <c r="CR1459" s="370"/>
      <c r="CS1459" s="370"/>
      <c r="CT1459" s="370"/>
      <c r="CU1459" s="370"/>
      <c r="CV1459" s="370"/>
      <c r="CW1459" s="370"/>
      <c r="CX1459" s="370"/>
      <c r="CY1459" s="370"/>
      <c r="CZ1459" s="370"/>
      <c r="DA1459" s="370"/>
      <c r="DB1459" s="370"/>
      <c r="DC1459" s="370"/>
      <c r="DD1459" s="370"/>
      <c r="DE1459" s="370"/>
    </row>
    <row r="1460" spans="56:109">
      <c r="BD1460" s="370"/>
      <c r="BE1460" s="370"/>
      <c r="BF1460" s="370"/>
      <c r="BG1460" s="370"/>
      <c r="BH1460" s="370"/>
      <c r="BI1460" s="370"/>
      <c r="BJ1460" s="370"/>
      <c r="BK1460" s="370"/>
      <c r="BL1460" s="370"/>
      <c r="BM1460" s="370"/>
      <c r="BN1460" s="370"/>
      <c r="BO1460" s="370"/>
      <c r="BP1460" s="370"/>
      <c r="BQ1460" s="370"/>
      <c r="BR1460" s="370"/>
      <c r="BS1460" s="370"/>
      <c r="BT1460" s="370"/>
      <c r="BU1460" s="370"/>
      <c r="BV1460" s="370"/>
      <c r="BW1460" s="370"/>
      <c r="BX1460" s="370"/>
      <c r="BY1460" s="370"/>
      <c r="BZ1460" s="370"/>
      <c r="CA1460" s="370"/>
      <c r="CB1460" s="370"/>
      <c r="CC1460" s="370"/>
      <c r="CD1460" s="370"/>
      <c r="CE1460" s="370"/>
      <c r="CF1460" s="370"/>
      <c r="CG1460" s="370"/>
      <c r="CH1460" s="370"/>
      <c r="CI1460" s="370"/>
      <c r="CJ1460" s="370"/>
      <c r="CK1460" s="370"/>
      <c r="CL1460" s="370"/>
      <c r="CM1460" s="370"/>
      <c r="CN1460" s="370"/>
      <c r="CO1460" s="370"/>
      <c r="CP1460" s="370"/>
      <c r="CQ1460" s="370"/>
      <c r="CR1460" s="370"/>
      <c r="CS1460" s="370"/>
      <c r="CT1460" s="370"/>
      <c r="CU1460" s="370"/>
      <c r="CV1460" s="370"/>
      <c r="CW1460" s="370"/>
      <c r="CX1460" s="370"/>
      <c r="CY1460" s="370"/>
      <c r="CZ1460" s="370"/>
      <c r="DA1460" s="370"/>
      <c r="DB1460" s="370"/>
      <c r="DC1460" s="370"/>
      <c r="DD1460" s="370"/>
      <c r="DE1460" s="370"/>
    </row>
    <row r="1461" spans="56:109">
      <c r="BD1461" s="370"/>
      <c r="BE1461" s="370"/>
      <c r="BF1461" s="370"/>
      <c r="BG1461" s="370"/>
      <c r="BH1461" s="370"/>
      <c r="BI1461" s="370"/>
      <c r="BJ1461" s="370"/>
      <c r="BK1461" s="370"/>
      <c r="BL1461" s="370"/>
      <c r="BM1461" s="370"/>
      <c r="BN1461" s="370"/>
      <c r="BO1461" s="370"/>
      <c r="BP1461" s="370"/>
      <c r="BQ1461" s="370"/>
      <c r="BR1461" s="370"/>
      <c r="BS1461" s="370"/>
      <c r="BT1461" s="370"/>
      <c r="BU1461" s="370"/>
      <c r="BV1461" s="370"/>
      <c r="BW1461" s="370"/>
      <c r="BX1461" s="370"/>
      <c r="BY1461" s="370"/>
      <c r="BZ1461" s="370"/>
      <c r="CA1461" s="370"/>
      <c r="CB1461" s="370"/>
      <c r="CC1461" s="370"/>
      <c r="CD1461" s="370"/>
      <c r="CE1461" s="370"/>
      <c r="CF1461" s="370"/>
      <c r="CG1461" s="370"/>
      <c r="CH1461" s="370"/>
      <c r="CI1461" s="370"/>
      <c r="CJ1461" s="370"/>
      <c r="CK1461" s="370"/>
      <c r="CL1461" s="370"/>
      <c r="CM1461" s="370"/>
      <c r="CN1461" s="370"/>
      <c r="CO1461" s="370"/>
      <c r="CP1461" s="370"/>
      <c r="CQ1461" s="370"/>
      <c r="CR1461" s="370"/>
      <c r="CS1461" s="370"/>
      <c r="CT1461" s="370"/>
      <c r="CU1461" s="370"/>
      <c r="CV1461" s="370"/>
      <c r="CW1461" s="370"/>
      <c r="CX1461" s="370"/>
      <c r="CY1461" s="370"/>
      <c r="CZ1461" s="370"/>
      <c r="DA1461" s="370"/>
      <c r="DB1461" s="370"/>
      <c r="DC1461" s="370"/>
      <c r="DD1461" s="370"/>
      <c r="DE1461" s="370"/>
    </row>
    <row r="1462" spans="56:109">
      <c r="BD1462" s="370"/>
      <c r="BE1462" s="370"/>
      <c r="BF1462" s="370"/>
      <c r="BG1462" s="370"/>
      <c r="BH1462" s="370"/>
      <c r="BI1462" s="370"/>
      <c r="BJ1462" s="370"/>
      <c r="BK1462" s="370"/>
      <c r="BL1462" s="370"/>
      <c r="BM1462" s="370"/>
      <c r="BN1462" s="370"/>
      <c r="BO1462" s="370"/>
      <c r="BP1462" s="370"/>
      <c r="BQ1462" s="370"/>
      <c r="BR1462" s="370"/>
      <c r="BS1462" s="370"/>
      <c r="BT1462" s="370"/>
      <c r="BU1462" s="370"/>
      <c r="BV1462" s="370"/>
      <c r="BW1462" s="370"/>
      <c r="BX1462" s="370"/>
      <c r="BY1462" s="370"/>
      <c r="BZ1462" s="370"/>
      <c r="CA1462" s="370"/>
      <c r="CB1462" s="370"/>
      <c r="CC1462" s="370"/>
      <c r="CD1462" s="370"/>
      <c r="CE1462" s="370"/>
      <c r="CF1462" s="370"/>
      <c r="CG1462" s="370"/>
      <c r="CH1462" s="370"/>
      <c r="CI1462" s="370"/>
      <c r="CJ1462" s="370"/>
      <c r="CK1462" s="370"/>
      <c r="CL1462" s="370"/>
      <c r="CM1462" s="370"/>
      <c r="CN1462" s="370"/>
      <c r="CO1462" s="370"/>
      <c r="CP1462" s="370"/>
      <c r="CQ1462" s="370"/>
      <c r="CR1462" s="370"/>
      <c r="CS1462" s="370"/>
      <c r="CT1462" s="370"/>
      <c r="CU1462" s="370"/>
      <c r="CV1462" s="370"/>
      <c r="CW1462" s="370"/>
      <c r="CX1462" s="370"/>
      <c r="CY1462" s="370"/>
      <c r="CZ1462" s="370"/>
      <c r="DA1462" s="370"/>
      <c r="DB1462" s="370"/>
      <c r="DC1462" s="370"/>
      <c r="DD1462" s="370"/>
      <c r="DE1462" s="370"/>
    </row>
    <row r="1463" spans="56:109">
      <c r="BD1463" s="370"/>
      <c r="BE1463" s="370"/>
      <c r="BF1463" s="370"/>
      <c r="BG1463" s="370"/>
      <c r="BH1463" s="370"/>
      <c r="BI1463" s="370"/>
      <c r="BJ1463" s="370"/>
      <c r="BK1463" s="370"/>
      <c r="BL1463" s="370"/>
      <c r="BM1463" s="370"/>
      <c r="BN1463" s="370"/>
      <c r="BO1463" s="370"/>
      <c r="BP1463" s="370"/>
      <c r="BQ1463" s="370"/>
      <c r="BR1463" s="370"/>
      <c r="BS1463" s="370"/>
      <c r="BT1463" s="370"/>
      <c r="BU1463" s="370"/>
      <c r="BV1463" s="370"/>
      <c r="BW1463" s="370"/>
      <c r="BX1463" s="370"/>
      <c r="BY1463" s="370"/>
      <c r="BZ1463" s="370"/>
      <c r="CA1463" s="370"/>
      <c r="CB1463" s="370"/>
      <c r="CC1463" s="370"/>
      <c r="CD1463" s="370"/>
      <c r="CE1463" s="370"/>
      <c r="CF1463" s="370"/>
      <c r="CG1463" s="370"/>
      <c r="CH1463" s="370"/>
      <c r="CI1463" s="370"/>
      <c r="CJ1463" s="370"/>
      <c r="CK1463" s="370"/>
      <c r="CL1463" s="370"/>
      <c r="CM1463" s="370"/>
      <c r="CN1463" s="370"/>
      <c r="CO1463" s="370"/>
      <c r="CP1463" s="370"/>
      <c r="CQ1463" s="370"/>
      <c r="CR1463" s="370"/>
      <c r="CS1463" s="370"/>
      <c r="CT1463" s="370"/>
      <c r="CU1463" s="370"/>
      <c r="CV1463" s="370"/>
      <c r="CW1463" s="370"/>
      <c r="CX1463" s="370"/>
      <c r="CY1463" s="370"/>
      <c r="CZ1463" s="370"/>
      <c r="DA1463" s="370"/>
      <c r="DB1463" s="370"/>
      <c r="DC1463" s="370"/>
      <c r="DD1463" s="370"/>
      <c r="DE1463" s="370"/>
    </row>
    <row r="1464" spans="56:109">
      <c r="BD1464" s="370"/>
      <c r="BE1464" s="370"/>
      <c r="BF1464" s="370"/>
      <c r="BG1464" s="370"/>
      <c r="BH1464" s="370"/>
      <c r="BI1464" s="370"/>
      <c r="BJ1464" s="370"/>
      <c r="BK1464" s="370"/>
      <c r="BL1464" s="370"/>
      <c r="BM1464" s="370"/>
      <c r="BN1464" s="370"/>
      <c r="BO1464" s="370"/>
      <c r="BP1464" s="370"/>
      <c r="BQ1464" s="370"/>
      <c r="BR1464" s="370"/>
      <c r="BS1464" s="370"/>
      <c r="BT1464" s="370"/>
      <c r="BU1464" s="370"/>
      <c r="BV1464" s="370"/>
      <c r="BW1464" s="370"/>
      <c r="BX1464" s="370"/>
      <c r="BY1464" s="370"/>
      <c r="BZ1464" s="370"/>
      <c r="CA1464" s="370"/>
      <c r="CB1464" s="370"/>
      <c r="CC1464" s="370"/>
      <c r="CD1464" s="370"/>
      <c r="CE1464" s="370"/>
      <c r="CF1464" s="370"/>
      <c r="CG1464" s="370"/>
      <c r="CH1464" s="370"/>
      <c r="CI1464" s="370"/>
      <c r="CJ1464" s="370"/>
      <c r="CK1464" s="370"/>
      <c r="CL1464" s="370"/>
      <c r="CM1464" s="370"/>
      <c r="CN1464" s="370"/>
      <c r="CO1464" s="370"/>
      <c r="CP1464" s="370"/>
      <c r="CQ1464" s="370"/>
      <c r="CR1464" s="370"/>
      <c r="CS1464" s="370"/>
      <c r="CT1464" s="370"/>
      <c r="CU1464" s="370"/>
      <c r="CV1464" s="370"/>
      <c r="CW1464" s="370"/>
      <c r="CX1464" s="370"/>
      <c r="CY1464" s="370"/>
      <c r="CZ1464" s="370"/>
      <c r="DA1464" s="370"/>
      <c r="DB1464" s="370"/>
      <c r="DC1464" s="370"/>
      <c r="DD1464" s="370"/>
      <c r="DE1464" s="370"/>
    </row>
    <row r="1465" spans="56:109">
      <c r="BD1465" s="370"/>
      <c r="BE1465" s="370"/>
      <c r="BF1465" s="370"/>
      <c r="BG1465" s="370"/>
      <c r="BH1465" s="370"/>
      <c r="BI1465" s="370"/>
      <c r="BJ1465" s="370"/>
      <c r="BK1465" s="370"/>
      <c r="BL1465" s="370"/>
      <c r="BM1465" s="370"/>
      <c r="BN1465" s="370"/>
      <c r="BO1465" s="370"/>
      <c r="BP1465" s="370"/>
      <c r="BQ1465" s="370"/>
      <c r="BR1465" s="370"/>
      <c r="BS1465" s="370"/>
      <c r="BT1465" s="370"/>
      <c r="BU1465" s="370"/>
      <c r="BV1465" s="370"/>
      <c r="BW1465" s="370"/>
      <c r="BX1465" s="370"/>
      <c r="BY1465" s="370"/>
      <c r="BZ1465" s="370"/>
      <c r="CA1465" s="370"/>
      <c r="CB1465" s="370"/>
      <c r="CC1465" s="370"/>
      <c r="CD1465" s="370"/>
      <c r="CE1465" s="370"/>
      <c r="CF1465" s="370"/>
      <c r="CG1465" s="370"/>
      <c r="CH1465" s="370"/>
      <c r="CI1465" s="370"/>
      <c r="CJ1465" s="370"/>
      <c r="CK1465" s="370"/>
      <c r="CL1465" s="370"/>
      <c r="CM1465" s="370"/>
      <c r="CN1465" s="370"/>
      <c r="CO1465" s="370"/>
      <c r="CP1465" s="370"/>
      <c r="CQ1465" s="370"/>
      <c r="CR1465" s="370"/>
      <c r="CS1465" s="370"/>
      <c r="CT1465" s="370"/>
      <c r="CU1465" s="370"/>
      <c r="CV1465" s="370"/>
      <c r="CW1465" s="370"/>
      <c r="CX1465" s="370"/>
      <c r="CY1465" s="370"/>
      <c r="CZ1465" s="370"/>
      <c r="DA1465" s="370"/>
      <c r="DB1465" s="370"/>
      <c r="DC1465" s="370"/>
      <c r="DD1465" s="370"/>
      <c r="DE1465" s="370"/>
    </row>
    <row r="1466" spans="56:109">
      <c r="BD1466" s="370"/>
      <c r="BE1466" s="370"/>
      <c r="BF1466" s="370"/>
      <c r="BG1466" s="370"/>
      <c r="BH1466" s="370"/>
      <c r="BI1466" s="370"/>
      <c r="BJ1466" s="370"/>
      <c r="BK1466" s="370"/>
      <c r="BL1466" s="370"/>
      <c r="BM1466" s="370"/>
      <c r="BN1466" s="370"/>
      <c r="BO1466" s="370"/>
      <c r="BP1466" s="370"/>
      <c r="BQ1466" s="370"/>
      <c r="BR1466" s="370"/>
      <c r="BS1466" s="370"/>
      <c r="BT1466" s="370"/>
      <c r="BU1466" s="370"/>
      <c r="BV1466" s="370"/>
      <c r="BW1466" s="370"/>
      <c r="BX1466" s="370"/>
      <c r="BY1466" s="370"/>
      <c r="BZ1466" s="370"/>
      <c r="CA1466" s="370"/>
      <c r="CB1466" s="370"/>
      <c r="CC1466" s="370"/>
      <c r="CD1466" s="370"/>
      <c r="CE1466" s="370"/>
      <c r="CF1466" s="370"/>
      <c r="CG1466" s="370"/>
      <c r="CH1466" s="370"/>
      <c r="CI1466" s="370"/>
      <c r="CJ1466" s="370"/>
      <c r="CK1466" s="370"/>
      <c r="CL1466" s="370"/>
      <c r="CM1466" s="370"/>
      <c r="CN1466" s="370"/>
      <c r="CO1466" s="370"/>
      <c r="CP1466" s="370"/>
      <c r="CQ1466" s="370"/>
      <c r="CR1466" s="370"/>
      <c r="CS1466" s="370"/>
      <c r="CT1466" s="370"/>
      <c r="CU1466" s="370"/>
      <c r="CV1466" s="370"/>
      <c r="CW1466" s="370"/>
      <c r="CX1466" s="370"/>
      <c r="CY1466" s="370"/>
      <c r="CZ1466" s="370"/>
      <c r="DA1466" s="370"/>
      <c r="DB1466" s="370"/>
      <c r="DC1466" s="370"/>
      <c r="DD1466" s="370"/>
      <c r="DE1466" s="370"/>
    </row>
    <row r="1467" spans="56:109">
      <c r="BD1467" s="370"/>
      <c r="BE1467" s="370"/>
      <c r="BF1467" s="370"/>
      <c r="BG1467" s="370"/>
      <c r="BH1467" s="370"/>
      <c r="BI1467" s="370"/>
      <c r="BJ1467" s="370"/>
      <c r="BK1467" s="370"/>
      <c r="BL1467" s="370"/>
      <c r="BM1467" s="370"/>
      <c r="BN1467" s="370"/>
      <c r="BO1467" s="370"/>
      <c r="BP1467" s="370"/>
      <c r="BQ1467" s="370"/>
      <c r="BR1467" s="370"/>
      <c r="BS1467" s="370"/>
      <c r="BT1467" s="370"/>
      <c r="BU1467" s="370"/>
      <c r="BV1467" s="370"/>
      <c r="BW1467" s="370"/>
      <c r="BX1467" s="370"/>
      <c r="BY1467" s="370"/>
      <c r="BZ1467" s="370"/>
      <c r="CA1467" s="370"/>
      <c r="CB1467" s="370"/>
      <c r="CC1467" s="370"/>
      <c r="CD1467" s="370"/>
      <c r="CE1467" s="370"/>
      <c r="CF1467" s="370"/>
      <c r="CG1467" s="370"/>
      <c r="CH1467" s="370"/>
      <c r="CI1467" s="370"/>
      <c r="CJ1467" s="370"/>
      <c r="CK1467" s="370"/>
      <c r="CL1467" s="370"/>
      <c r="CM1467" s="370"/>
      <c r="CN1467" s="370"/>
      <c r="CO1467" s="370"/>
      <c r="CP1467" s="370"/>
      <c r="CQ1467" s="370"/>
      <c r="CR1467" s="370"/>
      <c r="CS1467" s="370"/>
      <c r="CT1467" s="370"/>
      <c r="CU1467" s="370"/>
      <c r="CV1467" s="370"/>
      <c r="CW1467" s="370"/>
      <c r="CX1467" s="370"/>
      <c r="CY1467" s="370"/>
      <c r="CZ1467" s="370"/>
      <c r="DA1467" s="370"/>
      <c r="DB1467" s="370"/>
      <c r="DC1467" s="370"/>
      <c r="DD1467" s="370"/>
      <c r="DE1467" s="370"/>
    </row>
    <row r="1468" spans="56:109">
      <c r="BD1468" s="370"/>
      <c r="BE1468" s="370"/>
      <c r="BF1468" s="370"/>
      <c r="BG1468" s="370"/>
      <c r="BH1468" s="370"/>
      <c r="BI1468" s="370"/>
      <c r="BJ1468" s="370"/>
      <c r="BK1468" s="370"/>
      <c r="BL1468" s="370"/>
      <c r="BM1468" s="370"/>
      <c r="BN1468" s="370"/>
      <c r="BO1468" s="370"/>
      <c r="BP1468" s="370"/>
      <c r="BQ1468" s="370"/>
      <c r="BR1468" s="370"/>
      <c r="BS1468" s="370"/>
      <c r="BT1468" s="370"/>
      <c r="BU1468" s="370"/>
      <c r="BV1468" s="370"/>
      <c r="BW1468" s="370"/>
      <c r="BX1468" s="370"/>
      <c r="BY1468" s="370"/>
      <c r="BZ1468" s="370"/>
      <c r="CA1468" s="370"/>
      <c r="CB1468" s="370"/>
      <c r="CC1468" s="370"/>
      <c r="CD1468" s="370"/>
      <c r="CE1468" s="370"/>
      <c r="CF1468" s="370"/>
      <c r="CG1468" s="370"/>
      <c r="CH1468" s="370"/>
      <c r="CI1468" s="370"/>
      <c r="CJ1468" s="370"/>
      <c r="CK1468" s="370"/>
      <c r="CL1468" s="370"/>
      <c r="CM1468" s="370"/>
      <c r="CN1468" s="370"/>
      <c r="CO1468" s="370"/>
      <c r="CP1468" s="370"/>
      <c r="CQ1468" s="370"/>
      <c r="CR1468" s="370"/>
      <c r="CS1468" s="370"/>
      <c r="CT1468" s="370"/>
      <c r="CU1468" s="370"/>
      <c r="CV1468" s="370"/>
      <c r="CW1468" s="370"/>
      <c r="CX1468" s="370"/>
      <c r="CY1468" s="370"/>
      <c r="CZ1468" s="370"/>
      <c r="DA1468" s="370"/>
      <c r="DB1468" s="370"/>
      <c r="DC1468" s="370"/>
      <c r="DD1468" s="370"/>
      <c r="DE1468" s="370"/>
    </row>
    <row r="1469" spans="56:109">
      <c r="BD1469" s="370"/>
      <c r="BE1469" s="370"/>
      <c r="BF1469" s="370"/>
      <c r="BG1469" s="370"/>
      <c r="BH1469" s="370"/>
      <c r="BI1469" s="370"/>
      <c r="BJ1469" s="370"/>
      <c r="BK1469" s="370"/>
      <c r="BL1469" s="370"/>
      <c r="BM1469" s="370"/>
      <c r="BN1469" s="370"/>
      <c r="BO1469" s="370"/>
      <c r="BP1469" s="370"/>
      <c r="BQ1469" s="370"/>
      <c r="BR1469" s="370"/>
      <c r="BS1469" s="370"/>
      <c r="BT1469" s="370"/>
      <c r="BU1469" s="370"/>
      <c r="BV1469" s="370"/>
      <c r="BW1469" s="370"/>
      <c r="BX1469" s="370"/>
      <c r="BY1469" s="370"/>
      <c r="BZ1469" s="370"/>
      <c r="CA1469" s="370"/>
      <c r="CB1469" s="370"/>
      <c r="CC1469" s="370"/>
      <c r="CD1469" s="370"/>
      <c r="CE1469" s="370"/>
      <c r="CF1469" s="370"/>
      <c r="CG1469" s="370"/>
      <c r="CH1469" s="370"/>
      <c r="CI1469" s="370"/>
      <c r="CJ1469" s="370"/>
      <c r="CK1469" s="370"/>
      <c r="CL1469" s="370"/>
      <c r="CM1469" s="370"/>
      <c r="CN1469" s="370"/>
      <c r="CO1469" s="370"/>
      <c r="CP1469" s="370"/>
      <c r="CQ1469" s="370"/>
      <c r="CR1469" s="370"/>
      <c r="CS1469" s="370"/>
      <c r="CT1469" s="370"/>
      <c r="CU1469" s="370"/>
      <c r="CV1469" s="370"/>
      <c r="CW1469" s="370"/>
      <c r="CX1469" s="370"/>
      <c r="CY1469" s="370"/>
      <c r="CZ1469" s="370"/>
      <c r="DA1469" s="370"/>
      <c r="DB1469" s="370"/>
      <c r="DC1469" s="370"/>
      <c r="DD1469" s="370"/>
      <c r="DE1469" s="370"/>
    </row>
    <row r="1470" spans="56:109">
      <c r="BD1470" s="370"/>
      <c r="BE1470" s="370"/>
      <c r="BF1470" s="370"/>
      <c r="BG1470" s="370"/>
      <c r="BH1470" s="370"/>
      <c r="BI1470" s="370"/>
      <c r="BJ1470" s="370"/>
      <c r="BK1470" s="370"/>
      <c r="BL1470" s="370"/>
      <c r="BM1470" s="370"/>
      <c r="BN1470" s="370"/>
      <c r="BO1470" s="370"/>
      <c r="BP1470" s="370"/>
      <c r="BQ1470" s="370"/>
      <c r="BR1470" s="370"/>
      <c r="BS1470" s="370"/>
      <c r="BT1470" s="370"/>
      <c r="BU1470" s="370"/>
      <c r="BV1470" s="370"/>
      <c r="BW1470" s="370"/>
      <c r="BX1470" s="370"/>
      <c r="BY1470" s="370"/>
      <c r="BZ1470" s="370"/>
      <c r="CA1470" s="370"/>
      <c r="CB1470" s="370"/>
      <c r="CC1470" s="370"/>
      <c r="CD1470" s="370"/>
      <c r="CE1470" s="370"/>
      <c r="CF1470" s="370"/>
      <c r="CG1470" s="370"/>
      <c r="CH1470" s="370"/>
      <c r="CI1470" s="370"/>
      <c r="CJ1470" s="370"/>
      <c r="CK1470" s="370"/>
      <c r="CL1470" s="370"/>
      <c r="CM1470" s="370"/>
      <c r="CN1470" s="370"/>
      <c r="CO1470" s="370"/>
      <c r="CP1470" s="370"/>
      <c r="CQ1470" s="370"/>
      <c r="CR1470" s="370"/>
      <c r="CS1470" s="370"/>
      <c r="CT1470" s="370"/>
      <c r="CU1470" s="370"/>
      <c r="CV1470" s="370"/>
      <c r="CW1470" s="370"/>
      <c r="CX1470" s="370"/>
      <c r="CY1470" s="370"/>
      <c r="CZ1470" s="370"/>
      <c r="DA1470" s="370"/>
      <c r="DB1470" s="370"/>
      <c r="DC1470" s="370"/>
      <c r="DD1470" s="370"/>
      <c r="DE1470" s="370"/>
    </row>
    <row r="1471" spans="56:109">
      <c r="BD1471" s="370"/>
      <c r="BE1471" s="370"/>
      <c r="BF1471" s="370"/>
      <c r="BG1471" s="370"/>
      <c r="BH1471" s="370"/>
      <c r="BI1471" s="370"/>
      <c r="BJ1471" s="370"/>
      <c r="BK1471" s="370"/>
      <c r="BL1471" s="370"/>
      <c r="BM1471" s="370"/>
      <c r="BN1471" s="370"/>
      <c r="BO1471" s="370"/>
      <c r="BP1471" s="370"/>
      <c r="BQ1471" s="370"/>
      <c r="BR1471" s="370"/>
      <c r="BS1471" s="370"/>
      <c r="BT1471" s="370"/>
      <c r="BU1471" s="370"/>
      <c r="BV1471" s="370"/>
      <c r="BW1471" s="370"/>
      <c r="BX1471" s="370"/>
      <c r="BY1471" s="370"/>
      <c r="BZ1471" s="370"/>
      <c r="CA1471" s="370"/>
      <c r="CB1471" s="370"/>
      <c r="CC1471" s="370"/>
      <c r="CD1471" s="370"/>
      <c r="CE1471" s="370"/>
      <c r="CF1471" s="370"/>
      <c r="CG1471" s="370"/>
      <c r="CH1471" s="370"/>
      <c r="CI1471" s="370"/>
      <c r="CJ1471" s="370"/>
      <c r="CK1471" s="370"/>
      <c r="CL1471" s="370"/>
      <c r="CM1471" s="370"/>
      <c r="CN1471" s="370"/>
      <c r="CO1471" s="370"/>
      <c r="CP1471" s="370"/>
      <c r="CQ1471" s="370"/>
      <c r="CR1471" s="370"/>
      <c r="CS1471" s="370"/>
      <c r="CT1471" s="370"/>
      <c r="CU1471" s="370"/>
      <c r="CV1471" s="370"/>
      <c r="CW1471" s="370"/>
      <c r="CX1471" s="370"/>
      <c r="CY1471" s="370"/>
      <c r="CZ1471" s="370"/>
      <c r="DA1471" s="370"/>
      <c r="DB1471" s="370"/>
      <c r="DC1471" s="370"/>
      <c r="DD1471" s="370"/>
      <c r="DE1471" s="370"/>
    </row>
    <row r="1472" spans="56:109">
      <c r="BD1472" s="370"/>
      <c r="BE1472" s="370"/>
      <c r="BF1472" s="370"/>
      <c r="BG1472" s="370"/>
      <c r="BH1472" s="370"/>
      <c r="BI1472" s="370"/>
      <c r="BJ1472" s="370"/>
      <c r="BK1472" s="370"/>
      <c r="BL1472" s="370"/>
      <c r="BM1472" s="370"/>
      <c r="BN1472" s="370"/>
      <c r="BO1472" s="370"/>
      <c r="BP1472" s="370"/>
      <c r="BQ1472" s="370"/>
      <c r="BR1472" s="370"/>
      <c r="BS1472" s="370"/>
      <c r="BT1472" s="370"/>
      <c r="BU1472" s="370"/>
      <c r="BV1472" s="370"/>
      <c r="BW1472" s="370"/>
      <c r="BX1472" s="370"/>
      <c r="BY1472" s="370"/>
      <c r="BZ1472" s="370"/>
      <c r="CA1472" s="370"/>
      <c r="CB1472" s="370"/>
      <c r="CC1472" s="370"/>
      <c r="CD1472" s="370"/>
      <c r="CE1472" s="370"/>
      <c r="CF1472" s="370"/>
      <c r="CG1472" s="370"/>
      <c r="CH1472" s="370"/>
      <c r="CI1472" s="370"/>
      <c r="CJ1472" s="370"/>
      <c r="CK1472" s="370"/>
      <c r="CL1472" s="370"/>
      <c r="CM1472" s="370"/>
      <c r="CN1472" s="370"/>
      <c r="CO1472" s="370"/>
      <c r="CP1472" s="370"/>
      <c r="CQ1472" s="370"/>
      <c r="CR1472" s="370"/>
      <c r="CS1472" s="370"/>
      <c r="CT1472" s="370"/>
      <c r="CU1472" s="370"/>
      <c r="CV1472" s="370"/>
      <c r="CW1472" s="370"/>
      <c r="CX1472" s="370"/>
      <c r="CY1472" s="370"/>
      <c r="CZ1472" s="370"/>
      <c r="DA1472" s="370"/>
      <c r="DB1472" s="370"/>
      <c r="DC1472" s="370"/>
      <c r="DD1472" s="370"/>
      <c r="DE1472" s="370"/>
    </row>
    <row r="1473" spans="56:109">
      <c r="BD1473" s="370"/>
      <c r="BE1473" s="370"/>
      <c r="BF1473" s="370"/>
      <c r="BG1473" s="370"/>
      <c r="BH1473" s="370"/>
      <c r="BI1473" s="370"/>
      <c r="BJ1473" s="370"/>
      <c r="BK1473" s="370"/>
      <c r="BL1473" s="370"/>
      <c r="BM1473" s="370"/>
      <c r="BN1473" s="370"/>
      <c r="BO1473" s="370"/>
      <c r="BP1473" s="370"/>
      <c r="BQ1473" s="370"/>
      <c r="BR1473" s="370"/>
      <c r="BS1473" s="370"/>
      <c r="BT1473" s="370"/>
      <c r="BU1473" s="370"/>
      <c r="BV1473" s="370"/>
      <c r="BW1473" s="370"/>
      <c r="BX1473" s="370"/>
      <c r="BY1473" s="370"/>
      <c r="BZ1473" s="370"/>
      <c r="CA1473" s="370"/>
      <c r="CB1473" s="370"/>
      <c r="CC1473" s="370"/>
      <c r="CD1473" s="370"/>
      <c r="CE1473" s="370"/>
      <c r="CF1473" s="370"/>
      <c r="CG1473" s="370"/>
      <c r="CH1473" s="370"/>
      <c r="CI1473" s="370"/>
      <c r="CJ1473" s="370"/>
      <c r="CK1473" s="370"/>
      <c r="CL1473" s="370"/>
      <c r="CM1473" s="370"/>
      <c r="CN1473" s="370"/>
      <c r="CO1473" s="370"/>
      <c r="CP1473" s="370"/>
      <c r="CQ1473" s="370"/>
      <c r="CR1473" s="370"/>
      <c r="CS1473" s="370"/>
      <c r="CT1473" s="370"/>
      <c r="CU1473" s="370"/>
      <c r="CV1473" s="370"/>
      <c r="CW1473" s="370"/>
      <c r="CX1473" s="370"/>
      <c r="CY1473" s="370"/>
      <c r="CZ1473" s="370"/>
      <c r="DA1473" s="370"/>
      <c r="DB1473" s="370"/>
      <c r="DC1473" s="370"/>
      <c r="DD1473" s="370"/>
      <c r="DE1473" s="370"/>
    </row>
    <row r="1474" spans="56:109">
      <c r="BD1474" s="370"/>
      <c r="BE1474" s="370"/>
      <c r="BF1474" s="370"/>
      <c r="BG1474" s="370"/>
      <c r="BH1474" s="370"/>
      <c r="BI1474" s="370"/>
      <c r="BJ1474" s="370"/>
      <c r="BK1474" s="370"/>
      <c r="BL1474" s="370"/>
      <c r="BM1474" s="370"/>
      <c r="BN1474" s="370"/>
      <c r="BO1474" s="370"/>
      <c r="BP1474" s="370"/>
      <c r="BQ1474" s="370"/>
      <c r="BR1474" s="370"/>
      <c r="BS1474" s="370"/>
      <c r="BT1474" s="370"/>
      <c r="BU1474" s="370"/>
      <c r="BV1474" s="370"/>
      <c r="BW1474" s="370"/>
      <c r="BX1474" s="370"/>
      <c r="BY1474" s="370"/>
      <c r="BZ1474" s="370"/>
      <c r="CA1474" s="370"/>
      <c r="CB1474" s="370"/>
      <c r="CC1474" s="370"/>
      <c r="CD1474" s="370"/>
      <c r="CE1474" s="370"/>
      <c r="CF1474" s="370"/>
      <c r="CG1474" s="370"/>
      <c r="CH1474" s="370"/>
      <c r="CI1474" s="370"/>
      <c r="CJ1474" s="370"/>
      <c r="CK1474" s="370"/>
      <c r="CL1474" s="370"/>
      <c r="CM1474" s="370"/>
      <c r="CN1474" s="370"/>
      <c r="CO1474" s="370"/>
      <c r="CP1474" s="370"/>
      <c r="CQ1474" s="370"/>
      <c r="CR1474" s="370"/>
      <c r="CS1474" s="370"/>
      <c r="CT1474" s="370"/>
      <c r="CU1474" s="370"/>
      <c r="CV1474" s="370"/>
      <c r="CW1474" s="370"/>
      <c r="CX1474" s="370"/>
      <c r="CY1474" s="370"/>
      <c r="CZ1474" s="370"/>
      <c r="DA1474" s="370"/>
      <c r="DB1474" s="370"/>
      <c r="DC1474" s="370"/>
      <c r="DD1474" s="370"/>
      <c r="DE1474" s="370"/>
    </row>
    <row r="1475" spans="56:109">
      <c r="BD1475" s="370"/>
      <c r="BE1475" s="370"/>
      <c r="BF1475" s="370"/>
      <c r="BG1475" s="370"/>
      <c r="BH1475" s="370"/>
      <c r="BI1475" s="370"/>
      <c r="BJ1475" s="370"/>
      <c r="BK1475" s="370"/>
      <c r="BL1475" s="370"/>
      <c r="BM1475" s="370"/>
      <c r="BN1475" s="370"/>
      <c r="BO1475" s="370"/>
      <c r="BP1475" s="370"/>
      <c r="BQ1475" s="370"/>
      <c r="BR1475" s="370"/>
      <c r="BS1475" s="370"/>
      <c r="BT1475" s="370"/>
      <c r="BU1475" s="370"/>
      <c r="BV1475" s="370"/>
      <c r="BW1475" s="370"/>
      <c r="BX1475" s="370"/>
      <c r="BY1475" s="370"/>
      <c r="BZ1475" s="370"/>
      <c r="CA1475" s="370"/>
      <c r="CB1475" s="370"/>
      <c r="CC1475" s="370"/>
      <c r="CD1475" s="370"/>
      <c r="CE1475" s="370"/>
      <c r="CF1475" s="370"/>
      <c r="CG1475" s="370"/>
      <c r="CH1475" s="370"/>
      <c r="CI1475" s="370"/>
      <c r="CJ1475" s="370"/>
      <c r="CK1475" s="370"/>
      <c r="CL1475" s="370"/>
      <c r="CM1475" s="370"/>
      <c r="CN1475" s="370"/>
      <c r="CO1475" s="370"/>
      <c r="CP1475" s="370"/>
      <c r="CQ1475" s="370"/>
      <c r="CR1475" s="370"/>
      <c r="CS1475" s="370"/>
      <c r="CT1475" s="370"/>
      <c r="CU1475" s="370"/>
      <c r="CV1475" s="370"/>
      <c r="CW1475" s="370"/>
      <c r="CX1475" s="370"/>
      <c r="CY1475" s="370"/>
      <c r="CZ1475" s="370"/>
      <c r="DA1475" s="370"/>
      <c r="DB1475" s="370"/>
      <c r="DC1475" s="370"/>
      <c r="DD1475" s="370"/>
      <c r="DE1475" s="370"/>
    </row>
    <row r="1476" spans="56:109">
      <c r="BD1476" s="370"/>
      <c r="BE1476" s="370"/>
      <c r="BF1476" s="370"/>
      <c r="BG1476" s="370"/>
      <c r="BH1476" s="370"/>
      <c r="BI1476" s="370"/>
      <c r="BJ1476" s="370"/>
      <c r="BK1476" s="370"/>
      <c r="BL1476" s="370"/>
      <c r="BM1476" s="370"/>
      <c r="BN1476" s="370"/>
      <c r="BO1476" s="370"/>
      <c r="BP1476" s="370"/>
      <c r="BQ1476" s="370"/>
      <c r="BR1476" s="370"/>
      <c r="BS1476" s="370"/>
      <c r="BT1476" s="370"/>
      <c r="BU1476" s="370"/>
      <c r="BV1476" s="370"/>
      <c r="BW1476" s="370"/>
      <c r="BX1476" s="370"/>
      <c r="BY1476" s="370"/>
      <c r="BZ1476" s="370"/>
      <c r="CA1476" s="370"/>
      <c r="CB1476" s="370"/>
      <c r="CC1476" s="370"/>
      <c r="CD1476" s="370"/>
      <c r="CE1476" s="370"/>
      <c r="CF1476" s="370"/>
      <c r="CG1476" s="370"/>
      <c r="CH1476" s="370"/>
      <c r="CI1476" s="370"/>
      <c r="CJ1476" s="370"/>
      <c r="CK1476" s="370"/>
      <c r="CL1476" s="370"/>
      <c r="CM1476" s="370"/>
      <c r="CN1476" s="370"/>
      <c r="CO1476" s="370"/>
      <c r="CP1476" s="370"/>
      <c r="CQ1476" s="370"/>
      <c r="CR1476" s="370"/>
      <c r="CS1476" s="370"/>
      <c r="CT1476" s="370"/>
      <c r="CU1476" s="370"/>
      <c r="CV1476" s="370"/>
      <c r="CW1476" s="370"/>
      <c r="CX1476" s="370"/>
      <c r="CY1476" s="370"/>
      <c r="CZ1476" s="370"/>
      <c r="DA1476" s="370"/>
      <c r="DB1476" s="370"/>
      <c r="DC1476" s="370"/>
      <c r="DD1476" s="370"/>
      <c r="DE1476" s="370"/>
    </row>
    <row r="1477" spans="56:109">
      <c r="BD1477" s="370"/>
      <c r="BE1477" s="370"/>
      <c r="BF1477" s="370"/>
      <c r="BG1477" s="370"/>
      <c r="BH1477" s="370"/>
      <c r="BI1477" s="370"/>
      <c r="BJ1477" s="370"/>
      <c r="BK1477" s="370"/>
      <c r="BL1477" s="370"/>
      <c r="BM1477" s="370"/>
      <c r="BN1477" s="370"/>
      <c r="BO1477" s="370"/>
      <c r="BP1477" s="370"/>
      <c r="BQ1477" s="370"/>
      <c r="BR1477" s="370"/>
      <c r="BS1477" s="370"/>
      <c r="BT1477" s="370"/>
      <c r="BU1477" s="370"/>
      <c r="BV1477" s="370"/>
      <c r="BW1477" s="370"/>
      <c r="BX1477" s="370"/>
      <c r="BY1477" s="370"/>
      <c r="BZ1477" s="370"/>
      <c r="CA1477" s="370"/>
      <c r="CB1477" s="370"/>
      <c r="CC1477" s="370"/>
      <c r="CD1477" s="370"/>
      <c r="CE1477" s="370"/>
      <c r="CF1477" s="370"/>
      <c r="CG1477" s="370"/>
      <c r="CH1477" s="370"/>
      <c r="CI1477" s="370"/>
      <c r="CJ1477" s="370"/>
      <c r="CK1477" s="370"/>
      <c r="CL1477" s="370"/>
      <c r="CM1477" s="370"/>
      <c r="CN1477" s="370"/>
      <c r="CO1477" s="370"/>
      <c r="CP1477" s="370"/>
      <c r="CQ1477" s="370"/>
      <c r="CR1477" s="370"/>
      <c r="CS1477" s="370"/>
      <c r="CT1477" s="370"/>
      <c r="CU1477" s="370"/>
      <c r="CV1477" s="370"/>
      <c r="CW1477" s="370"/>
      <c r="CX1477" s="370"/>
      <c r="CY1477" s="370"/>
      <c r="CZ1477" s="370"/>
      <c r="DA1477" s="370"/>
      <c r="DB1477" s="370"/>
      <c r="DC1477" s="370"/>
      <c r="DD1477" s="370"/>
      <c r="DE1477" s="370"/>
    </row>
    <row r="1478" spans="56:109">
      <c r="BD1478" s="370"/>
      <c r="BE1478" s="370"/>
      <c r="BF1478" s="370"/>
      <c r="BG1478" s="370"/>
      <c r="BH1478" s="370"/>
      <c r="BI1478" s="370"/>
      <c r="BJ1478" s="370"/>
      <c r="BK1478" s="370"/>
      <c r="BL1478" s="370"/>
      <c r="BM1478" s="370"/>
      <c r="BN1478" s="370"/>
      <c r="BO1478" s="370"/>
      <c r="BP1478" s="370"/>
      <c r="BQ1478" s="370"/>
      <c r="BR1478" s="370"/>
      <c r="BS1478" s="370"/>
      <c r="BT1478" s="370"/>
      <c r="BU1478" s="370"/>
      <c r="BV1478" s="370"/>
      <c r="BW1478" s="370"/>
      <c r="BX1478" s="370"/>
      <c r="BY1478" s="370"/>
      <c r="BZ1478" s="370"/>
      <c r="CA1478" s="370"/>
      <c r="CB1478" s="370"/>
      <c r="CC1478" s="370"/>
      <c r="CD1478" s="370"/>
      <c r="CE1478" s="370"/>
      <c r="CF1478" s="370"/>
      <c r="CG1478" s="370"/>
      <c r="CH1478" s="370"/>
      <c r="CI1478" s="370"/>
      <c r="CJ1478" s="370"/>
      <c r="CK1478" s="370"/>
      <c r="CL1478" s="370"/>
      <c r="CM1478" s="370"/>
      <c r="CN1478" s="370"/>
      <c r="CO1478" s="370"/>
      <c r="CP1478" s="370"/>
      <c r="CQ1478" s="370"/>
      <c r="CR1478" s="370"/>
      <c r="CS1478" s="370"/>
      <c r="CT1478" s="370"/>
      <c r="CU1478" s="370"/>
      <c r="CV1478" s="370"/>
      <c r="CW1478" s="370"/>
      <c r="CX1478" s="370"/>
      <c r="CY1478" s="370"/>
      <c r="CZ1478" s="370"/>
      <c r="DA1478" s="370"/>
      <c r="DB1478" s="370"/>
      <c r="DC1478" s="370"/>
      <c r="DD1478" s="370"/>
      <c r="DE1478" s="370"/>
    </row>
    <row r="1479" spans="56:109">
      <c r="BD1479" s="370"/>
      <c r="BE1479" s="370"/>
      <c r="BF1479" s="370"/>
      <c r="BG1479" s="370"/>
      <c r="BH1479" s="370"/>
      <c r="BI1479" s="370"/>
      <c r="BJ1479" s="370"/>
      <c r="BK1479" s="370"/>
      <c r="BL1479" s="370"/>
      <c r="BM1479" s="370"/>
      <c r="BN1479" s="370"/>
      <c r="BO1479" s="370"/>
      <c r="BP1479" s="370"/>
      <c r="BQ1479" s="370"/>
      <c r="BR1479" s="370"/>
      <c r="BS1479" s="370"/>
      <c r="BT1479" s="370"/>
      <c r="BU1479" s="370"/>
      <c r="BV1479" s="370"/>
      <c r="BW1479" s="370"/>
      <c r="BX1479" s="370"/>
      <c r="BY1479" s="370"/>
      <c r="BZ1479" s="370"/>
      <c r="CA1479" s="370"/>
      <c r="CB1479" s="370"/>
      <c r="CC1479" s="370"/>
      <c r="CD1479" s="370"/>
      <c r="CE1479" s="370"/>
      <c r="CF1479" s="370"/>
      <c r="CG1479" s="370"/>
      <c r="CH1479" s="370"/>
      <c r="CI1479" s="370"/>
      <c r="CJ1479" s="370"/>
      <c r="CK1479" s="370"/>
      <c r="CL1479" s="370"/>
      <c r="CM1479" s="370"/>
      <c r="CN1479" s="370"/>
      <c r="CO1479" s="370"/>
      <c r="CP1479" s="370"/>
      <c r="CQ1479" s="370"/>
      <c r="CR1479" s="370"/>
      <c r="CS1479" s="370"/>
      <c r="CT1479" s="370"/>
      <c r="CU1479" s="370"/>
      <c r="CV1479" s="370"/>
      <c r="CW1479" s="370"/>
      <c r="CX1479" s="370"/>
      <c r="CY1479" s="370"/>
      <c r="CZ1479" s="370"/>
      <c r="DA1479" s="370"/>
      <c r="DB1479" s="370"/>
      <c r="DC1479" s="370"/>
      <c r="DD1479" s="370"/>
      <c r="DE1479" s="370"/>
    </row>
    <row r="1480" spans="56:109">
      <c r="BD1480" s="370"/>
      <c r="BE1480" s="370"/>
      <c r="BF1480" s="370"/>
      <c r="BG1480" s="370"/>
      <c r="BH1480" s="370"/>
      <c r="BI1480" s="370"/>
      <c r="BJ1480" s="370"/>
      <c r="BK1480" s="370"/>
      <c r="BL1480" s="370"/>
      <c r="BM1480" s="370"/>
      <c r="BN1480" s="370"/>
      <c r="BO1480" s="370"/>
      <c r="BP1480" s="370"/>
      <c r="BQ1480" s="370"/>
      <c r="BR1480" s="370"/>
      <c r="BS1480" s="370"/>
      <c r="BT1480" s="370"/>
      <c r="BU1480" s="370"/>
      <c r="BV1480" s="370"/>
      <c r="BW1480" s="370"/>
      <c r="BX1480" s="370"/>
      <c r="BY1480" s="370"/>
      <c r="BZ1480" s="370"/>
      <c r="CA1480" s="370"/>
      <c r="CB1480" s="370"/>
      <c r="CC1480" s="370"/>
      <c r="CD1480" s="370"/>
      <c r="CE1480" s="370"/>
      <c r="CF1480" s="370"/>
      <c r="CG1480" s="370"/>
      <c r="CH1480" s="370"/>
      <c r="CI1480" s="370"/>
      <c r="CJ1480" s="370"/>
      <c r="CK1480" s="370"/>
      <c r="CL1480" s="370"/>
      <c r="CM1480" s="370"/>
      <c r="CN1480" s="370"/>
      <c r="CO1480" s="370"/>
      <c r="CP1480" s="370"/>
      <c r="CQ1480" s="370"/>
      <c r="CR1480" s="370"/>
      <c r="CS1480" s="370"/>
      <c r="CT1480" s="370"/>
      <c r="CU1480" s="370"/>
      <c r="CV1480" s="370"/>
      <c r="CW1480" s="370"/>
      <c r="CX1480" s="370"/>
      <c r="CY1480" s="370"/>
      <c r="CZ1480" s="370"/>
      <c r="DA1480" s="370"/>
      <c r="DB1480" s="370"/>
      <c r="DC1480" s="370"/>
      <c r="DD1480" s="370"/>
      <c r="DE1480" s="370"/>
    </row>
    <row r="1481" spans="56:109">
      <c r="BD1481" s="370"/>
      <c r="BE1481" s="370"/>
      <c r="BF1481" s="370"/>
      <c r="BG1481" s="370"/>
      <c r="BH1481" s="370"/>
      <c r="BI1481" s="370"/>
      <c r="BJ1481" s="370"/>
      <c r="BK1481" s="370"/>
      <c r="BL1481" s="370"/>
      <c r="BM1481" s="370"/>
      <c r="BN1481" s="370"/>
      <c r="BO1481" s="370"/>
      <c r="BP1481" s="370"/>
      <c r="BQ1481" s="370"/>
      <c r="BR1481" s="370"/>
      <c r="BS1481" s="370"/>
      <c r="BT1481" s="370"/>
      <c r="BU1481" s="370"/>
      <c r="BV1481" s="370"/>
      <c r="BW1481" s="370"/>
      <c r="BX1481" s="370"/>
      <c r="BY1481" s="370"/>
      <c r="BZ1481" s="370"/>
      <c r="CA1481" s="370"/>
      <c r="CB1481" s="370"/>
      <c r="CC1481" s="370"/>
      <c r="CD1481" s="370"/>
      <c r="CE1481" s="370"/>
      <c r="CF1481" s="370"/>
      <c r="CG1481" s="370"/>
      <c r="CH1481" s="370"/>
      <c r="CI1481" s="370"/>
      <c r="CJ1481" s="370"/>
      <c r="CK1481" s="370"/>
      <c r="CL1481" s="370"/>
      <c r="CM1481" s="370"/>
      <c r="CN1481" s="370"/>
      <c r="CO1481" s="370"/>
      <c r="CP1481" s="370"/>
      <c r="CQ1481" s="370"/>
      <c r="CR1481" s="370"/>
      <c r="CS1481" s="370"/>
      <c r="CT1481" s="370"/>
      <c r="CU1481" s="370"/>
      <c r="CV1481" s="370"/>
      <c r="CW1481" s="370"/>
      <c r="CX1481" s="370"/>
      <c r="CY1481" s="370"/>
      <c r="CZ1481" s="370"/>
      <c r="DA1481" s="370"/>
      <c r="DB1481" s="370"/>
      <c r="DC1481" s="370"/>
      <c r="DD1481" s="370"/>
      <c r="DE1481" s="370"/>
    </row>
    <row r="1482" spans="56:109">
      <c r="BD1482" s="370"/>
      <c r="BE1482" s="370"/>
      <c r="BF1482" s="370"/>
      <c r="BG1482" s="370"/>
      <c r="BH1482" s="370"/>
      <c r="BI1482" s="370"/>
      <c r="BJ1482" s="370"/>
      <c r="BK1482" s="370"/>
      <c r="BL1482" s="370"/>
      <c r="BM1482" s="370"/>
      <c r="BN1482" s="370"/>
      <c r="BO1482" s="370"/>
      <c r="BP1482" s="370"/>
      <c r="BQ1482" s="370"/>
      <c r="BR1482" s="370"/>
      <c r="BS1482" s="370"/>
      <c r="BT1482" s="370"/>
      <c r="BU1482" s="370"/>
      <c r="BV1482" s="370"/>
      <c r="BW1482" s="370"/>
      <c r="BX1482" s="370"/>
      <c r="BY1482" s="370"/>
      <c r="BZ1482" s="370"/>
      <c r="CA1482" s="370"/>
      <c r="CB1482" s="370"/>
      <c r="CC1482" s="370"/>
      <c r="CD1482" s="370"/>
      <c r="CE1482" s="370"/>
      <c r="CF1482" s="370"/>
      <c r="CG1482" s="370"/>
      <c r="CH1482" s="370"/>
      <c r="CI1482" s="370"/>
      <c r="CJ1482" s="370"/>
      <c r="CK1482" s="370"/>
      <c r="CL1482" s="370"/>
      <c r="CM1482" s="370"/>
      <c r="CN1482" s="370"/>
      <c r="CO1482" s="370"/>
      <c r="CP1482" s="370"/>
      <c r="CQ1482" s="370"/>
      <c r="CR1482" s="370"/>
      <c r="CS1482" s="370"/>
      <c r="CT1482" s="370"/>
      <c r="CU1482" s="370"/>
      <c r="CV1482" s="370"/>
      <c r="CW1482" s="370"/>
      <c r="CX1482" s="370"/>
      <c r="CY1482" s="370"/>
      <c r="CZ1482" s="370"/>
      <c r="DA1482" s="370"/>
      <c r="DB1482" s="370"/>
      <c r="DC1482" s="370"/>
      <c r="DD1482" s="370"/>
      <c r="DE1482" s="370"/>
    </row>
    <row r="1483" spans="56:109">
      <c r="BD1483" s="370"/>
      <c r="BE1483" s="370"/>
      <c r="BF1483" s="370"/>
      <c r="BG1483" s="370"/>
      <c r="BH1483" s="370"/>
      <c r="BI1483" s="370"/>
      <c r="BJ1483" s="370"/>
      <c r="BK1483" s="370"/>
      <c r="BL1483" s="370"/>
      <c r="BM1483" s="370"/>
      <c r="BN1483" s="370"/>
      <c r="BO1483" s="370"/>
      <c r="BP1483" s="370"/>
      <c r="BQ1483" s="370"/>
      <c r="BR1483" s="370"/>
      <c r="BS1483" s="370"/>
      <c r="BT1483" s="370"/>
      <c r="BU1483" s="370"/>
      <c r="BV1483" s="370"/>
      <c r="BW1483" s="370"/>
      <c r="BX1483" s="370"/>
      <c r="BY1483" s="370"/>
      <c r="BZ1483" s="370"/>
      <c r="CA1483" s="370"/>
      <c r="CB1483" s="370"/>
      <c r="CC1483" s="370"/>
      <c r="CD1483" s="370"/>
      <c r="CE1483" s="370"/>
      <c r="CF1483" s="370"/>
      <c r="CG1483" s="370"/>
      <c r="CH1483" s="370"/>
      <c r="CI1483" s="370"/>
      <c r="CJ1483" s="370"/>
      <c r="CK1483" s="370"/>
      <c r="CL1483" s="370"/>
      <c r="CM1483" s="370"/>
      <c r="CN1483" s="370"/>
      <c r="CO1483" s="370"/>
      <c r="CP1483" s="370"/>
      <c r="CQ1483" s="370"/>
      <c r="CR1483" s="370"/>
      <c r="CS1483" s="370"/>
      <c r="CT1483" s="370"/>
      <c r="CU1483" s="370"/>
      <c r="CV1483" s="370"/>
      <c r="CW1483" s="370"/>
      <c r="CX1483" s="370"/>
      <c r="CY1483" s="370"/>
      <c r="CZ1483" s="370"/>
      <c r="DA1483" s="370"/>
      <c r="DB1483" s="370"/>
      <c r="DC1483" s="370"/>
      <c r="DD1483" s="370"/>
      <c r="DE1483" s="370"/>
    </row>
    <row r="1484" spans="56:109">
      <c r="BD1484" s="370"/>
      <c r="BE1484" s="370"/>
      <c r="BF1484" s="370"/>
      <c r="BG1484" s="370"/>
      <c r="BH1484" s="370"/>
      <c r="BI1484" s="370"/>
      <c r="BJ1484" s="370"/>
      <c r="BK1484" s="370"/>
      <c r="BL1484" s="370"/>
      <c r="BM1484" s="370"/>
      <c r="BN1484" s="370"/>
      <c r="BO1484" s="370"/>
      <c r="BP1484" s="370"/>
      <c r="BQ1484" s="370"/>
      <c r="BR1484" s="370"/>
      <c r="BS1484" s="370"/>
      <c r="BT1484" s="370"/>
      <c r="BU1484" s="370"/>
      <c r="BV1484" s="370"/>
      <c r="BW1484" s="370"/>
      <c r="BX1484" s="370"/>
      <c r="BY1484" s="370"/>
      <c r="BZ1484" s="370"/>
      <c r="CA1484" s="370"/>
      <c r="CB1484" s="370"/>
      <c r="CC1484" s="370"/>
      <c r="CD1484" s="370"/>
      <c r="CE1484" s="370"/>
      <c r="CF1484" s="370"/>
      <c r="CG1484" s="370"/>
      <c r="CH1484" s="370"/>
      <c r="CI1484" s="370"/>
      <c r="CJ1484" s="370"/>
      <c r="CK1484" s="370"/>
      <c r="CL1484" s="370"/>
      <c r="CM1484" s="370"/>
      <c r="CN1484" s="370"/>
      <c r="CO1484" s="370"/>
      <c r="CP1484" s="370"/>
      <c r="CQ1484" s="370"/>
      <c r="CR1484" s="370"/>
      <c r="CS1484" s="370"/>
      <c r="CT1484" s="370"/>
      <c r="CU1484" s="370"/>
      <c r="CV1484" s="370"/>
      <c r="CW1484" s="370"/>
      <c r="CX1484" s="370"/>
      <c r="CY1484" s="370"/>
      <c r="CZ1484" s="370"/>
      <c r="DA1484" s="370"/>
      <c r="DB1484" s="370"/>
      <c r="DC1484" s="370"/>
      <c r="DD1484" s="370"/>
      <c r="DE1484" s="370"/>
    </row>
    <row r="1485" spans="56:109">
      <c r="BD1485" s="370"/>
      <c r="BE1485" s="370"/>
      <c r="BF1485" s="370"/>
      <c r="BG1485" s="370"/>
      <c r="BH1485" s="370"/>
      <c r="BI1485" s="370"/>
      <c r="BJ1485" s="370"/>
      <c r="BK1485" s="370"/>
      <c r="BL1485" s="370"/>
      <c r="BM1485" s="370"/>
      <c r="BN1485" s="370"/>
      <c r="BO1485" s="370"/>
      <c r="BP1485" s="370"/>
      <c r="BQ1485" s="370"/>
      <c r="BR1485" s="370"/>
      <c r="BS1485" s="370"/>
      <c r="BT1485" s="370"/>
      <c r="BU1485" s="370"/>
      <c r="BV1485" s="370"/>
      <c r="BW1485" s="370"/>
      <c r="BX1485" s="370"/>
      <c r="BY1485" s="370"/>
      <c r="BZ1485" s="370"/>
      <c r="CA1485" s="370"/>
      <c r="CB1485" s="370"/>
      <c r="CC1485" s="370"/>
      <c r="CD1485" s="370"/>
      <c r="CE1485" s="370"/>
      <c r="CF1485" s="370"/>
      <c r="CG1485" s="370"/>
      <c r="CH1485" s="370"/>
      <c r="CI1485" s="370"/>
      <c r="CJ1485" s="370"/>
      <c r="CK1485" s="370"/>
      <c r="CL1485" s="370"/>
      <c r="CM1485" s="370"/>
      <c r="CN1485" s="370"/>
      <c r="CO1485" s="370"/>
      <c r="CP1485" s="370"/>
      <c r="CQ1485" s="370"/>
      <c r="CR1485" s="370"/>
      <c r="CS1485" s="370"/>
      <c r="CT1485" s="370"/>
      <c r="CU1485" s="370"/>
      <c r="CV1485" s="370"/>
      <c r="CW1485" s="370"/>
      <c r="CX1485" s="370"/>
      <c r="CY1485" s="370"/>
      <c r="CZ1485" s="370"/>
      <c r="DA1485" s="370"/>
      <c r="DB1485" s="370"/>
      <c r="DC1485" s="370"/>
      <c r="DD1485" s="370"/>
      <c r="DE1485" s="370"/>
    </row>
    <row r="1486" spans="56:109">
      <c r="BD1486" s="370"/>
      <c r="BE1486" s="370"/>
      <c r="BF1486" s="370"/>
      <c r="BG1486" s="370"/>
      <c r="BH1486" s="370"/>
      <c r="BI1486" s="370"/>
      <c r="BJ1486" s="370"/>
      <c r="BK1486" s="370"/>
      <c r="BL1486" s="370"/>
      <c r="BM1486" s="370"/>
      <c r="BN1486" s="370"/>
      <c r="BO1486" s="370"/>
      <c r="BP1486" s="370"/>
      <c r="BQ1486" s="370"/>
      <c r="BR1486" s="370"/>
      <c r="BS1486" s="370"/>
      <c r="BT1486" s="370"/>
      <c r="BU1486" s="370"/>
      <c r="BV1486" s="370"/>
      <c r="BW1486" s="370"/>
      <c r="BX1486" s="370"/>
      <c r="BY1486" s="370"/>
      <c r="BZ1486" s="370"/>
      <c r="CA1486" s="370"/>
      <c r="CB1486" s="370"/>
      <c r="CC1486" s="370"/>
      <c r="CD1486" s="370"/>
      <c r="CE1486" s="370"/>
      <c r="CF1486" s="370"/>
      <c r="CG1486" s="370"/>
      <c r="CH1486" s="370"/>
      <c r="CI1486" s="370"/>
      <c r="CJ1486" s="370"/>
      <c r="CK1486" s="370"/>
      <c r="CL1486" s="370"/>
      <c r="CM1486" s="370"/>
      <c r="CN1486" s="370"/>
      <c r="CO1486" s="370"/>
      <c r="CP1486" s="370"/>
      <c r="CQ1486" s="370"/>
      <c r="CR1486" s="370"/>
      <c r="CS1486" s="370"/>
      <c r="CT1486" s="370"/>
      <c r="CU1486" s="370"/>
      <c r="CV1486" s="370"/>
      <c r="CW1486" s="370"/>
      <c r="CX1486" s="370"/>
      <c r="CY1486" s="370"/>
      <c r="CZ1486" s="370"/>
      <c r="DA1486" s="370"/>
      <c r="DB1486" s="370"/>
      <c r="DC1486" s="370"/>
      <c r="DD1486" s="370"/>
      <c r="DE1486" s="370"/>
    </row>
    <row r="1487" spans="56:109">
      <c r="BD1487" s="370"/>
      <c r="BE1487" s="370"/>
      <c r="BF1487" s="370"/>
      <c r="BG1487" s="370"/>
      <c r="BH1487" s="370"/>
      <c r="BI1487" s="370"/>
      <c r="BJ1487" s="370"/>
      <c r="BK1487" s="370"/>
      <c r="BL1487" s="370"/>
      <c r="BM1487" s="370"/>
      <c r="BN1487" s="370"/>
      <c r="BO1487" s="370"/>
      <c r="BP1487" s="370"/>
      <c r="BQ1487" s="370"/>
      <c r="BR1487" s="370"/>
      <c r="BS1487" s="370"/>
      <c r="BT1487" s="370"/>
      <c r="BU1487" s="370"/>
      <c r="BV1487" s="370"/>
      <c r="BW1487" s="370"/>
      <c r="BX1487" s="370"/>
      <c r="BY1487" s="370"/>
      <c r="BZ1487" s="370"/>
      <c r="CA1487" s="370"/>
      <c r="CB1487" s="370"/>
      <c r="CC1487" s="370"/>
      <c r="CD1487" s="370"/>
      <c r="CE1487" s="370"/>
      <c r="CF1487" s="370"/>
      <c r="CG1487" s="370"/>
      <c r="CH1487" s="370"/>
      <c r="CI1487" s="370"/>
      <c r="CJ1487" s="370"/>
      <c r="CK1487" s="370"/>
      <c r="CL1487" s="370"/>
      <c r="CM1487" s="370"/>
      <c r="CN1487" s="370"/>
      <c r="CO1487" s="370"/>
      <c r="CP1487" s="370"/>
      <c r="CQ1487" s="370"/>
      <c r="CR1487" s="370"/>
      <c r="CS1487" s="370"/>
      <c r="CT1487" s="370"/>
      <c r="CU1487" s="370"/>
      <c r="CV1487" s="370"/>
      <c r="CW1487" s="370"/>
      <c r="CX1487" s="370"/>
      <c r="CY1487" s="370"/>
      <c r="CZ1487" s="370"/>
      <c r="DA1487" s="370"/>
      <c r="DB1487" s="370"/>
      <c r="DC1487" s="370"/>
      <c r="DD1487" s="370"/>
      <c r="DE1487" s="370"/>
    </row>
    <row r="1488" spans="56:109">
      <c r="BD1488" s="370"/>
      <c r="BE1488" s="370"/>
      <c r="BF1488" s="370"/>
      <c r="BG1488" s="370"/>
      <c r="BH1488" s="370"/>
      <c r="BI1488" s="370"/>
      <c r="BJ1488" s="370"/>
      <c r="BK1488" s="370"/>
      <c r="BL1488" s="370"/>
      <c r="BM1488" s="370"/>
      <c r="BN1488" s="370"/>
      <c r="BO1488" s="370"/>
      <c r="BP1488" s="370"/>
      <c r="BQ1488" s="370"/>
      <c r="BR1488" s="370"/>
      <c r="BS1488" s="370"/>
      <c r="BT1488" s="370"/>
      <c r="BU1488" s="370"/>
      <c r="BV1488" s="370"/>
      <c r="BW1488" s="370"/>
      <c r="BX1488" s="370"/>
      <c r="BY1488" s="370"/>
      <c r="BZ1488" s="370"/>
      <c r="CA1488" s="370"/>
      <c r="CB1488" s="370"/>
      <c r="CC1488" s="370"/>
      <c r="CD1488" s="370"/>
      <c r="CE1488" s="370"/>
      <c r="CF1488" s="370"/>
      <c r="CG1488" s="370"/>
      <c r="CH1488" s="370"/>
      <c r="CI1488" s="370"/>
      <c r="CJ1488" s="370"/>
      <c r="CK1488" s="370"/>
      <c r="CL1488" s="370"/>
      <c r="CM1488" s="370"/>
      <c r="CN1488" s="370"/>
      <c r="CO1488" s="370"/>
      <c r="CP1488" s="370"/>
      <c r="CQ1488" s="370"/>
      <c r="CR1488" s="370"/>
      <c r="CS1488" s="370"/>
      <c r="CT1488" s="370"/>
      <c r="CU1488" s="370"/>
      <c r="CV1488" s="370"/>
      <c r="CW1488" s="370"/>
      <c r="CX1488" s="370"/>
      <c r="CY1488" s="370"/>
      <c r="CZ1488" s="370"/>
      <c r="DA1488" s="370"/>
      <c r="DB1488" s="370"/>
      <c r="DC1488" s="370"/>
      <c r="DD1488" s="370"/>
      <c r="DE1488" s="370"/>
    </row>
    <row r="1489" spans="56:109">
      <c r="BD1489" s="370"/>
      <c r="BE1489" s="370"/>
      <c r="BF1489" s="370"/>
      <c r="BG1489" s="370"/>
      <c r="BH1489" s="370"/>
      <c r="BI1489" s="370"/>
      <c r="BJ1489" s="370"/>
      <c r="BK1489" s="370"/>
      <c r="BL1489" s="370"/>
      <c r="BM1489" s="370"/>
      <c r="BN1489" s="370"/>
      <c r="BO1489" s="370"/>
      <c r="BP1489" s="370"/>
      <c r="BQ1489" s="370"/>
      <c r="BR1489" s="370"/>
      <c r="BS1489" s="370"/>
      <c r="BT1489" s="370"/>
      <c r="BU1489" s="370"/>
      <c r="BV1489" s="370"/>
      <c r="BW1489" s="370"/>
      <c r="BX1489" s="370"/>
      <c r="BY1489" s="370"/>
      <c r="BZ1489" s="370"/>
      <c r="CA1489" s="370"/>
      <c r="CB1489" s="370"/>
      <c r="CC1489" s="370"/>
      <c r="CD1489" s="370"/>
      <c r="CE1489" s="370"/>
      <c r="CF1489" s="370"/>
      <c r="CG1489" s="370"/>
      <c r="CH1489" s="370"/>
      <c r="CI1489" s="370"/>
      <c r="CJ1489" s="370"/>
      <c r="CK1489" s="370"/>
      <c r="CL1489" s="370"/>
      <c r="CM1489" s="370"/>
      <c r="CN1489" s="370"/>
      <c r="CO1489" s="370"/>
      <c r="CP1489" s="370"/>
      <c r="CQ1489" s="370"/>
      <c r="CR1489" s="370"/>
      <c r="CS1489" s="370"/>
      <c r="CT1489" s="370"/>
      <c r="CU1489" s="370"/>
      <c r="CV1489" s="370"/>
      <c r="CW1489" s="370"/>
      <c r="CX1489" s="370"/>
      <c r="CY1489" s="370"/>
      <c r="CZ1489" s="370"/>
      <c r="DA1489" s="370"/>
      <c r="DB1489" s="370"/>
      <c r="DC1489" s="370"/>
      <c r="DD1489" s="370"/>
      <c r="DE1489" s="370"/>
    </row>
    <row r="1490" spans="56:109">
      <c r="BD1490" s="370"/>
      <c r="BE1490" s="370"/>
      <c r="BF1490" s="370"/>
      <c r="BG1490" s="370"/>
      <c r="BH1490" s="370"/>
      <c r="BI1490" s="370"/>
      <c r="BJ1490" s="370"/>
      <c r="BK1490" s="370"/>
      <c r="BL1490" s="370"/>
      <c r="BM1490" s="370"/>
      <c r="BN1490" s="370"/>
      <c r="BO1490" s="370"/>
      <c r="BP1490" s="370"/>
      <c r="BQ1490" s="370"/>
      <c r="BR1490" s="370"/>
      <c r="BS1490" s="370"/>
      <c r="BT1490" s="370"/>
      <c r="BU1490" s="370"/>
      <c r="BV1490" s="370"/>
      <c r="BW1490" s="370"/>
      <c r="BX1490" s="370"/>
      <c r="BY1490" s="370"/>
      <c r="BZ1490" s="370"/>
      <c r="CA1490" s="370"/>
      <c r="CB1490" s="370"/>
      <c r="CC1490" s="370"/>
      <c r="CD1490" s="370"/>
      <c r="CE1490" s="370"/>
      <c r="CF1490" s="370"/>
      <c r="CG1490" s="370"/>
      <c r="CH1490" s="370"/>
      <c r="CI1490" s="370"/>
      <c r="CJ1490" s="370"/>
      <c r="CK1490" s="370"/>
      <c r="CL1490" s="370"/>
      <c r="CM1490" s="370"/>
      <c r="CN1490" s="370"/>
      <c r="CO1490" s="370"/>
      <c r="CP1490" s="370"/>
      <c r="CQ1490" s="370"/>
      <c r="CR1490" s="370"/>
      <c r="CS1490" s="370"/>
      <c r="CT1490" s="370"/>
      <c r="CU1490" s="370"/>
      <c r="CV1490" s="370"/>
      <c r="CW1490" s="370"/>
      <c r="CX1490" s="370"/>
      <c r="CY1490" s="370"/>
      <c r="CZ1490" s="370"/>
      <c r="DA1490" s="370"/>
      <c r="DB1490" s="370"/>
      <c r="DC1490" s="370"/>
      <c r="DD1490" s="370"/>
      <c r="DE1490" s="370"/>
    </row>
    <row r="1491" spans="56:109">
      <c r="BD1491" s="370"/>
      <c r="BE1491" s="370"/>
      <c r="BF1491" s="370"/>
      <c r="BG1491" s="370"/>
      <c r="BH1491" s="370"/>
      <c r="BI1491" s="370"/>
      <c r="BJ1491" s="370"/>
      <c r="BK1491" s="370"/>
      <c r="BL1491" s="370"/>
      <c r="BM1491" s="370"/>
      <c r="BN1491" s="370"/>
      <c r="BO1491" s="370"/>
      <c r="BP1491" s="370"/>
      <c r="BQ1491" s="370"/>
      <c r="BR1491" s="370"/>
      <c r="BS1491" s="370"/>
      <c r="BT1491" s="370"/>
      <c r="BU1491" s="370"/>
      <c r="BV1491" s="370"/>
      <c r="BW1491" s="370"/>
      <c r="BX1491" s="370"/>
      <c r="BY1491" s="370"/>
      <c r="BZ1491" s="370"/>
      <c r="CA1491" s="370"/>
      <c r="CB1491" s="370"/>
      <c r="CC1491" s="370"/>
      <c r="CD1491" s="370"/>
      <c r="CE1491" s="370"/>
      <c r="CF1491" s="370"/>
      <c r="CG1491" s="370"/>
      <c r="CH1491" s="370"/>
      <c r="CI1491" s="370"/>
      <c r="CJ1491" s="370"/>
      <c r="CK1491" s="370"/>
      <c r="CL1491" s="370"/>
      <c r="CM1491" s="370"/>
      <c r="CN1491" s="370"/>
      <c r="CO1491" s="370"/>
      <c r="CP1491" s="370"/>
      <c r="CQ1491" s="370"/>
      <c r="CR1491" s="370"/>
      <c r="CS1491" s="370"/>
      <c r="CT1491" s="370"/>
      <c r="CU1491" s="370"/>
      <c r="CV1491" s="370"/>
      <c r="CW1491" s="370"/>
      <c r="CX1491" s="370"/>
      <c r="CY1491" s="370"/>
      <c r="CZ1491" s="370"/>
      <c r="DA1491" s="370"/>
      <c r="DB1491" s="370"/>
      <c r="DC1491" s="370"/>
      <c r="DD1491" s="370"/>
      <c r="DE1491" s="370"/>
    </row>
    <row r="1492" spans="56:109">
      <c r="BD1492" s="370"/>
      <c r="BE1492" s="370"/>
      <c r="BF1492" s="370"/>
      <c r="BG1492" s="370"/>
      <c r="BH1492" s="370"/>
      <c r="BI1492" s="370"/>
      <c r="BJ1492" s="370"/>
      <c r="BK1492" s="370"/>
      <c r="BL1492" s="370"/>
      <c r="BM1492" s="370"/>
      <c r="BN1492" s="370"/>
      <c r="BO1492" s="370"/>
      <c r="BP1492" s="370"/>
      <c r="BQ1492" s="370"/>
      <c r="BR1492" s="370"/>
      <c r="BS1492" s="370"/>
      <c r="BT1492" s="370"/>
      <c r="BU1492" s="370"/>
      <c r="BV1492" s="370"/>
      <c r="BW1492" s="370"/>
      <c r="BX1492" s="370"/>
      <c r="BY1492" s="370"/>
      <c r="BZ1492" s="370"/>
      <c r="CA1492" s="370"/>
      <c r="CB1492" s="370"/>
      <c r="CC1492" s="370"/>
      <c r="CD1492" s="370"/>
      <c r="CE1492" s="370"/>
      <c r="CF1492" s="370"/>
      <c r="CG1492" s="370"/>
      <c r="CH1492" s="370"/>
      <c r="CI1492" s="370"/>
      <c r="CJ1492" s="370"/>
      <c r="CK1492" s="370"/>
      <c r="CL1492" s="370"/>
      <c r="CM1492" s="370"/>
      <c r="CN1492" s="370"/>
      <c r="CO1492" s="370"/>
      <c r="CP1492" s="370"/>
      <c r="CQ1492" s="370"/>
      <c r="CR1492" s="370"/>
      <c r="CS1492" s="370"/>
      <c r="CT1492" s="370"/>
      <c r="CU1492" s="370"/>
      <c r="CV1492" s="370"/>
      <c r="CW1492" s="370"/>
      <c r="CX1492" s="370"/>
      <c r="CY1492" s="370"/>
      <c r="CZ1492" s="370"/>
      <c r="DA1492" s="370"/>
      <c r="DB1492" s="370"/>
      <c r="DC1492" s="370"/>
      <c r="DD1492" s="370"/>
      <c r="DE1492" s="370"/>
    </row>
    <row r="1493" spans="56:109">
      <c r="BD1493" s="370"/>
      <c r="BE1493" s="370"/>
      <c r="BF1493" s="370"/>
      <c r="BG1493" s="370"/>
      <c r="BH1493" s="370"/>
      <c r="BI1493" s="370"/>
      <c r="BJ1493" s="370"/>
      <c r="BK1493" s="370"/>
      <c r="BL1493" s="370"/>
      <c r="BM1493" s="370"/>
      <c r="BN1493" s="370"/>
      <c r="BO1493" s="370"/>
      <c r="BP1493" s="370"/>
      <c r="BQ1493" s="370"/>
      <c r="BR1493" s="370"/>
      <c r="BS1493" s="370"/>
      <c r="BT1493" s="370"/>
      <c r="BU1493" s="370"/>
      <c r="BV1493" s="370"/>
      <c r="BW1493" s="370"/>
      <c r="BX1493" s="370"/>
      <c r="BY1493" s="370"/>
      <c r="BZ1493" s="370"/>
      <c r="CA1493" s="370"/>
      <c r="CB1493" s="370"/>
      <c r="CC1493" s="370"/>
      <c r="CD1493" s="370"/>
      <c r="CE1493" s="370"/>
      <c r="CF1493" s="370"/>
      <c r="CG1493" s="370"/>
      <c r="CH1493" s="370"/>
      <c r="CI1493" s="370"/>
      <c r="CJ1493" s="370"/>
      <c r="CK1493" s="370"/>
      <c r="CL1493" s="370"/>
      <c r="CM1493" s="370"/>
      <c r="CN1493" s="370"/>
      <c r="CO1493" s="370"/>
      <c r="CP1493" s="370"/>
      <c r="CQ1493" s="370"/>
      <c r="CR1493" s="370"/>
      <c r="CS1493" s="370"/>
      <c r="CT1493" s="370"/>
      <c r="CU1493" s="370"/>
      <c r="CV1493" s="370"/>
      <c r="CW1493" s="370"/>
      <c r="CX1493" s="370"/>
      <c r="CY1493" s="370"/>
      <c r="CZ1493" s="370"/>
      <c r="DA1493" s="370"/>
      <c r="DB1493" s="370"/>
      <c r="DC1493" s="370"/>
      <c r="DD1493" s="370"/>
      <c r="DE1493" s="370"/>
    </row>
    <row r="1494" spans="56:109">
      <c r="BD1494" s="370"/>
      <c r="BE1494" s="370"/>
      <c r="BF1494" s="370"/>
      <c r="BG1494" s="370"/>
      <c r="BH1494" s="370"/>
      <c r="BI1494" s="370"/>
      <c r="BJ1494" s="370"/>
      <c r="BK1494" s="370"/>
      <c r="BL1494" s="370"/>
      <c r="BM1494" s="370"/>
      <c r="BN1494" s="370"/>
      <c r="BO1494" s="370"/>
      <c r="BP1494" s="370"/>
      <c r="BQ1494" s="370"/>
      <c r="BR1494" s="370"/>
      <c r="BS1494" s="370"/>
      <c r="BT1494" s="370"/>
      <c r="BU1494" s="370"/>
      <c r="BV1494" s="370"/>
      <c r="BW1494" s="370"/>
      <c r="BX1494" s="370"/>
      <c r="BY1494" s="370"/>
      <c r="BZ1494" s="370"/>
      <c r="CA1494" s="370"/>
      <c r="CB1494" s="370"/>
      <c r="CC1494" s="370"/>
      <c r="CD1494" s="370"/>
      <c r="CE1494" s="370"/>
      <c r="CF1494" s="370"/>
      <c r="CG1494" s="370"/>
      <c r="CH1494" s="370"/>
      <c r="CI1494" s="370"/>
      <c r="CJ1494" s="370"/>
      <c r="CK1494" s="370"/>
      <c r="CL1494" s="370"/>
      <c r="CM1494" s="370"/>
      <c r="CN1494" s="370"/>
      <c r="CO1494" s="370"/>
      <c r="CP1494" s="370"/>
      <c r="CQ1494" s="370"/>
      <c r="CR1494" s="370"/>
      <c r="CS1494" s="370"/>
      <c r="CT1494" s="370"/>
      <c r="CU1494" s="370"/>
      <c r="CV1494" s="370"/>
      <c r="CW1494" s="370"/>
      <c r="CX1494" s="370"/>
      <c r="CY1494" s="370"/>
      <c r="CZ1494" s="370"/>
      <c r="DA1494" s="370"/>
      <c r="DB1494" s="370"/>
      <c r="DC1494" s="370"/>
      <c r="DD1494" s="370"/>
      <c r="DE1494" s="370"/>
    </row>
    <row r="1495" spans="56:109">
      <c r="BD1495" s="370"/>
      <c r="BE1495" s="370"/>
      <c r="BF1495" s="370"/>
      <c r="BG1495" s="370"/>
      <c r="BH1495" s="370"/>
      <c r="BI1495" s="370"/>
      <c r="BJ1495" s="370"/>
      <c r="BK1495" s="370"/>
      <c r="BL1495" s="370"/>
      <c r="BM1495" s="370"/>
      <c r="BN1495" s="370"/>
      <c r="BO1495" s="370"/>
      <c r="BP1495" s="370"/>
      <c r="BQ1495" s="370"/>
      <c r="BR1495" s="370"/>
      <c r="BS1495" s="370"/>
      <c r="BT1495" s="370"/>
      <c r="BU1495" s="370"/>
      <c r="BV1495" s="370"/>
      <c r="BW1495" s="370"/>
      <c r="BX1495" s="370"/>
      <c r="BY1495" s="370"/>
      <c r="BZ1495" s="370"/>
      <c r="CA1495" s="370"/>
      <c r="CB1495" s="370"/>
      <c r="CC1495" s="370"/>
      <c r="CD1495" s="370"/>
      <c r="CE1495" s="370"/>
      <c r="CF1495" s="370"/>
      <c r="CG1495" s="370"/>
      <c r="CH1495" s="370"/>
      <c r="CI1495" s="370"/>
      <c r="CJ1495" s="370"/>
      <c r="CK1495" s="370"/>
      <c r="CL1495" s="370"/>
      <c r="CM1495" s="370"/>
      <c r="CN1495" s="370"/>
      <c r="CO1495" s="370"/>
      <c r="CP1495" s="370"/>
      <c r="CQ1495" s="370"/>
      <c r="CR1495" s="370"/>
      <c r="CS1495" s="370"/>
      <c r="CT1495" s="370"/>
      <c r="CU1495" s="370"/>
      <c r="CV1495" s="370"/>
      <c r="CW1495" s="370"/>
      <c r="CX1495" s="370"/>
      <c r="CY1495" s="370"/>
      <c r="CZ1495" s="370"/>
      <c r="DA1495" s="370"/>
      <c r="DB1495" s="370"/>
      <c r="DC1495" s="370"/>
      <c r="DD1495" s="370"/>
      <c r="DE1495" s="370"/>
    </row>
    <row r="1496" spans="56:109">
      <c r="BD1496" s="370"/>
      <c r="BE1496" s="370"/>
      <c r="BF1496" s="370"/>
      <c r="BG1496" s="370"/>
      <c r="BH1496" s="370"/>
      <c r="BI1496" s="370"/>
      <c r="BJ1496" s="370"/>
      <c r="BK1496" s="370"/>
      <c r="BL1496" s="370"/>
      <c r="BM1496" s="370"/>
      <c r="BN1496" s="370"/>
      <c r="BO1496" s="370"/>
      <c r="BP1496" s="370"/>
      <c r="BQ1496" s="370"/>
      <c r="BR1496" s="370"/>
      <c r="BS1496" s="370"/>
      <c r="BT1496" s="370"/>
      <c r="BU1496" s="370"/>
      <c r="BV1496" s="370"/>
      <c r="BW1496" s="370"/>
      <c r="BX1496" s="370"/>
      <c r="BY1496" s="370"/>
      <c r="BZ1496" s="370"/>
      <c r="CA1496" s="370"/>
      <c r="CB1496" s="370"/>
      <c r="CC1496" s="370"/>
      <c r="CD1496" s="370"/>
      <c r="CE1496" s="370"/>
      <c r="CF1496" s="370"/>
      <c r="CG1496" s="370"/>
      <c r="CH1496" s="370"/>
      <c r="CI1496" s="370"/>
      <c r="CJ1496" s="370"/>
      <c r="CK1496" s="370"/>
      <c r="CL1496" s="370"/>
      <c r="CM1496" s="370"/>
      <c r="CN1496" s="370"/>
      <c r="CO1496" s="370"/>
      <c r="CP1496" s="370"/>
      <c r="CQ1496" s="370"/>
      <c r="CR1496" s="370"/>
      <c r="CS1496" s="370"/>
      <c r="CT1496" s="370"/>
      <c r="CU1496" s="370"/>
      <c r="CV1496" s="370"/>
      <c r="CW1496" s="370"/>
      <c r="CX1496" s="370"/>
      <c r="CY1496" s="370"/>
      <c r="CZ1496" s="370"/>
      <c r="DA1496" s="370"/>
      <c r="DB1496" s="370"/>
      <c r="DC1496" s="370"/>
      <c r="DD1496" s="370"/>
      <c r="DE1496" s="370"/>
    </row>
    <row r="1497" spans="56:109">
      <c r="BD1497" s="370"/>
      <c r="BE1497" s="370"/>
      <c r="BF1497" s="370"/>
      <c r="BG1497" s="370"/>
      <c r="BH1497" s="370"/>
      <c r="BI1497" s="370"/>
      <c r="BJ1497" s="370"/>
      <c r="BK1497" s="370"/>
      <c r="BL1497" s="370"/>
      <c r="BM1497" s="370"/>
      <c r="BN1497" s="370"/>
      <c r="BO1497" s="370"/>
      <c r="BP1497" s="370"/>
      <c r="BQ1497" s="370"/>
      <c r="BR1497" s="370"/>
      <c r="BS1497" s="370"/>
      <c r="BT1497" s="370"/>
      <c r="BU1497" s="370"/>
      <c r="BV1497" s="370"/>
      <c r="BW1497" s="370"/>
      <c r="BX1497" s="370"/>
      <c r="BY1497" s="370"/>
      <c r="BZ1497" s="370"/>
      <c r="CA1497" s="370"/>
      <c r="CB1497" s="370"/>
      <c r="CC1497" s="370"/>
      <c r="CD1497" s="370"/>
      <c r="CE1497" s="370"/>
      <c r="CF1497" s="370"/>
      <c r="CG1497" s="370"/>
      <c r="CH1497" s="370"/>
      <c r="CI1497" s="370"/>
      <c r="CJ1497" s="370"/>
      <c r="CK1497" s="370"/>
      <c r="CL1497" s="370"/>
      <c r="CM1497" s="370"/>
      <c r="CN1497" s="370"/>
      <c r="CO1497" s="370"/>
      <c r="CP1497" s="370"/>
      <c r="CQ1497" s="370"/>
      <c r="CR1497" s="370"/>
      <c r="CS1497" s="370"/>
      <c r="CT1497" s="370"/>
      <c r="CU1497" s="370"/>
      <c r="CV1497" s="370"/>
      <c r="CW1497" s="370"/>
      <c r="CX1497" s="370"/>
      <c r="CY1497" s="370"/>
      <c r="CZ1497" s="370"/>
      <c r="DA1497" s="370"/>
      <c r="DB1497" s="370"/>
      <c r="DC1497" s="370"/>
      <c r="DD1497" s="370"/>
      <c r="DE1497" s="370"/>
    </row>
    <row r="1498" spans="56:109">
      <c r="BD1498" s="370"/>
      <c r="BE1498" s="370"/>
      <c r="BF1498" s="370"/>
      <c r="BG1498" s="370"/>
      <c r="BH1498" s="370"/>
      <c r="BI1498" s="370"/>
      <c r="BJ1498" s="370"/>
      <c r="BK1498" s="370"/>
      <c r="BL1498" s="370"/>
      <c r="BM1498" s="370"/>
      <c r="BN1498" s="370"/>
      <c r="BO1498" s="370"/>
      <c r="BP1498" s="370"/>
      <c r="BQ1498" s="370"/>
      <c r="BR1498" s="370"/>
      <c r="BS1498" s="370"/>
      <c r="BT1498" s="370"/>
      <c r="BU1498" s="370"/>
      <c r="BV1498" s="370"/>
      <c r="BW1498" s="370"/>
      <c r="BX1498" s="370"/>
      <c r="BY1498" s="370"/>
      <c r="BZ1498" s="370"/>
      <c r="CA1498" s="370"/>
      <c r="CB1498" s="370"/>
      <c r="CC1498" s="370"/>
      <c r="CD1498" s="370"/>
      <c r="CE1498" s="370"/>
      <c r="CF1498" s="370"/>
      <c r="CG1498" s="370"/>
      <c r="CH1498" s="370"/>
      <c r="CI1498" s="370"/>
      <c r="CJ1498" s="370"/>
      <c r="CK1498" s="370"/>
      <c r="CL1498" s="370"/>
      <c r="CM1498" s="370"/>
      <c r="CN1498" s="370"/>
      <c r="CO1498" s="370"/>
      <c r="CP1498" s="370"/>
      <c r="CQ1498" s="370"/>
      <c r="CR1498" s="370"/>
      <c r="CS1498" s="370"/>
      <c r="CT1498" s="370"/>
      <c r="CU1498" s="370"/>
      <c r="CV1498" s="370"/>
      <c r="CW1498" s="370"/>
      <c r="CX1498" s="370"/>
      <c r="CY1498" s="370"/>
      <c r="CZ1498" s="370"/>
      <c r="DA1498" s="370"/>
      <c r="DB1498" s="370"/>
      <c r="DC1498" s="370"/>
      <c r="DD1498" s="370"/>
      <c r="DE1498" s="370"/>
    </row>
    <row r="1499" spans="56:109">
      <c r="BD1499" s="370"/>
      <c r="BE1499" s="370"/>
      <c r="BF1499" s="370"/>
      <c r="BG1499" s="370"/>
      <c r="BH1499" s="370"/>
      <c r="BI1499" s="370"/>
      <c r="BJ1499" s="370"/>
      <c r="BK1499" s="370"/>
      <c r="BL1499" s="370"/>
      <c r="BM1499" s="370"/>
      <c r="BN1499" s="370"/>
      <c r="BO1499" s="370"/>
      <c r="BP1499" s="370"/>
      <c r="BQ1499" s="370"/>
      <c r="BR1499" s="370"/>
      <c r="BS1499" s="370"/>
      <c r="BT1499" s="370"/>
      <c r="BU1499" s="370"/>
      <c r="BV1499" s="370"/>
      <c r="BW1499" s="370"/>
      <c r="BX1499" s="370"/>
      <c r="BY1499" s="370"/>
      <c r="BZ1499" s="370"/>
      <c r="CA1499" s="370"/>
      <c r="CB1499" s="370"/>
      <c r="CC1499" s="370"/>
      <c r="CD1499" s="370"/>
      <c r="CE1499" s="370"/>
      <c r="CF1499" s="370"/>
      <c r="CG1499" s="370"/>
      <c r="CH1499" s="370"/>
      <c r="CI1499" s="370"/>
      <c r="CJ1499" s="370"/>
      <c r="CK1499" s="370"/>
      <c r="CL1499" s="370"/>
      <c r="CM1499" s="370"/>
      <c r="CN1499" s="370"/>
      <c r="CO1499" s="370"/>
      <c r="CP1499" s="370"/>
      <c r="CQ1499" s="370"/>
      <c r="CR1499" s="370"/>
      <c r="CS1499" s="370"/>
      <c r="CT1499" s="370"/>
      <c r="CU1499" s="370"/>
      <c r="CV1499" s="370"/>
      <c r="CW1499" s="370"/>
      <c r="CX1499" s="370"/>
      <c r="CY1499" s="370"/>
      <c r="CZ1499" s="370"/>
      <c r="DA1499" s="370"/>
      <c r="DB1499" s="370"/>
      <c r="DC1499" s="370"/>
      <c r="DD1499" s="370"/>
      <c r="DE1499" s="370"/>
    </row>
    <row r="1500" spans="56:109">
      <c r="BD1500" s="370"/>
      <c r="BE1500" s="370"/>
      <c r="BF1500" s="370"/>
      <c r="BG1500" s="370"/>
      <c r="BH1500" s="370"/>
      <c r="BI1500" s="370"/>
      <c r="BJ1500" s="370"/>
      <c r="BK1500" s="370"/>
      <c r="BL1500" s="370"/>
      <c r="BM1500" s="370"/>
      <c r="BN1500" s="370"/>
      <c r="BO1500" s="370"/>
      <c r="BP1500" s="370"/>
      <c r="BQ1500" s="370"/>
      <c r="BR1500" s="370"/>
      <c r="BS1500" s="370"/>
      <c r="BT1500" s="370"/>
      <c r="BU1500" s="370"/>
      <c r="BV1500" s="370"/>
      <c r="BW1500" s="370"/>
      <c r="BX1500" s="370"/>
      <c r="BY1500" s="370"/>
      <c r="BZ1500" s="370"/>
      <c r="CA1500" s="370"/>
      <c r="CB1500" s="370"/>
      <c r="CC1500" s="370"/>
      <c r="CD1500" s="370"/>
      <c r="CE1500" s="370"/>
      <c r="CF1500" s="370"/>
      <c r="CG1500" s="370"/>
      <c r="CH1500" s="370"/>
      <c r="CI1500" s="370"/>
      <c r="CJ1500" s="370"/>
      <c r="CK1500" s="370"/>
      <c r="CL1500" s="370"/>
      <c r="CM1500" s="370"/>
      <c r="CN1500" s="370"/>
      <c r="CO1500" s="370"/>
      <c r="CP1500" s="370"/>
      <c r="CQ1500" s="370"/>
      <c r="CR1500" s="370"/>
      <c r="CS1500" s="370"/>
      <c r="CT1500" s="370"/>
      <c r="CU1500" s="370"/>
      <c r="CV1500" s="370"/>
      <c r="CW1500" s="370"/>
      <c r="CX1500" s="370"/>
      <c r="CY1500" s="370"/>
      <c r="CZ1500" s="370"/>
      <c r="DA1500" s="370"/>
      <c r="DB1500" s="370"/>
      <c r="DC1500" s="370"/>
      <c r="DD1500" s="370"/>
      <c r="DE1500" s="370"/>
    </row>
    <row r="1501" spans="56:109">
      <c r="BD1501" s="370"/>
      <c r="BE1501" s="370"/>
      <c r="BF1501" s="370"/>
      <c r="BG1501" s="370"/>
      <c r="BH1501" s="370"/>
      <c r="BI1501" s="370"/>
      <c r="BJ1501" s="370"/>
      <c r="BK1501" s="370"/>
      <c r="BL1501" s="370"/>
      <c r="BM1501" s="370"/>
      <c r="BN1501" s="370"/>
      <c r="BO1501" s="370"/>
      <c r="BP1501" s="370"/>
      <c r="BQ1501" s="370"/>
      <c r="BR1501" s="370"/>
      <c r="BS1501" s="370"/>
      <c r="BT1501" s="370"/>
      <c r="BU1501" s="370"/>
      <c r="BV1501" s="370"/>
      <c r="BW1501" s="370"/>
      <c r="BX1501" s="370"/>
      <c r="BY1501" s="370"/>
      <c r="BZ1501" s="370"/>
      <c r="CA1501" s="370"/>
      <c r="CB1501" s="370"/>
      <c r="CC1501" s="370"/>
      <c r="CD1501" s="370"/>
      <c r="CE1501" s="370"/>
      <c r="CF1501" s="370"/>
      <c r="CG1501" s="370"/>
      <c r="CH1501" s="370"/>
      <c r="CI1501" s="370"/>
      <c r="CJ1501" s="370"/>
      <c r="CK1501" s="370"/>
      <c r="CL1501" s="370"/>
      <c r="CM1501" s="370"/>
      <c r="CN1501" s="370"/>
      <c r="CO1501" s="370"/>
      <c r="CP1501" s="370"/>
      <c r="CQ1501" s="370"/>
      <c r="CR1501" s="370"/>
      <c r="CS1501" s="370"/>
      <c r="CT1501" s="370"/>
      <c r="CU1501" s="370"/>
      <c r="CV1501" s="370"/>
      <c r="CW1501" s="370"/>
      <c r="CX1501" s="370"/>
      <c r="CY1501" s="370"/>
      <c r="CZ1501" s="370"/>
      <c r="DA1501" s="370"/>
      <c r="DB1501" s="370"/>
      <c r="DC1501" s="370"/>
      <c r="DD1501" s="370"/>
      <c r="DE1501" s="370"/>
    </row>
    <row r="1502" spans="56:109">
      <c r="BD1502" s="370"/>
      <c r="BE1502" s="370"/>
      <c r="BF1502" s="370"/>
      <c r="BG1502" s="370"/>
      <c r="BH1502" s="370"/>
      <c r="BI1502" s="370"/>
      <c r="BJ1502" s="370"/>
      <c r="BK1502" s="370"/>
      <c r="BL1502" s="370"/>
      <c r="BM1502" s="370"/>
      <c r="BN1502" s="370"/>
      <c r="BO1502" s="370"/>
      <c r="BP1502" s="370"/>
      <c r="BQ1502" s="370"/>
      <c r="BR1502" s="370"/>
      <c r="BS1502" s="370"/>
      <c r="BT1502" s="370"/>
      <c r="BU1502" s="370"/>
      <c r="BV1502" s="370"/>
      <c r="BW1502" s="370"/>
      <c r="BX1502" s="370"/>
      <c r="BY1502" s="370"/>
      <c r="BZ1502" s="370"/>
      <c r="CA1502" s="370"/>
      <c r="CB1502" s="370"/>
      <c r="CC1502" s="370"/>
      <c r="CD1502" s="370"/>
      <c r="CE1502" s="370"/>
      <c r="CF1502" s="370"/>
      <c r="CG1502" s="370"/>
      <c r="CH1502" s="370"/>
      <c r="CI1502" s="370"/>
      <c r="CJ1502" s="370"/>
      <c r="CK1502" s="370"/>
      <c r="CL1502" s="370"/>
      <c r="CM1502" s="370"/>
      <c r="CN1502" s="370"/>
      <c r="CO1502" s="370"/>
      <c r="CP1502" s="370"/>
      <c r="CQ1502" s="370"/>
      <c r="CR1502" s="370"/>
      <c r="CS1502" s="370"/>
      <c r="CT1502" s="370"/>
      <c r="CU1502" s="370"/>
      <c r="CV1502" s="370"/>
      <c r="CW1502" s="370"/>
      <c r="CX1502" s="370"/>
      <c r="CY1502" s="370"/>
      <c r="CZ1502" s="370"/>
      <c r="DA1502" s="370"/>
      <c r="DB1502" s="370"/>
      <c r="DC1502" s="370"/>
      <c r="DD1502" s="370"/>
      <c r="DE1502" s="370"/>
    </row>
    <row r="1503" spans="56:109">
      <c r="BD1503" s="370"/>
      <c r="BE1503" s="370"/>
      <c r="BF1503" s="370"/>
      <c r="BG1503" s="370"/>
      <c r="BH1503" s="370"/>
      <c r="BI1503" s="370"/>
      <c r="BJ1503" s="370"/>
      <c r="BK1503" s="370"/>
      <c r="BL1503" s="370"/>
      <c r="BM1503" s="370"/>
      <c r="BN1503" s="370"/>
      <c r="BO1503" s="370"/>
      <c r="BP1503" s="370"/>
      <c r="BQ1503" s="370"/>
      <c r="BR1503" s="370"/>
      <c r="BS1503" s="370"/>
      <c r="BT1503" s="370"/>
      <c r="BU1503" s="370"/>
      <c r="BV1503" s="370"/>
      <c r="BW1503" s="370"/>
      <c r="BX1503" s="370"/>
      <c r="BY1503" s="370"/>
      <c r="BZ1503" s="370"/>
      <c r="CA1503" s="370"/>
      <c r="CB1503" s="370"/>
      <c r="CC1503" s="370"/>
      <c r="CD1503" s="370"/>
      <c r="CE1503" s="370"/>
      <c r="CF1503" s="370"/>
      <c r="CG1503" s="370"/>
      <c r="CH1503" s="370"/>
      <c r="CI1503" s="370"/>
      <c r="CJ1503" s="370"/>
      <c r="CK1503" s="370"/>
      <c r="CL1503" s="370"/>
      <c r="CM1503" s="370"/>
      <c r="CN1503" s="370"/>
      <c r="CO1503" s="370"/>
      <c r="CP1503" s="370"/>
      <c r="CQ1503" s="370"/>
      <c r="CR1503" s="370"/>
      <c r="CS1503" s="370"/>
      <c r="CT1503" s="370"/>
      <c r="CU1503" s="370"/>
      <c r="CV1503" s="370"/>
      <c r="CW1503" s="370"/>
      <c r="CX1503" s="370"/>
      <c r="CY1503" s="370"/>
      <c r="CZ1503" s="370"/>
      <c r="DA1503" s="370"/>
      <c r="DB1503" s="370"/>
      <c r="DC1503" s="370"/>
      <c r="DD1503" s="370"/>
      <c r="DE1503" s="370"/>
    </row>
    <row r="1504" spans="56:109">
      <c r="BD1504" s="370"/>
      <c r="BE1504" s="370"/>
      <c r="BF1504" s="370"/>
      <c r="BG1504" s="370"/>
      <c r="BH1504" s="370"/>
      <c r="BI1504" s="370"/>
      <c r="BJ1504" s="370"/>
      <c r="BK1504" s="370"/>
      <c r="BL1504" s="370"/>
      <c r="BM1504" s="370"/>
      <c r="BN1504" s="370"/>
      <c r="BO1504" s="370"/>
      <c r="BP1504" s="370"/>
      <c r="BQ1504" s="370"/>
      <c r="BR1504" s="370"/>
      <c r="BS1504" s="370"/>
      <c r="BT1504" s="370"/>
      <c r="BU1504" s="370"/>
      <c r="BV1504" s="370"/>
      <c r="BW1504" s="370"/>
      <c r="BX1504" s="370"/>
      <c r="BY1504" s="370"/>
      <c r="BZ1504" s="370"/>
      <c r="CA1504" s="370"/>
      <c r="CB1504" s="370"/>
      <c r="CC1504" s="370"/>
      <c r="CD1504" s="370"/>
      <c r="CE1504" s="370"/>
      <c r="CF1504" s="370"/>
      <c r="CG1504" s="370"/>
      <c r="CH1504" s="370"/>
      <c r="CI1504" s="370"/>
      <c r="CJ1504" s="370"/>
      <c r="CK1504" s="370"/>
      <c r="CL1504" s="370"/>
      <c r="CM1504" s="370"/>
      <c r="CN1504" s="370"/>
      <c r="CO1504" s="370"/>
      <c r="CP1504" s="370"/>
      <c r="CQ1504" s="370"/>
      <c r="CR1504" s="370"/>
      <c r="CS1504" s="370"/>
      <c r="CT1504" s="370"/>
      <c r="CU1504" s="370"/>
      <c r="CV1504" s="370"/>
      <c r="CW1504" s="370"/>
      <c r="CX1504" s="370"/>
      <c r="CY1504" s="370"/>
      <c r="CZ1504" s="370"/>
      <c r="DA1504" s="370"/>
      <c r="DB1504" s="370"/>
      <c r="DC1504" s="370"/>
      <c r="DD1504" s="370"/>
      <c r="DE1504" s="370"/>
    </row>
    <row r="1505" spans="56:109">
      <c r="BD1505" s="370"/>
      <c r="BE1505" s="370"/>
      <c r="BF1505" s="370"/>
      <c r="BG1505" s="370"/>
      <c r="BH1505" s="370"/>
      <c r="BI1505" s="370"/>
      <c r="BJ1505" s="370"/>
      <c r="BK1505" s="370"/>
      <c r="BL1505" s="370"/>
      <c r="BM1505" s="370"/>
      <c r="BN1505" s="370"/>
      <c r="BO1505" s="370"/>
      <c r="BP1505" s="370"/>
      <c r="BQ1505" s="370"/>
      <c r="BR1505" s="370"/>
      <c r="BS1505" s="370"/>
      <c r="BT1505" s="370"/>
      <c r="BU1505" s="370"/>
      <c r="BV1505" s="370"/>
      <c r="BW1505" s="370"/>
      <c r="BX1505" s="370"/>
      <c r="BY1505" s="370"/>
      <c r="BZ1505" s="370"/>
      <c r="CA1505" s="370"/>
      <c r="CB1505" s="370"/>
      <c r="CC1505" s="370"/>
      <c r="CD1505" s="370"/>
      <c r="CE1505" s="370"/>
      <c r="CF1505" s="370"/>
      <c r="CG1505" s="370"/>
      <c r="CH1505" s="370"/>
      <c r="CI1505" s="370"/>
      <c r="CJ1505" s="370"/>
      <c r="CK1505" s="370"/>
      <c r="CL1505" s="370"/>
      <c r="CM1505" s="370"/>
      <c r="CN1505" s="370"/>
      <c r="CO1505" s="370"/>
      <c r="CP1505" s="370"/>
      <c r="CQ1505" s="370"/>
      <c r="CR1505" s="370"/>
      <c r="CS1505" s="370"/>
      <c r="CT1505" s="370"/>
      <c r="CU1505" s="370"/>
      <c r="CV1505" s="370"/>
      <c r="CW1505" s="370"/>
      <c r="CX1505" s="370"/>
      <c r="CY1505" s="370"/>
      <c r="CZ1505" s="370"/>
      <c r="DA1505" s="370"/>
      <c r="DB1505" s="370"/>
      <c r="DC1505" s="370"/>
      <c r="DD1505" s="370"/>
      <c r="DE1505" s="370"/>
    </row>
    <row r="1506" spans="56:109">
      <c r="BD1506" s="370"/>
      <c r="BE1506" s="370"/>
      <c r="BF1506" s="370"/>
      <c r="BG1506" s="370"/>
      <c r="BH1506" s="370"/>
      <c r="BI1506" s="370"/>
      <c r="BJ1506" s="370"/>
      <c r="BK1506" s="370"/>
      <c r="BL1506" s="370"/>
      <c r="BM1506" s="370"/>
      <c r="BN1506" s="370"/>
      <c r="BO1506" s="370"/>
      <c r="BP1506" s="370"/>
      <c r="BQ1506" s="370"/>
      <c r="BR1506" s="370"/>
      <c r="BS1506" s="370"/>
      <c r="BT1506" s="370"/>
      <c r="BU1506" s="370"/>
      <c r="BV1506" s="370"/>
      <c r="BW1506" s="370"/>
      <c r="BX1506" s="370"/>
      <c r="BY1506" s="370"/>
      <c r="BZ1506" s="370"/>
      <c r="CA1506" s="370"/>
      <c r="CB1506" s="370"/>
      <c r="CC1506" s="370"/>
      <c r="CD1506" s="370"/>
      <c r="CE1506" s="370"/>
      <c r="CF1506" s="370"/>
      <c r="CG1506" s="370"/>
      <c r="CH1506" s="370"/>
      <c r="CI1506" s="370"/>
      <c r="CJ1506" s="370"/>
      <c r="CK1506" s="370"/>
      <c r="CL1506" s="370"/>
      <c r="CM1506" s="370"/>
      <c r="CN1506" s="370"/>
      <c r="CO1506" s="370"/>
      <c r="CP1506" s="370"/>
      <c r="CQ1506" s="370"/>
      <c r="CR1506" s="370"/>
      <c r="CS1506" s="370"/>
      <c r="CT1506" s="370"/>
      <c r="CU1506" s="370"/>
      <c r="CV1506" s="370"/>
      <c r="CW1506" s="370"/>
      <c r="CX1506" s="370"/>
      <c r="CY1506" s="370"/>
      <c r="CZ1506" s="370"/>
      <c r="DA1506" s="370"/>
      <c r="DB1506" s="370"/>
      <c r="DC1506" s="370"/>
      <c r="DD1506" s="370"/>
      <c r="DE1506" s="370"/>
    </row>
    <row r="1507" spans="56:109">
      <c r="BD1507" s="370"/>
      <c r="BE1507" s="370"/>
      <c r="BF1507" s="370"/>
      <c r="BG1507" s="370"/>
      <c r="BH1507" s="370"/>
      <c r="BI1507" s="370"/>
      <c r="BJ1507" s="370"/>
      <c r="BK1507" s="370"/>
      <c r="BL1507" s="370"/>
      <c r="BM1507" s="370"/>
      <c r="BN1507" s="370"/>
      <c r="BO1507" s="370"/>
      <c r="BP1507" s="370"/>
      <c r="BQ1507" s="370"/>
      <c r="BR1507" s="370"/>
      <c r="BS1507" s="370"/>
      <c r="BT1507" s="370"/>
      <c r="BU1507" s="370"/>
      <c r="BV1507" s="370"/>
      <c r="BW1507" s="370"/>
      <c r="BX1507" s="370"/>
      <c r="BY1507" s="370"/>
      <c r="BZ1507" s="370"/>
      <c r="CA1507" s="370"/>
      <c r="CB1507" s="370"/>
      <c r="CC1507" s="370"/>
      <c r="CD1507" s="370"/>
      <c r="CE1507" s="370"/>
      <c r="CF1507" s="370"/>
      <c r="CG1507" s="370"/>
      <c r="CH1507" s="370"/>
      <c r="CI1507" s="370"/>
      <c r="CJ1507" s="370"/>
      <c r="CK1507" s="370"/>
      <c r="CL1507" s="370"/>
      <c r="CM1507" s="370"/>
      <c r="CN1507" s="370"/>
      <c r="CO1507" s="370"/>
      <c r="CP1507" s="370"/>
      <c r="CQ1507" s="370"/>
      <c r="CR1507" s="370"/>
      <c r="CS1507" s="370"/>
      <c r="CT1507" s="370"/>
      <c r="CU1507" s="370"/>
      <c r="CV1507" s="370"/>
      <c r="CW1507" s="370"/>
      <c r="CX1507" s="370"/>
      <c r="CY1507" s="370"/>
      <c r="CZ1507" s="370"/>
      <c r="DA1507" s="370"/>
      <c r="DB1507" s="370"/>
      <c r="DC1507" s="370"/>
      <c r="DD1507" s="370"/>
      <c r="DE1507" s="370"/>
    </row>
    <row r="1508" spans="56:109">
      <c r="BD1508" s="370"/>
      <c r="BE1508" s="370"/>
      <c r="BF1508" s="370"/>
      <c r="BG1508" s="370"/>
      <c r="BH1508" s="370"/>
      <c r="BI1508" s="370"/>
      <c r="BJ1508" s="370"/>
      <c r="BK1508" s="370"/>
      <c r="BL1508" s="370"/>
      <c r="BM1508" s="370"/>
      <c r="BN1508" s="370"/>
      <c r="BO1508" s="370"/>
      <c r="BP1508" s="370"/>
      <c r="BQ1508" s="370"/>
      <c r="BR1508" s="370"/>
      <c r="BS1508" s="370"/>
      <c r="BT1508" s="370"/>
      <c r="BU1508" s="370"/>
      <c r="BV1508" s="370"/>
      <c r="BW1508" s="370"/>
      <c r="BX1508" s="370"/>
      <c r="BY1508" s="370"/>
      <c r="BZ1508" s="370"/>
      <c r="CA1508" s="370"/>
      <c r="CB1508" s="370"/>
      <c r="CC1508" s="370"/>
      <c r="CD1508" s="370"/>
      <c r="CE1508" s="370"/>
      <c r="CF1508" s="370"/>
      <c r="CG1508" s="370"/>
      <c r="CH1508" s="370"/>
      <c r="CI1508" s="370"/>
      <c r="CJ1508" s="370"/>
      <c r="CK1508" s="370"/>
      <c r="CL1508" s="370"/>
      <c r="CM1508" s="370"/>
      <c r="CN1508" s="370"/>
      <c r="CO1508" s="370"/>
      <c r="CP1508" s="370"/>
      <c r="CQ1508" s="370"/>
      <c r="CR1508" s="370"/>
      <c r="CS1508" s="370"/>
      <c r="CT1508" s="370"/>
      <c r="CU1508" s="370"/>
      <c r="CV1508" s="370"/>
      <c r="CW1508" s="370"/>
      <c r="CX1508" s="370"/>
      <c r="CY1508" s="370"/>
      <c r="CZ1508" s="370"/>
      <c r="DA1508" s="370"/>
      <c r="DB1508" s="370"/>
      <c r="DC1508" s="370"/>
      <c r="DD1508" s="370"/>
      <c r="DE1508" s="370"/>
    </row>
    <row r="1509" spans="56:109">
      <c r="BD1509" s="370"/>
      <c r="BE1509" s="370"/>
      <c r="BF1509" s="370"/>
      <c r="BG1509" s="370"/>
      <c r="BH1509" s="370"/>
      <c r="BI1509" s="370"/>
      <c r="BJ1509" s="370"/>
      <c r="BK1509" s="370"/>
      <c r="BL1509" s="370"/>
      <c r="BM1509" s="370"/>
      <c r="BN1509" s="370"/>
      <c r="BO1509" s="370"/>
      <c r="BP1509" s="370"/>
      <c r="BQ1509" s="370"/>
      <c r="BR1509" s="370"/>
      <c r="BS1509" s="370"/>
      <c r="BT1509" s="370"/>
      <c r="BU1509" s="370"/>
      <c r="BV1509" s="370"/>
      <c r="BW1509" s="370"/>
      <c r="BX1509" s="370"/>
      <c r="BY1509" s="370"/>
      <c r="BZ1509" s="370"/>
      <c r="CA1509" s="370"/>
      <c r="CB1509" s="370"/>
      <c r="CC1509" s="370"/>
      <c r="CD1509" s="370"/>
      <c r="CE1509" s="370"/>
      <c r="CF1509" s="370"/>
      <c r="CG1509" s="370"/>
      <c r="CH1509" s="370"/>
      <c r="CI1509" s="370"/>
      <c r="CJ1509" s="370"/>
      <c r="CK1509" s="370"/>
      <c r="CL1509" s="370"/>
      <c r="CM1509" s="370"/>
      <c r="CN1509" s="370"/>
      <c r="CO1509" s="370"/>
      <c r="CP1509" s="370"/>
      <c r="CQ1509" s="370"/>
      <c r="CR1509" s="370"/>
      <c r="CS1509" s="370"/>
      <c r="CT1509" s="370"/>
      <c r="CU1509" s="370"/>
      <c r="CV1509" s="370"/>
      <c r="CW1509" s="370"/>
      <c r="CX1509" s="370"/>
      <c r="CY1509" s="370"/>
      <c r="CZ1509" s="370"/>
      <c r="DA1509" s="370"/>
      <c r="DB1509" s="370"/>
      <c r="DC1509" s="370"/>
      <c r="DD1509" s="370"/>
      <c r="DE1509" s="370"/>
    </row>
    <row r="1510" spans="56:109">
      <c r="BD1510" s="370"/>
      <c r="BE1510" s="370"/>
      <c r="BF1510" s="370"/>
      <c r="BG1510" s="370"/>
      <c r="BH1510" s="370"/>
      <c r="BI1510" s="370"/>
      <c r="BJ1510" s="370"/>
      <c r="BK1510" s="370"/>
      <c r="BL1510" s="370"/>
      <c r="BM1510" s="370"/>
      <c r="BN1510" s="370"/>
      <c r="BO1510" s="370"/>
      <c r="BP1510" s="370"/>
      <c r="BQ1510" s="370"/>
      <c r="BR1510" s="370"/>
      <c r="BS1510" s="370"/>
      <c r="BT1510" s="370"/>
      <c r="BU1510" s="370"/>
      <c r="BV1510" s="370"/>
      <c r="BW1510" s="370"/>
      <c r="BX1510" s="370"/>
      <c r="BY1510" s="370"/>
      <c r="BZ1510" s="370"/>
      <c r="CA1510" s="370"/>
      <c r="CB1510" s="370"/>
      <c r="CC1510" s="370"/>
      <c r="CD1510" s="370"/>
      <c r="CE1510" s="370"/>
      <c r="CF1510" s="370"/>
      <c r="CG1510" s="370"/>
      <c r="CH1510" s="370"/>
      <c r="CI1510" s="370"/>
      <c r="CJ1510" s="370"/>
      <c r="CK1510" s="370"/>
      <c r="CL1510" s="370"/>
      <c r="CM1510" s="370"/>
      <c r="CN1510" s="370"/>
      <c r="CO1510" s="370"/>
      <c r="CP1510" s="370"/>
      <c r="CQ1510" s="370"/>
      <c r="CR1510" s="370"/>
      <c r="CS1510" s="370"/>
      <c r="CT1510" s="370"/>
      <c r="CU1510" s="370"/>
      <c r="CV1510" s="370"/>
      <c r="CW1510" s="370"/>
      <c r="CX1510" s="370"/>
      <c r="CY1510" s="370"/>
      <c r="CZ1510" s="370"/>
      <c r="DA1510" s="370"/>
      <c r="DB1510" s="370"/>
      <c r="DC1510" s="370"/>
      <c r="DD1510" s="370"/>
      <c r="DE1510" s="370"/>
    </row>
    <row r="1511" spans="56:109">
      <c r="BD1511" s="370"/>
      <c r="BE1511" s="370"/>
      <c r="BF1511" s="370"/>
      <c r="BG1511" s="370"/>
      <c r="BH1511" s="370"/>
      <c r="BI1511" s="370"/>
      <c r="BJ1511" s="370"/>
      <c r="BK1511" s="370"/>
      <c r="BL1511" s="370"/>
      <c r="BM1511" s="370"/>
      <c r="BN1511" s="370"/>
      <c r="BO1511" s="370"/>
      <c r="BP1511" s="370"/>
      <c r="BQ1511" s="370"/>
      <c r="BR1511" s="370"/>
      <c r="BS1511" s="370"/>
      <c r="BT1511" s="370"/>
      <c r="BU1511" s="370"/>
      <c r="BV1511" s="370"/>
      <c r="BW1511" s="370"/>
      <c r="BX1511" s="370"/>
      <c r="BY1511" s="370"/>
      <c r="BZ1511" s="370"/>
      <c r="CA1511" s="370"/>
      <c r="CB1511" s="370"/>
      <c r="CC1511" s="370"/>
      <c r="CD1511" s="370"/>
      <c r="CE1511" s="370"/>
      <c r="CF1511" s="370"/>
      <c r="CG1511" s="370"/>
      <c r="CH1511" s="370"/>
      <c r="CI1511" s="370"/>
      <c r="CJ1511" s="370"/>
      <c r="CK1511" s="370"/>
      <c r="CL1511" s="370"/>
      <c r="CM1511" s="370"/>
      <c r="CN1511" s="370"/>
      <c r="CO1511" s="370"/>
      <c r="CP1511" s="370"/>
      <c r="CQ1511" s="370"/>
      <c r="CR1511" s="370"/>
      <c r="CS1511" s="370"/>
      <c r="CT1511" s="370"/>
      <c r="CU1511" s="370"/>
      <c r="CV1511" s="370"/>
      <c r="CW1511" s="370"/>
      <c r="CX1511" s="370"/>
      <c r="CY1511" s="370"/>
      <c r="CZ1511" s="370"/>
      <c r="DA1511" s="370"/>
      <c r="DB1511" s="370"/>
      <c r="DC1511" s="370"/>
      <c r="DD1511" s="370"/>
      <c r="DE1511" s="370"/>
    </row>
    <row r="1512" spans="56:109">
      <c r="BD1512" s="370"/>
      <c r="BE1512" s="370"/>
      <c r="BF1512" s="370"/>
      <c r="BG1512" s="370"/>
      <c r="BH1512" s="370"/>
      <c r="BI1512" s="370"/>
      <c r="BJ1512" s="370"/>
      <c r="BK1512" s="370"/>
      <c r="BL1512" s="370"/>
      <c r="BM1512" s="370"/>
      <c r="BN1512" s="370"/>
      <c r="BO1512" s="370"/>
      <c r="BP1512" s="370"/>
      <c r="BQ1512" s="370"/>
      <c r="BR1512" s="370"/>
      <c r="BS1512" s="370"/>
      <c r="BT1512" s="370"/>
      <c r="BU1512" s="370"/>
      <c r="BV1512" s="370"/>
      <c r="BW1512" s="370"/>
      <c r="BX1512" s="370"/>
      <c r="BY1512" s="370"/>
      <c r="BZ1512" s="370"/>
      <c r="CA1512" s="370"/>
      <c r="CB1512" s="370"/>
      <c r="CC1512" s="370"/>
      <c r="CD1512" s="370"/>
      <c r="CE1512" s="370"/>
      <c r="CF1512" s="370"/>
      <c r="CG1512" s="370"/>
      <c r="CH1512" s="370"/>
      <c r="CI1512" s="370"/>
      <c r="CJ1512" s="370"/>
      <c r="CK1512" s="370"/>
      <c r="CL1512" s="370"/>
      <c r="CM1512" s="370"/>
      <c r="CN1512" s="370"/>
      <c r="CO1512" s="370"/>
      <c r="CP1512" s="370"/>
      <c r="CQ1512" s="370"/>
      <c r="CR1512" s="370"/>
      <c r="CS1512" s="370"/>
      <c r="CT1512" s="370"/>
      <c r="CU1512" s="370"/>
      <c r="CV1512" s="370"/>
      <c r="CW1512" s="370"/>
      <c r="CX1512" s="370"/>
      <c r="CY1512" s="370"/>
      <c r="CZ1512" s="370"/>
      <c r="DA1512" s="370"/>
      <c r="DB1512" s="370"/>
      <c r="DC1512" s="370"/>
      <c r="DD1512" s="370"/>
      <c r="DE1512" s="370"/>
    </row>
    <row r="1513" spans="56:109">
      <c r="BD1513" s="370"/>
      <c r="BE1513" s="370"/>
      <c r="BF1513" s="370"/>
      <c r="BG1513" s="370"/>
      <c r="BH1513" s="370"/>
      <c r="BI1513" s="370"/>
      <c r="BJ1513" s="370"/>
      <c r="BK1513" s="370"/>
      <c r="BL1513" s="370"/>
      <c r="BM1513" s="370"/>
      <c r="BN1513" s="370"/>
      <c r="BO1513" s="370"/>
      <c r="BP1513" s="370"/>
      <c r="BQ1513" s="370"/>
      <c r="BR1513" s="370"/>
      <c r="BS1513" s="370"/>
      <c r="BT1513" s="370"/>
      <c r="BU1513" s="370"/>
      <c r="BV1513" s="370"/>
      <c r="BW1513" s="370"/>
      <c r="BX1513" s="370"/>
      <c r="BY1513" s="370"/>
      <c r="BZ1513" s="370"/>
      <c r="CA1513" s="370"/>
      <c r="CB1513" s="370"/>
      <c r="CC1513" s="370"/>
      <c r="CD1513" s="370"/>
      <c r="CE1513" s="370"/>
      <c r="CF1513" s="370"/>
      <c r="CG1513" s="370"/>
      <c r="CH1513" s="370"/>
      <c r="CI1513" s="370"/>
      <c r="CJ1513" s="370"/>
      <c r="CK1513" s="370"/>
      <c r="CL1513" s="370"/>
      <c r="CM1513" s="370"/>
      <c r="CN1513" s="370"/>
      <c r="CO1513" s="370"/>
      <c r="CP1513" s="370"/>
      <c r="CQ1513" s="370"/>
      <c r="CR1513" s="370"/>
      <c r="CS1513" s="370"/>
      <c r="CT1513" s="370"/>
      <c r="CU1513" s="370"/>
      <c r="CV1513" s="370"/>
      <c r="CW1513" s="370"/>
      <c r="CX1513" s="370"/>
      <c r="CY1513" s="370"/>
      <c r="CZ1513" s="370"/>
      <c r="DA1513" s="370"/>
      <c r="DB1513" s="370"/>
      <c r="DC1513" s="370"/>
      <c r="DD1513" s="370"/>
      <c r="DE1513" s="370"/>
    </row>
    <row r="1514" spans="56:109">
      <c r="BD1514" s="370"/>
      <c r="BE1514" s="370"/>
      <c r="BF1514" s="370"/>
      <c r="BG1514" s="370"/>
      <c r="BH1514" s="370"/>
      <c r="BI1514" s="370"/>
      <c r="BJ1514" s="370"/>
      <c r="BK1514" s="370"/>
      <c r="BL1514" s="370"/>
      <c r="BM1514" s="370"/>
      <c r="BN1514" s="370"/>
      <c r="BO1514" s="370"/>
      <c r="BP1514" s="370"/>
      <c r="BQ1514" s="370"/>
      <c r="BR1514" s="370"/>
      <c r="BS1514" s="370"/>
      <c r="BT1514" s="370"/>
      <c r="BU1514" s="370"/>
      <c r="BV1514" s="370"/>
      <c r="BW1514" s="370"/>
      <c r="BX1514" s="370"/>
      <c r="BY1514" s="370"/>
      <c r="BZ1514" s="370"/>
      <c r="CA1514" s="370"/>
      <c r="CB1514" s="370"/>
      <c r="CC1514" s="370"/>
      <c r="CD1514" s="370"/>
      <c r="CE1514" s="370"/>
      <c r="CF1514" s="370"/>
      <c r="CG1514" s="370"/>
      <c r="CH1514" s="370"/>
      <c r="CI1514" s="370"/>
      <c r="CJ1514" s="370"/>
      <c r="CK1514" s="370"/>
      <c r="CL1514" s="370"/>
      <c r="CM1514" s="370"/>
      <c r="CN1514" s="370"/>
      <c r="CO1514" s="370"/>
      <c r="CP1514" s="370"/>
      <c r="CQ1514" s="370"/>
      <c r="CR1514" s="370"/>
      <c r="CS1514" s="370"/>
      <c r="CT1514" s="370"/>
      <c r="CU1514" s="370"/>
      <c r="CV1514" s="370"/>
      <c r="CW1514" s="370"/>
      <c r="CX1514" s="370"/>
      <c r="CY1514" s="370"/>
      <c r="CZ1514" s="370"/>
      <c r="DA1514" s="370"/>
      <c r="DB1514" s="370"/>
      <c r="DC1514" s="370"/>
      <c r="DD1514" s="370"/>
      <c r="DE1514" s="370"/>
    </row>
    <row r="1515" spans="56:109">
      <c r="BD1515" s="370"/>
      <c r="BE1515" s="370"/>
      <c r="BF1515" s="370"/>
      <c r="BG1515" s="370"/>
      <c r="BH1515" s="370"/>
      <c r="BI1515" s="370"/>
      <c r="BJ1515" s="370"/>
      <c r="BK1515" s="370"/>
      <c r="BL1515" s="370"/>
      <c r="BM1515" s="370"/>
      <c r="BN1515" s="370"/>
      <c r="BO1515" s="370"/>
      <c r="BP1515" s="370"/>
      <c r="BQ1515" s="370"/>
      <c r="BR1515" s="370"/>
      <c r="BS1515" s="370"/>
      <c r="BT1515" s="370"/>
      <c r="BU1515" s="370"/>
      <c r="BV1515" s="370"/>
      <c r="BW1515" s="370"/>
      <c r="BX1515" s="370"/>
      <c r="BY1515" s="370"/>
      <c r="BZ1515" s="370"/>
      <c r="CA1515" s="370"/>
      <c r="CB1515" s="370"/>
      <c r="CC1515" s="370"/>
      <c r="CD1515" s="370"/>
      <c r="CE1515" s="370"/>
      <c r="CF1515" s="370"/>
      <c r="CG1515" s="370"/>
      <c r="CH1515" s="370"/>
      <c r="CI1515" s="370"/>
      <c r="CJ1515" s="370"/>
      <c r="CK1515" s="370"/>
      <c r="CL1515" s="370"/>
      <c r="CM1515" s="370"/>
      <c r="CN1515" s="370"/>
      <c r="CO1515" s="370"/>
      <c r="CP1515" s="370"/>
      <c r="CQ1515" s="370"/>
      <c r="CR1515" s="370"/>
      <c r="CS1515" s="370"/>
      <c r="CT1515" s="370"/>
      <c r="CU1515" s="370"/>
      <c r="CV1515" s="370"/>
      <c r="CW1515" s="370"/>
      <c r="CX1515" s="370"/>
      <c r="CY1515" s="370"/>
      <c r="CZ1515" s="370"/>
      <c r="DA1515" s="370"/>
      <c r="DB1515" s="370"/>
      <c r="DC1515" s="370"/>
      <c r="DD1515" s="370"/>
      <c r="DE1515" s="370"/>
    </row>
    <row r="1516" spans="56:109">
      <c r="BD1516" s="370"/>
      <c r="BE1516" s="370"/>
      <c r="BF1516" s="370"/>
      <c r="BG1516" s="370"/>
      <c r="BH1516" s="370"/>
      <c r="BI1516" s="370"/>
      <c r="BJ1516" s="370"/>
      <c r="BK1516" s="370"/>
      <c r="BL1516" s="370"/>
      <c r="BM1516" s="370"/>
      <c r="BN1516" s="370"/>
      <c r="BO1516" s="370"/>
      <c r="BP1516" s="370"/>
      <c r="BQ1516" s="370"/>
      <c r="BR1516" s="370"/>
      <c r="BS1516" s="370"/>
      <c r="BT1516" s="370"/>
      <c r="BU1516" s="370"/>
      <c r="BV1516" s="370"/>
      <c r="BW1516" s="370"/>
      <c r="BX1516" s="370"/>
      <c r="BY1516" s="370"/>
      <c r="BZ1516" s="370"/>
      <c r="CA1516" s="370"/>
      <c r="CB1516" s="370"/>
      <c r="CC1516" s="370"/>
      <c r="CD1516" s="370"/>
      <c r="CE1516" s="370"/>
      <c r="CF1516" s="370"/>
      <c r="CG1516" s="370"/>
      <c r="CH1516" s="370"/>
      <c r="CI1516" s="370"/>
      <c r="CJ1516" s="370"/>
      <c r="CK1516" s="370"/>
      <c r="CL1516" s="370"/>
      <c r="CM1516" s="370"/>
      <c r="CN1516" s="370"/>
      <c r="CO1516" s="370"/>
      <c r="CP1516" s="370"/>
      <c r="CQ1516" s="370"/>
      <c r="CR1516" s="370"/>
      <c r="CS1516" s="370"/>
      <c r="CT1516" s="370"/>
      <c r="CU1516" s="370"/>
      <c r="CV1516" s="370"/>
      <c r="CW1516" s="370"/>
      <c r="CX1516" s="370"/>
      <c r="CY1516" s="370"/>
      <c r="CZ1516" s="370"/>
      <c r="DA1516" s="370"/>
      <c r="DB1516" s="370"/>
      <c r="DC1516" s="370"/>
      <c r="DD1516" s="370"/>
      <c r="DE1516" s="370"/>
    </row>
    <row r="1517" spans="56:109">
      <c r="BD1517" s="370"/>
      <c r="BE1517" s="370"/>
      <c r="BF1517" s="370"/>
      <c r="BG1517" s="370"/>
      <c r="BH1517" s="370"/>
      <c r="BI1517" s="370"/>
      <c r="BJ1517" s="370"/>
      <c r="BK1517" s="370"/>
      <c r="BL1517" s="370"/>
      <c r="BM1517" s="370"/>
      <c r="BN1517" s="370"/>
      <c r="BO1517" s="370"/>
      <c r="BP1517" s="370"/>
      <c r="BQ1517" s="370"/>
      <c r="BR1517" s="370"/>
      <c r="BS1517" s="370"/>
      <c r="BT1517" s="370"/>
      <c r="BU1517" s="370"/>
      <c r="BV1517" s="370"/>
      <c r="BW1517" s="370"/>
      <c r="BX1517" s="370"/>
      <c r="BY1517" s="370"/>
      <c r="BZ1517" s="370"/>
      <c r="CA1517" s="370"/>
      <c r="CB1517" s="370"/>
      <c r="CC1517" s="370"/>
      <c r="CD1517" s="370"/>
      <c r="CE1517" s="370"/>
      <c r="CF1517" s="370"/>
      <c r="CG1517" s="370"/>
      <c r="CH1517" s="370"/>
      <c r="CI1517" s="370"/>
      <c r="CJ1517" s="370"/>
      <c r="CK1517" s="370"/>
      <c r="CL1517" s="370"/>
      <c r="CM1517" s="370"/>
      <c r="CN1517" s="370"/>
      <c r="CO1517" s="370"/>
      <c r="CP1517" s="370"/>
      <c r="CQ1517" s="370"/>
      <c r="CR1517" s="370"/>
      <c r="CS1517" s="370"/>
      <c r="CT1517" s="370"/>
      <c r="CU1517" s="370"/>
      <c r="CV1517" s="370"/>
      <c r="CW1517" s="370"/>
      <c r="CX1517" s="370"/>
      <c r="CY1517" s="370"/>
      <c r="CZ1517" s="370"/>
      <c r="DA1517" s="370"/>
      <c r="DB1517" s="370"/>
      <c r="DC1517" s="370"/>
      <c r="DD1517" s="370"/>
      <c r="DE1517" s="370"/>
    </row>
    <row r="1518" spans="56:109">
      <c r="BD1518" s="370"/>
      <c r="BE1518" s="370"/>
      <c r="BF1518" s="370"/>
      <c r="BG1518" s="370"/>
      <c r="BH1518" s="370"/>
      <c r="BI1518" s="370"/>
      <c r="BJ1518" s="370"/>
      <c r="BK1518" s="370"/>
      <c r="BL1518" s="370"/>
      <c r="BM1518" s="370"/>
      <c r="BN1518" s="370"/>
      <c r="BO1518" s="370"/>
      <c r="BP1518" s="370"/>
      <c r="BQ1518" s="370"/>
      <c r="BR1518" s="370"/>
      <c r="BS1518" s="370"/>
      <c r="BT1518" s="370"/>
      <c r="BU1518" s="370"/>
      <c r="BV1518" s="370"/>
      <c r="BW1518" s="370"/>
      <c r="BX1518" s="370"/>
      <c r="BY1518" s="370"/>
      <c r="BZ1518" s="370"/>
      <c r="CA1518" s="370"/>
      <c r="CB1518" s="370"/>
      <c r="CC1518" s="370"/>
      <c r="CD1518" s="370"/>
      <c r="CE1518" s="370"/>
      <c r="CF1518" s="370"/>
      <c r="CG1518" s="370"/>
      <c r="CH1518" s="370"/>
      <c r="CI1518" s="370"/>
      <c r="CJ1518" s="370"/>
      <c r="CK1518" s="370"/>
      <c r="CL1518" s="370"/>
      <c r="CM1518" s="370"/>
      <c r="CN1518" s="370"/>
      <c r="CO1518" s="370"/>
      <c r="CP1518" s="370"/>
      <c r="CQ1518" s="370"/>
      <c r="CR1518" s="370"/>
      <c r="CS1518" s="370"/>
      <c r="CT1518" s="370"/>
      <c r="CU1518" s="370"/>
      <c r="CV1518" s="370"/>
      <c r="CW1518" s="370"/>
      <c r="CX1518" s="370"/>
      <c r="CY1518" s="370"/>
      <c r="CZ1518" s="370"/>
      <c r="DA1518" s="370"/>
      <c r="DB1518" s="370"/>
      <c r="DC1518" s="370"/>
      <c r="DD1518" s="370"/>
      <c r="DE1518" s="370"/>
    </row>
    <row r="1519" spans="56:109">
      <c r="BD1519" s="370"/>
      <c r="BE1519" s="370"/>
      <c r="BF1519" s="370"/>
      <c r="BG1519" s="370"/>
      <c r="BH1519" s="370"/>
      <c r="BI1519" s="370"/>
      <c r="BJ1519" s="370"/>
      <c r="BK1519" s="370"/>
      <c r="BL1519" s="370"/>
      <c r="BM1519" s="370"/>
      <c r="BN1519" s="370"/>
      <c r="BO1519" s="370"/>
      <c r="BP1519" s="370"/>
      <c r="BQ1519" s="370"/>
      <c r="BR1519" s="370"/>
      <c r="BS1519" s="370"/>
      <c r="BT1519" s="370"/>
      <c r="BU1519" s="370"/>
      <c r="BV1519" s="370"/>
      <c r="BW1519" s="370"/>
      <c r="BX1519" s="370"/>
      <c r="BY1519" s="370"/>
      <c r="BZ1519" s="370"/>
      <c r="CA1519" s="370"/>
      <c r="CB1519" s="370"/>
      <c r="CC1519" s="370"/>
      <c r="CD1519" s="370"/>
      <c r="CE1519" s="370"/>
      <c r="CF1519" s="370"/>
      <c r="CG1519" s="370"/>
      <c r="CH1519" s="370"/>
      <c r="CI1519" s="370"/>
      <c r="CJ1519" s="370"/>
      <c r="CK1519" s="370"/>
      <c r="CL1519" s="370"/>
      <c r="CM1519" s="370"/>
      <c r="CN1519" s="370"/>
      <c r="CO1519" s="370"/>
      <c r="CP1519" s="370"/>
      <c r="CQ1519" s="370"/>
      <c r="CR1519" s="370"/>
      <c r="CS1519" s="370"/>
      <c r="CT1519" s="370"/>
      <c r="CU1519" s="370"/>
      <c r="CV1519" s="370"/>
      <c r="CW1519" s="370"/>
      <c r="CX1519" s="370"/>
      <c r="CY1519" s="370"/>
      <c r="CZ1519" s="370"/>
      <c r="DA1519" s="370"/>
      <c r="DB1519" s="370"/>
      <c r="DC1519" s="370"/>
      <c r="DD1519" s="370"/>
      <c r="DE1519" s="370"/>
    </row>
    <row r="1520" spans="56:109">
      <c r="BD1520" s="370"/>
      <c r="BE1520" s="370"/>
      <c r="BF1520" s="370"/>
      <c r="BG1520" s="370"/>
      <c r="BH1520" s="370"/>
      <c r="BI1520" s="370"/>
      <c r="BJ1520" s="370"/>
      <c r="BK1520" s="370"/>
      <c r="BL1520" s="370"/>
      <c r="BM1520" s="370"/>
      <c r="BN1520" s="370"/>
      <c r="BO1520" s="370"/>
      <c r="BP1520" s="370"/>
      <c r="BQ1520" s="370"/>
      <c r="BR1520" s="370"/>
      <c r="BS1520" s="370"/>
      <c r="BT1520" s="370"/>
      <c r="BU1520" s="370"/>
      <c r="BV1520" s="370"/>
      <c r="BW1520" s="370"/>
      <c r="BX1520" s="370"/>
      <c r="BY1520" s="370"/>
      <c r="BZ1520" s="370"/>
      <c r="CA1520" s="370"/>
      <c r="CB1520" s="370"/>
      <c r="CC1520" s="370"/>
      <c r="CD1520" s="370"/>
      <c r="CE1520" s="370"/>
      <c r="CF1520" s="370"/>
      <c r="CG1520" s="370"/>
      <c r="CH1520" s="370"/>
      <c r="CI1520" s="370"/>
      <c r="CJ1520" s="370"/>
      <c r="CK1520" s="370"/>
      <c r="CL1520" s="370"/>
      <c r="CM1520" s="370"/>
      <c r="CN1520" s="370"/>
      <c r="CO1520" s="370"/>
      <c r="CP1520" s="370"/>
      <c r="CQ1520" s="370"/>
      <c r="CR1520" s="370"/>
      <c r="CS1520" s="370"/>
      <c r="CT1520" s="370"/>
      <c r="CU1520" s="370"/>
      <c r="CV1520" s="370"/>
      <c r="CW1520" s="370"/>
      <c r="CX1520" s="370"/>
      <c r="CY1520" s="370"/>
      <c r="CZ1520" s="370"/>
      <c r="DA1520" s="370"/>
      <c r="DB1520" s="370"/>
      <c r="DC1520" s="370"/>
      <c r="DD1520" s="370"/>
      <c r="DE1520" s="370"/>
    </row>
    <row r="1521" spans="56:109">
      <c r="BD1521" s="370"/>
      <c r="BE1521" s="370"/>
      <c r="BF1521" s="370"/>
      <c r="BG1521" s="370"/>
      <c r="BH1521" s="370"/>
      <c r="BI1521" s="370"/>
      <c r="BJ1521" s="370"/>
      <c r="BK1521" s="370"/>
      <c r="BL1521" s="370"/>
      <c r="BM1521" s="370"/>
      <c r="BN1521" s="370"/>
      <c r="BO1521" s="370"/>
      <c r="BP1521" s="370"/>
      <c r="BQ1521" s="370"/>
      <c r="BR1521" s="370"/>
      <c r="BS1521" s="370"/>
      <c r="BT1521" s="370"/>
      <c r="BU1521" s="370"/>
      <c r="BV1521" s="370"/>
      <c r="BW1521" s="370"/>
      <c r="BX1521" s="370"/>
      <c r="BY1521" s="370"/>
      <c r="BZ1521" s="370"/>
      <c r="CA1521" s="370"/>
      <c r="CB1521" s="370"/>
      <c r="CC1521" s="370"/>
      <c r="CD1521" s="370"/>
      <c r="CE1521" s="370"/>
      <c r="CF1521" s="370"/>
      <c r="CG1521" s="370"/>
      <c r="CH1521" s="370"/>
      <c r="CI1521" s="370"/>
      <c r="CJ1521" s="370"/>
      <c r="CK1521" s="370"/>
      <c r="CL1521" s="370"/>
      <c r="CM1521" s="370"/>
      <c r="CN1521" s="370"/>
      <c r="CO1521" s="370"/>
      <c r="CP1521" s="370"/>
      <c r="CQ1521" s="370"/>
      <c r="CR1521" s="370"/>
      <c r="CS1521" s="370"/>
      <c r="CT1521" s="370"/>
      <c r="CU1521" s="370"/>
      <c r="CV1521" s="370"/>
      <c r="CW1521" s="370"/>
      <c r="CX1521" s="370"/>
      <c r="CY1521" s="370"/>
      <c r="CZ1521" s="370"/>
      <c r="DA1521" s="370"/>
      <c r="DB1521" s="370"/>
      <c r="DC1521" s="370"/>
      <c r="DD1521" s="370"/>
      <c r="DE1521" s="370"/>
    </row>
    <row r="1522" spans="56:109">
      <c r="BD1522" s="370"/>
      <c r="BE1522" s="370"/>
      <c r="BF1522" s="370"/>
      <c r="BG1522" s="370"/>
      <c r="BH1522" s="370"/>
      <c r="BI1522" s="370"/>
      <c r="BJ1522" s="370"/>
      <c r="BK1522" s="370"/>
      <c r="BL1522" s="370"/>
      <c r="BM1522" s="370"/>
      <c r="BN1522" s="370"/>
      <c r="BO1522" s="370"/>
      <c r="BP1522" s="370"/>
      <c r="BQ1522" s="370"/>
      <c r="BR1522" s="370"/>
      <c r="BS1522" s="370"/>
      <c r="BT1522" s="370"/>
      <c r="BU1522" s="370"/>
      <c r="BV1522" s="370"/>
      <c r="BW1522" s="370"/>
      <c r="BX1522" s="370"/>
      <c r="BY1522" s="370"/>
      <c r="BZ1522" s="370"/>
      <c r="CA1522" s="370"/>
      <c r="CB1522" s="370"/>
      <c r="CC1522" s="370"/>
      <c r="CD1522" s="370"/>
      <c r="CE1522" s="370"/>
      <c r="CF1522" s="370"/>
      <c r="CG1522" s="370"/>
      <c r="CH1522" s="370"/>
      <c r="CI1522" s="370"/>
      <c r="CJ1522" s="370"/>
      <c r="CK1522" s="370"/>
      <c r="CL1522" s="370"/>
      <c r="CM1522" s="370"/>
      <c r="CN1522" s="370"/>
      <c r="CO1522" s="370"/>
      <c r="CP1522" s="370"/>
      <c r="CQ1522" s="370"/>
      <c r="CR1522" s="370"/>
      <c r="CS1522" s="370"/>
      <c r="CT1522" s="370"/>
      <c r="CU1522" s="370"/>
      <c r="CV1522" s="370"/>
      <c r="CW1522" s="370"/>
      <c r="CX1522" s="370"/>
      <c r="CY1522" s="370"/>
      <c r="CZ1522" s="370"/>
      <c r="DA1522" s="370"/>
      <c r="DB1522" s="370"/>
      <c r="DC1522" s="370"/>
      <c r="DD1522" s="370"/>
      <c r="DE1522" s="370"/>
    </row>
    <row r="1523" spans="56:109">
      <c r="BD1523" s="370"/>
      <c r="BE1523" s="370"/>
      <c r="BF1523" s="370"/>
      <c r="BG1523" s="370"/>
      <c r="BH1523" s="370"/>
      <c r="BI1523" s="370"/>
      <c r="BJ1523" s="370"/>
      <c r="BK1523" s="370"/>
      <c r="BL1523" s="370"/>
      <c r="BM1523" s="370"/>
      <c r="BN1523" s="370"/>
      <c r="BO1523" s="370"/>
      <c r="BP1523" s="370"/>
      <c r="BQ1523" s="370"/>
      <c r="BR1523" s="370"/>
      <c r="BS1523" s="370"/>
      <c r="BT1523" s="370"/>
      <c r="BU1523" s="370"/>
      <c r="BV1523" s="370"/>
      <c r="BW1523" s="370"/>
      <c r="BX1523" s="370"/>
      <c r="BY1523" s="370"/>
      <c r="BZ1523" s="370"/>
      <c r="CA1523" s="370"/>
      <c r="CB1523" s="370"/>
      <c r="CC1523" s="370"/>
      <c r="CD1523" s="370"/>
      <c r="CE1523" s="370"/>
      <c r="CF1523" s="370"/>
      <c r="CG1523" s="370"/>
      <c r="CH1523" s="370"/>
      <c r="CI1523" s="370"/>
      <c r="CJ1523" s="370"/>
      <c r="CK1523" s="370"/>
      <c r="CL1523" s="370"/>
      <c r="CM1523" s="370"/>
      <c r="CN1523" s="370"/>
      <c r="CO1523" s="370"/>
      <c r="CP1523" s="370"/>
      <c r="CQ1523" s="370"/>
      <c r="CR1523" s="370"/>
      <c r="CS1523" s="370"/>
      <c r="CT1523" s="370"/>
      <c r="CU1523" s="370"/>
      <c r="CV1523" s="370"/>
      <c r="CW1523" s="370"/>
      <c r="CX1523" s="370"/>
      <c r="CY1523" s="370"/>
      <c r="CZ1523" s="370"/>
      <c r="DA1523" s="370"/>
      <c r="DB1523" s="370"/>
      <c r="DC1523" s="370"/>
      <c r="DD1523" s="370"/>
      <c r="DE1523" s="370"/>
    </row>
    <row r="1524" spans="56:109">
      <c r="BD1524" s="370"/>
      <c r="BE1524" s="370"/>
      <c r="BF1524" s="370"/>
      <c r="BG1524" s="370"/>
      <c r="BH1524" s="370"/>
      <c r="BI1524" s="370"/>
      <c r="BJ1524" s="370"/>
      <c r="BK1524" s="370"/>
      <c r="BL1524" s="370"/>
      <c r="BM1524" s="370"/>
      <c r="BN1524" s="370"/>
      <c r="BO1524" s="370"/>
      <c r="BP1524" s="370"/>
      <c r="BQ1524" s="370"/>
      <c r="BR1524" s="370"/>
      <c r="BS1524" s="370"/>
      <c r="BT1524" s="370"/>
      <c r="BU1524" s="370"/>
      <c r="BV1524" s="370"/>
      <c r="BW1524" s="370"/>
      <c r="BX1524" s="370"/>
      <c r="BY1524" s="370"/>
      <c r="BZ1524" s="370"/>
      <c r="CA1524" s="370"/>
      <c r="CB1524" s="370"/>
      <c r="CC1524" s="370"/>
      <c r="CD1524" s="370"/>
      <c r="CE1524" s="370"/>
      <c r="CF1524" s="370"/>
      <c r="CG1524" s="370"/>
      <c r="CH1524" s="370"/>
      <c r="CI1524" s="370"/>
      <c r="CJ1524" s="370"/>
      <c r="CK1524" s="370"/>
      <c r="CL1524" s="370"/>
      <c r="CM1524" s="370"/>
      <c r="CN1524" s="370"/>
      <c r="CO1524" s="370"/>
      <c r="CP1524" s="370"/>
      <c r="CQ1524" s="370"/>
      <c r="CR1524" s="370"/>
      <c r="CS1524" s="370"/>
      <c r="CT1524" s="370"/>
      <c r="CU1524" s="370"/>
      <c r="CV1524" s="370"/>
      <c r="CW1524" s="370"/>
      <c r="CX1524" s="370"/>
      <c r="CY1524" s="370"/>
      <c r="CZ1524" s="370"/>
      <c r="DA1524" s="370"/>
      <c r="DB1524" s="370"/>
      <c r="DC1524" s="370"/>
      <c r="DD1524" s="370"/>
      <c r="DE1524" s="370"/>
    </row>
    <row r="1525" spans="56:109">
      <c r="BD1525" s="370"/>
      <c r="BE1525" s="370"/>
      <c r="BF1525" s="370"/>
      <c r="BG1525" s="370"/>
      <c r="BH1525" s="370"/>
      <c r="BI1525" s="370"/>
      <c r="BJ1525" s="370"/>
      <c r="BK1525" s="370"/>
      <c r="BL1525" s="370"/>
      <c r="BM1525" s="370"/>
      <c r="BN1525" s="370"/>
      <c r="BO1525" s="370"/>
      <c r="BP1525" s="370"/>
      <c r="BQ1525" s="370"/>
      <c r="BR1525" s="370"/>
      <c r="BS1525" s="370"/>
      <c r="BT1525" s="370"/>
      <c r="BU1525" s="370"/>
      <c r="BV1525" s="370"/>
      <c r="BW1525" s="370"/>
      <c r="BX1525" s="370"/>
      <c r="BY1525" s="370"/>
      <c r="BZ1525" s="370"/>
      <c r="CA1525" s="370"/>
      <c r="CB1525" s="370"/>
      <c r="CC1525" s="370"/>
      <c r="CD1525" s="370"/>
      <c r="CE1525" s="370"/>
      <c r="CF1525" s="370"/>
      <c r="CG1525" s="370"/>
      <c r="CH1525" s="370"/>
      <c r="CI1525" s="370"/>
      <c r="CJ1525" s="370"/>
      <c r="CK1525" s="370"/>
      <c r="CL1525" s="370"/>
      <c r="CM1525" s="370"/>
      <c r="CN1525" s="370"/>
      <c r="CO1525" s="370"/>
      <c r="CP1525" s="370"/>
      <c r="CQ1525" s="370"/>
      <c r="CR1525" s="370"/>
      <c r="CS1525" s="370"/>
      <c r="CT1525" s="370"/>
      <c r="CU1525" s="370"/>
      <c r="CV1525" s="370"/>
      <c r="CW1525" s="370"/>
      <c r="CX1525" s="370"/>
      <c r="CY1525" s="370"/>
      <c r="CZ1525" s="370"/>
      <c r="DA1525" s="370"/>
      <c r="DB1525" s="370"/>
      <c r="DC1525" s="370"/>
      <c r="DD1525" s="370"/>
      <c r="DE1525" s="370"/>
    </row>
    <row r="1526" spans="56:109">
      <c r="BD1526" s="370"/>
      <c r="BE1526" s="370"/>
      <c r="BF1526" s="370"/>
      <c r="BG1526" s="370"/>
      <c r="BH1526" s="370"/>
      <c r="BI1526" s="370"/>
      <c r="BJ1526" s="370"/>
      <c r="BK1526" s="370"/>
      <c r="BL1526" s="370"/>
      <c r="BM1526" s="370"/>
      <c r="BN1526" s="370"/>
      <c r="BO1526" s="370"/>
      <c r="BP1526" s="370"/>
      <c r="BQ1526" s="370"/>
      <c r="BR1526" s="370"/>
      <c r="BS1526" s="370"/>
      <c r="BT1526" s="370"/>
      <c r="BU1526" s="370"/>
      <c r="BV1526" s="370"/>
      <c r="BW1526" s="370"/>
      <c r="BX1526" s="370"/>
      <c r="BY1526" s="370"/>
      <c r="BZ1526" s="370"/>
      <c r="CA1526" s="370"/>
      <c r="CB1526" s="370"/>
      <c r="CC1526" s="370"/>
      <c r="CD1526" s="370"/>
      <c r="CE1526" s="370"/>
      <c r="CF1526" s="370"/>
      <c r="CG1526" s="370"/>
      <c r="CH1526" s="370"/>
      <c r="CI1526" s="370"/>
      <c r="CJ1526" s="370"/>
      <c r="CK1526" s="370"/>
      <c r="CL1526" s="370"/>
      <c r="CM1526" s="370"/>
      <c r="CN1526" s="370"/>
      <c r="CO1526" s="370"/>
      <c r="CP1526" s="370"/>
      <c r="CQ1526" s="370"/>
      <c r="CR1526" s="370"/>
      <c r="CS1526" s="370"/>
      <c r="CT1526" s="370"/>
      <c r="CU1526" s="370"/>
      <c r="CV1526" s="370"/>
      <c r="CW1526" s="370"/>
      <c r="CX1526" s="370"/>
      <c r="CY1526" s="370"/>
      <c r="CZ1526" s="370"/>
      <c r="DA1526" s="370"/>
      <c r="DB1526" s="370"/>
      <c r="DC1526" s="370"/>
      <c r="DD1526" s="370"/>
      <c r="DE1526" s="370"/>
    </row>
    <row r="1527" spans="56:109">
      <c r="BD1527" s="370"/>
      <c r="BE1527" s="370"/>
      <c r="BF1527" s="370"/>
      <c r="BG1527" s="370"/>
      <c r="BH1527" s="370"/>
      <c r="BI1527" s="370"/>
      <c r="BJ1527" s="370"/>
      <c r="BK1527" s="370"/>
      <c r="BL1527" s="370"/>
      <c r="BM1527" s="370"/>
      <c r="BN1527" s="370"/>
      <c r="BO1527" s="370"/>
      <c r="BP1527" s="370"/>
      <c r="BQ1527" s="370"/>
      <c r="BR1527" s="370"/>
      <c r="BS1527" s="370"/>
      <c r="BT1527" s="370"/>
      <c r="BU1527" s="370"/>
      <c r="BV1527" s="370"/>
      <c r="BW1527" s="370"/>
      <c r="BX1527" s="370"/>
      <c r="BY1527" s="370"/>
      <c r="BZ1527" s="370"/>
      <c r="CA1527" s="370"/>
      <c r="CB1527" s="370"/>
      <c r="CC1527" s="370"/>
      <c r="CD1527" s="370"/>
      <c r="CE1527" s="370"/>
      <c r="CF1527" s="370"/>
      <c r="CG1527" s="370"/>
      <c r="CH1527" s="370"/>
      <c r="CI1527" s="370"/>
      <c r="CJ1527" s="370"/>
      <c r="CK1527" s="370"/>
      <c r="CL1527" s="370"/>
      <c r="CM1527" s="370"/>
      <c r="CN1527" s="370"/>
      <c r="CO1527" s="370"/>
      <c r="CP1527" s="370"/>
      <c r="CQ1527" s="370"/>
      <c r="CR1527" s="370"/>
      <c r="CS1527" s="370"/>
      <c r="CT1527" s="370"/>
      <c r="CU1527" s="370"/>
      <c r="CV1527" s="370"/>
      <c r="CW1527" s="370"/>
      <c r="CX1527" s="370"/>
      <c r="CY1527" s="370"/>
      <c r="CZ1527" s="370"/>
      <c r="DA1527" s="370"/>
      <c r="DB1527" s="370"/>
      <c r="DC1527" s="370"/>
      <c r="DD1527" s="370"/>
      <c r="DE1527" s="370"/>
    </row>
    <row r="1528" spans="56:109">
      <c r="BD1528" s="370"/>
      <c r="BE1528" s="370"/>
      <c r="BF1528" s="370"/>
      <c r="BG1528" s="370"/>
      <c r="BH1528" s="370"/>
      <c r="BI1528" s="370"/>
      <c r="BJ1528" s="370"/>
      <c r="BK1528" s="370"/>
      <c r="BL1528" s="370"/>
      <c r="BM1528" s="370"/>
      <c r="BN1528" s="370"/>
      <c r="BO1528" s="370"/>
      <c r="BP1528" s="370"/>
      <c r="BQ1528" s="370"/>
      <c r="BR1528" s="370"/>
      <c r="BS1528" s="370"/>
      <c r="BT1528" s="370"/>
      <c r="BU1528" s="370"/>
      <c r="BV1528" s="370"/>
      <c r="BW1528" s="370"/>
      <c r="BX1528" s="370"/>
      <c r="BY1528" s="370"/>
      <c r="BZ1528" s="370"/>
      <c r="CA1528" s="370"/>
      <c r="CB1528" s="370"/>
      <c r="CC1528" s="370"/>
      <c r="CD1528" s="370"/>
      <c r="CE1528" s="370"/>
      <c r="CF1528" s="370"/>
      <c r="CG1528" s="370"/>
      <c r="CH1528" s="370"/>
      <c r="CI1528" s="370"/>
      <c r="CJ1528" s="370"/>
      <c r="CK1528" s="370"/>
      <c r="CL1528" s="370"/>
      <c r="CM1528" s="370"/>
      <c r="CN1528" s="370"/>
      <c r="CO1528" s="370"/>
      <c r="CP1528" s="370"/>
      <c r="CQ1528" s="370"/>
      <c r="CR1528" s="370"/>
      <c r="CS1528" s="370"/>
      <c r="CT1528" s="370"/>
      <c r="CU1528" s="370"/>
      <c r="CV1528" s="370"/>
      <c r="CW1528" s="370"/>
      <c r="CX1528" s="370"/>
      <c r="CY1528" s="370"/>
      <c r="CZ1528" s="370"/>
      <c r="DA1528" s="370"/>
      <c r="DB1528" s="370"/>
      <c r="DC1528" s="370"/>
      <c r="DD1528" s="370"/>
      <c r="DE1528" s="370"/>
    </row>
    <row r="1529" spans="56:109">
      <c r="BD1529" s="370"/>
      <c r="BE1529" s="370"/>
      <c r="BF1529" s="370"/>
      <c r="BG1529" s="370"/>
      <c r="BH1529" s="370"/>
      <c r="BI1529" s="370"/>
      <c r="BJ1529" s="370"/>
      <c r="BK1529" s="370"/>
      <c r="BL1529" s="370"/>
      <c r="BM1529" s="370"/>
      <c r="BN1529" s="370"/>
      <c r="BO1529" s="370"/>
      <c r="BP1529" s="370"/>
      <c r="BQ1529" s="370"/>
      <c r="BR1529" s="370"/>
      <c r="BS1529" s="370"/>
      <c r="BT1529" s="370"/>
      <c r="BU1529" s="370"/>
      <c r="BV1529" s="370"/>
      <c r="BW1529" s="370"/>
      <c r="BX1529" s="370"/>
      <c r="BY1529" s="370"/>
      <c r="BZ1529" s="370"/>
      <c r="CA1529" s="370"/>
      <c r="CB1529" s="370"/>
      <c r="CC1529" s="370"/>
      <c r="CD1529" s="370"/>
      <c r="CE1529" s="370"/>
      <c r="CF1529" s="370"/>
      <c r="CG1529" s="370"/>
      <c r="CH1529" s="370"/>
      <c r="CI1529" s="370"/>
      <c r="CJ1529" s="370"/>
      <c r="CK1529" s="370"/>
      <c r="CL1529" s="370"/>
      <c r="CM1529" s="370"/>
      <c r="CN1529" s="370"/>
      <c r="CO1529" s="370"/>
      <c r="CP1529" s="370"/>
      <c r="CQ1529" s="370"/>
      <c r="CR1529" s="370"/>
      <c r="CS1529" s="370"/>
      <c r="CT1529" s="370"/>
      <c r="CU1529" s="370"/>
      <c r="CV1529" s="370"/>
      <c r="CW1529" s="370"/>
      <c r="CX1529" s="370"/>
      <c r="CY1529" s="370"/>
      <c r="CZ1529" s="370"/>
      <c r="DA1529" s="370"/>
      <c r="DB1529" s="370"/>
      <c r="DC1529" s="370"/>
      <c r="DD1529" s="370"/>
      <c r="DE1529" s="370"/>
    </row>
    <row r="1530" spans="56:109">
      <c r="BD1530" s="370"/>
      <c r="BE1530" s="370"/>
      <c r="BF1530" s="370"/>
      <c r="BG1530" s="370"/>
      <c r="BH1530" s="370"/>
      <c r="BI1530" s="370"/>
      <c r="BJ1530" s="370"/>
      <c r="BK1530" s="370"/>
      <c r="BL1530" s="370"/>
      <c r="BM1530" s="370"/>
      <c r="BN1530" s="370"/>
      <c r="BO1530" s="370"/>
      <c r="BP1530" s="370"/>
      <c r="BQ1530" s="370"/>
      <c r="BR1530" s="370"/>
      <c r="BS1530" s="370"/>
      <c r="BT1530" s="370"/>
      <c r="BU1530" s="370"/>
      <c r="BV1530" s="370"/>
      <c r="BW1530" s="370"/>
      <c r="BX1530" s="370"/>
      <c r="BY1530" s="370"/>
      <c r="BZ1530" s="370"/>
      <c r="CA1530" s="370"/>
      <c r="CB1530" s="370"/>
      <c r="CC1530" s="370"/>
      <c r="CD1530" s="370"/>
      <c r="CE1530" s="370"/>
      <c r="CF1530" s="370"/>
      <c r="CG1530" s="370"/>
      <c r="CH1530" s="370"/>
      <c r="CI1530" s="370"/>
      <c r="CJ1530" s="370"/>
      <c r="CK1530" s="370"/>
      <c r="CL1530" s="370"/>
      <c r="CM1530" s="370"/>
      <c r="CN1530" s="370"/>
      <c r="CO1530" s="370"/>
      <c r="CP1530" s="370"/>
      <c r="CQ1530" s="370"/>
      <c r="CR1530" s="370"/>
      <c r="CS1530" s="370"/>
      <c r="CT1530" s="370"/>
      <c r="CU1530" s="370"/>
      <c r="CV1530" s="370"/>
      <c r="CW1530" s="370"/>
      <c r="CX1530" s="370"/>
      <c r="CY1530" s="370"/>
      <c r="CZ1530" s="370"/>
      <c r="DA1530" s="370"/>
      <c r="DB1530" s="370"/>
      <c r="DC1530" s="370"/>
      <c r="DD1530" s="370"/>
      <c r="DE1530" s="370"/>
    </row>
    <row r="1531" spans="56:109">
      <c r="BD1531" s="370"/>
      <c r="BE1531" s="370"/>
      <c r="BF1531" s="370"/>
      <c r="BG1531" s="370"/>
      <c r="BH1531" s="370"/>
      <c r="BI1531" s="370"/>
      <c r="BJ1531" s="370"/>
      <c r="BK1531" s="370"/>
      <c r="BL1531" s="370"/>
      <c r="BM1531" s="370"/>
      <c r="BN1531" s="370"/>
      <c r="BO1531" s="370"/>
      <c r="BP1531" s="370"/>
      <c r="BQ1531" s="370"/>
      <c r="BR1531" s="370"/>
      <c r="BS1531" s="370"/>
      <c r="BT1531" s="370"/>
      <c r="BU1531" s="370"/>
      <c r="BV1531" s="370"/>
      <c r="BW1531" s="370"/>
      <c r="BX1531" s="370"/>
      <c r="BY1531" s="370"/>
      <c r="BZ1531" s="370"/>
      <c r="CA1531" s="370"/>
      <c r="CB1531" s="370"/>
      <c r="CC1531" s="370"/>
      <c r="CD1531" s="370"/>
      <c r="CE1531" s="370"/>
      <c r="CF1531" s="370"/>
      <c r="CG1531" s="370"/>
      <c r="CH1531" s="370"/>
      <c r="CI1531" s="370"/>
      <c r="CJ1531" s="370"/>
      <c r="CK1531" s="370"/>
      <c r="CL1531" s="370"/>
      <c r="CM1531" s="370"/>
      <c r="CN1531" s="370"/>
      <c r="CO1531" s="370"/>
      <c r="CP1531" s="370"/>
      <c r="CQ1531" s="370"/>
      <c r="CR1531" s="370"/>
      <c r="CS1531" s="370"/>
      <c r="CT1531" s="370"/>
      <c r="CU1531" s="370"/>
      <c r="CV1531" s="370"/>
      <c r="CW1531" s="370"/>
      <c r="CX1531" s="370"/>
      <c r="CY1531" s="370"/>
      <c r="CZ1531" s="370"/>
      <c r="DA1531" s="370"/>
      <c r="DB1531" s="370"/>
      <c r="DC1531" s="370"/>
      <c r="DD1531" s="370"/>
      <c r="DE1531" s="370"/>
    </row>
    <row r="1532" spans="56:109">
      <c r="BD1532" s="370"/>
      <c r="BE1532" s="370"/>
      <c r="BF1532" s="370"/>
      <c r="BG1532" s="370"/>
      <c r="BH1532" s="370"/>
      <c r="BI1532" s="370"/>
      <c r="BJ1532" s="370"/>
      <c r="BK1532" s="370"/>
      <c r="BL1532" s="370"/>
      <c r="BM1532" s="370"/>
      <c r="BN1532" s="370"/>
      <c r="BO1532" s="370"/>
      <c r="BP1532" s="370"/>
      <c r="BQ1532" s="370"/>
      <c r="BR1532" s="370"/>
      <c r="BS1532" s="370"/>
      <c r="BT1532" s="370"/>
      <c r="BU1532" s="370"/>
      <c r="BV1532" s="370"/>
      <c r="BW1532" s="370"/>
      <c r="BX1532" s="370"/>
      <c r="BY1532" s="370"/>
      <c r="BZ1532" s="370"/>
      <c r="CA1532" s="370"/>
      <c r="CB1532" s="370"/>
      <c r="CC1532" s="370"/>
      <c r="CD1532" s="370"/>
      <c r="CE1532" s="370"/>
      <c r="CF1532" s="370"/>
      <c r="CG1532" s="370"/>
      <c r="CH1532" s="370"/>
      <c r="CI1532" s="370"/>
      <c r="CJ1532" s="370"/>
      <c r="CK1532" s="370"/>
      <c r="CL1532" s="370"/>
      <c r="CM1532" s="370"/>
      <c r="CN1532" s="370"/>
      <c r="CO1532" s="370"/>
      <c r="CP1532" s="370"/>
      <c r="CQ1532" s="370"/>
      <c r="CR1532" s="370"/>
      <c r="CS1532" s="370"/>
      <c r="CT1532" s="370"/>
      <c r="CU1532" s="370"/>
      <c r="CV1532" s="370"/>
      <c r="CW1532" s="370"/>
      <c r="CX1532" s="370"/>
      <c r="CY1532" s="370"/>
      <c r="CZ1532" s="370"/>
      <c r="DA1532" s="370"/>
      <c r="DB1532" s="370"/>
      <c r="DC1532" s="370"/>
      <c r="DD1532" s="370"/>
      <c r="DE1532" s="370"/>
    </row>
    <row r="1533" spans="56:109">
      <c r="BD1533" s="370"/>
      <c r="BE1533" s="370"/>
      <c r="BF1533" s="370"/>
      <c r="BG1533" s="370"/>
      <c r="BH1533" s="370"/>
      <c r="BI1533" s="370"/>
      <c r="BJ1533" s="370"/>
      <c r="BK1533" s="370"/>
      <c r="BL1533" s="370"/>
      <c r="BM1533" s="370"/>
      <c r="BN1533" s="370"/>
      <c r="BO1533" s="370"/>
      <c r="BP1533" s="370"/>
      <c r="BQ1533" s="370"/>
      <c r="BR1533" s="370"/>
      <c r="BS1533" s="370"/>
      <c r="BT1533" s="370"/>
      <c r="BU1533" s="370"/>
      <c r="BV1533" s="370"/>
      <c r="BW1533" s="370"/>
      <c r="BX1533" s="370"/>
      <c r="BY1533" s="370"/>
      <c r="BZ1533" s="370"/>
      <c r="CA1533" s="370"/>
      <c r="CB1533" s="370"/>
      <c r="CC1533" s="370"/>
      <c r="CD1533" s="370"/>
      <c r="CE1533" s="370"/>
      <c r="CF1533" s="370"/>
      <c r="CG1533" s="370"/>
      <c r="CH1533" s="370"/>
      <c r="CI1533" s="370"/>
      <c r="CJ1533" s="370"/>
      <c r="CK1533" s="370"/>
      <c r="CL1533" s="370"/>
      <c r="CM1533" s="370"/>
      <c r="CN1533" s="370"/>
      <c r="CO1533" s="370"/>
      <c r="CP1533" s="370"/>
      <c r="CQ1533" s="370"/>
      <c r="CR1533" s="370"/>
      <c r="CS1533" s="370"/>
      <c r="CT1533" s="370"/>
      <c r="CU1533" s="370"/>
      <c r="CV1533" s="370"/>
      <c r="CW1533" s="370"/>
      <c r="CX1533" s="370"/>
      <c r="CY1533" s="370"/>
      <c r="CZ1533" s="370"/>
      <c r="DA1533" s="370"/>
      <c r="DB1533" s="370"/>
      <c r="DC1533" s="370"/>
      <c r="DD1533" s="370"/>
      <c r="DE1533" s="370"/>
    </row>
    <row r="1534" spans="56:109">
      <c r="BD1534" s="370"/>
      <c r="BE1534" s="370"/>
      <c r="BF1534" s="370"/>
      <c r="BG1534" s="370"/>
      <c r="BH1534" s="370"/>
      <c r="BI1534" s="370"/>
      <c r="BJ1534" s="370"/>
      <c r="BK1534" s="370"/>
      <c r="BL1534" s="370"/>
      <c r="BM1534" s="370"/>
      <c r="BN1534" s="370"/>
      <c r="BO1534" s="370"/>
      <c r="BP1534" s="370"/>
      <c r="BQ1534" s="370"/>
      <c r="BR1534" s="370"/>
      <c r="BS1534" s="370"/>
      <c r="BT1534" s="370"/>
      <c r="BU1534" s="370"/>
      <c r="BV1534" s="370"/>
      <c r="BW1534" s="370"/>
      <c r="BX1534" s="370"/>
      <c r="BY1534" s="370"/>
      <c r="BZ1534" s="370"/>
      <c r="CA1534" s="370"/>
      <c r="CB1534" s="370"/>
      <c r="CC1534" s="370"/>
      <c r="CD1534" s="370"/>
      <c r="CE1534" s="370"/>
      <c r="CF1534" s="370"/>
      <c r="CG1534" s="370"/>
      <c r="CH1534" s="370"/>
      <c r="CI1534" s="370"/>
      <c r="CJ1534" s="370"/>
      <c r="CK1534" s="370"/>
      <c r="CL1534" s="370"/>
      <c r="CM1534" s="370"/>
      <c r="CN1534" s="370"/>
      <c r="CO1534" s="370"/>
      <c r="CP1534" s="370"/>
      <c r="CQ1534" s="370"/>
      <c r="CR1534" s="370"/>
      <c r="CS1534" s="370"/>
      <c r="CT1534" s="370"/>
      <c r="CU1534" s="370"/>
      <c r="CV1534" s="370"/>
      <c r="CW1534" s="370"/>
      <c r="CX1534" s="370"/>
      <c r="CY1534" s="370"/>
      <c r="CZ1534" s="370"/>
      <c r="DA1534" s="370"/>
      <c r="DB1534" s="370"/>
      <c r="DC1534" s="370"/>
      <c r="DD1534" s="370"/>
      <c r="DE1534" s="370"/>
    </row>
    <row r="1535" spans="56:109">
      <c r="BD1535" s="370"/>
      <c r="BE1535" s="370"/>
      <c r="BF1535" s="370"/>
      <c r="BG1535" s="370"/>
      <c r="BH1535" s="370"/>
      <c r="BI1535" s="370"/>
      <c r="BJ1535" s="370"/>
      <c r="BK1535" s="370"/>
      <c r="BL1535" s="370"/>
      <c r="BM1535" s="370"/>
      <c r="BN1535" s="370"/>
      <c r="BO1535" s="370"/>
      <c r="BP1535" s="370"/>
      <c r="BQ1535" s="370"/>
      <c r="BR1535" s="370"/>
      <c r="BS1535" s="370"/>
      <c r="BT1535" s="370"/>
      <c r="BU1535" s="370"/>
      <c r="BV1535" s="370"/>
      <c r="BW1535" s="370"/>
      <c r="BX1535" s="370"/>
      <c r="BY1535" s="370"/>
      <c r="BZ1535" s="370"/>
      <c r="CA1535" s="370"/>
      <c r="CB1535" s="370"/>
      <c r="CC1535" s="370"/>
      <c r="CD1535" s="370"/>
      <c r="CE1535" s="370"/>
      <c r="CF1535" s="370"/>
      <c r="CG1535" s="370"/>
      <c r="CH1535" s="370"/>
      <c r="CI1535" s="370"/>
      <c r="CJ1535" s="370"/>
      <c r="CK1535" s="370"/>
      <c r="CL1535" s="370"/>
      <c r="CM1535" s="370"/>
      <c r="CN1535" s="370"/>
      <c r="CO1535" s="370"/>
      <c r="CP1535" s="370"/>
      <c r="CQ1535" s="370"/>
      <c r="CR1535" s="370"/>
      <c r="CS1535" s="370"/>
      <c r="CT1535" s="370"/>
      <c r="CU1535" s="370"/>
      <c r="CV1535" s="370"/>
      <c r="CW1535" s="370"/>
      <c r="CX1535" s="370"/>
      <c r="CY1535" s="370"/>
      <c r="CZ1535" s="370"/>
      <c r="DA1535" s="370"/>
      <c r="DB1535" s="370"/>
      <c r="DC1535" s="370"/>
      <c r="DD1535" s="370"/>
      <c r="DE1535" s="370"/>
    </row>
    <row r="1536" spans="56:109">
      <c r="BD1536" s="370"/>
      <c r="BE1536" s="370"/>
      <c r="BF1536" s="370"/>
      <c r="BG1536" s="370"/>
      <c r="BH1536" s="370"/>
      <c r="BI1536" s="370"/>
      <c r="BJ1536" s="370"/>
      <c r="BK1536" s="370"/>
      <c r="BL1536" s="370"/>
      <c r="BM1536" s="370"/>
      <c r="BN1536" s="370"/>
      <c r="BO1536" s="370"/>
      <c r="BP1536" s="370"/>
      <c r="BQ1536" s="370"/>
      <c r="BR1536" s="370"/>
      <c r="BS1536" s="370"/>
      <c r="BT1536" s="370"/>
      <c r="BU1536" s="370"/>
      <c r="BV1536" s="370"/>
      <c r="BW1536" s="370"/>
      <c r="BX1536" s="370"/>
      <c r="BY1536" s="370"/>
      <c r="BZ1536" s="370"/>
      <c r="CA1536" s="370"/>
      <c r="CB1536" s="370"/>
      <c r="CC1536" s="370"/>
      <c r="CD1536" s="370"/>
      <c r="CE1536" s="370"/>
      <c r="CF1536" s="370"/>
      <c r="CG1536" s="370"/>
      <c r="CH1536" s="370"/>
      <c r="CI1536" s="370"/>
      <c r="CJ1536" s="370"/>
      <c r="CK1536" s="370"/>
      <c r="CL1536" s="370"/>
      <c r="CM1536" s="370"/>
      <c r="CN1536" s="370"/>
      <c r="CO1536" s="370"/>
      <c r="CP1536" s="370"/>
      <c r="CQ1536" s="370"/>
      <c r="CR1536" s="370"/>
      <c r="CS1536" s="370"/>
      <c r="CT1536" s="370"/>
      <c r="CU1536" s="370"/>
      <c r="CV1536" s="370"/>
      <c r="CW1536" s="370"/>
      <c r="CX1536" s="370"/>
      <c r="CY1536" s="370"/>
      <c r="CZ1536" s="370"/>
      <c r="DA1536" s="370"/>
      <c r="DB1536" s="370"/>
      <c r="DC1536" s="370"/>
      <c r="DD1536" s="370"/>
      <c r="DE1536" s="370"/>
    </row>
    <row r="1537" spans="56:109">
      <c r="BD1537" s="370"/>
      <c r="BE1537" s="370"/>
      <c r="BF1537" s="370"/>
      <c r="BG1537" s="370"/>
      <c r="BH1537" s="370"/>
      <c r="BI1537" s="370"/>
      <c r="BJ1537" s="370"/>
      <c r="BK1537" s="370"/>
      <c r="BL1537" s="370"/>
      <c r="BM1537" s="370"/>
      <c r="BN1537" s="370"/>
      <c r="BO1537" s="370"/>
      <c r="BP1537" s="370"/>
      <c r="BQ1537" s="370"/>
      <c r="BR1537" s="370"/>
      <c r="BS1537" s="370"/>
      <c r="BT1537" s="370"/>
      <c r="BU1537" s="370"/>
      <c r="BV1537" s="370"/>
      <c r="BW1537" s="370"/>
      <c r="BX1537" s="370"/>
      <c r="BY1537" s="370"/>
      <c r="BZ1537" s="370"/>
      <c r="CA1537" s="370"/>
      <c r="CB1537" s="370"/>
      <c r="CC1537" s="370"/>
      <c r="CD1537" s="370"/>
      <c r="CE1537" s="370"/>
      <c r="CF1537" s="370"/>
      <c r="CG1537" s="370"/>
      <c r="CH1537" s="370"/>
      <c r="CI1537" s="370"/>
      <c r="CJ1537" s="370"/>
      <c r="CK1537" s="370"/>
      <c r="CL1537" s="370"/>
      <c r="CM1537" s="370"/>
      <c r="CN1537" s="370"/>
      <c r="CO1537" s="370"/>
      <c r="CP1537" s="370"/>
      <c r="CQ1537" s="370"/>
      <c r="CR1537" s="370"/>
      <c r="CS1537" s="370"/>
      <c r="CT1537" s="370"/>
      <c r="CU1537" s="370"/>
      <c r="CV1537" s="370"/>
      <c r="CW1537" s="370"/>
      <c r="CX1537" s="370"/>
      <c r="CY1537" s="370"/>
      <c r="CZ1537" s="370"/>
      <c r="DA1537" s="370"/>
      <c r="DB1537" s="370"/>
      <c r="DC1537" s="370"/>
      <c r="DD1537" s="370"/>
      <c r="DE1537" s="370"/>
    </row>
    <row r="1538" spans="56:109">
      <c r="BD1538" s="370"/>
      <c r="BE1538" s="370"/>
      <c r="BF1538" s="370"/>
      <c r="BG1538" s="370"/>
      <c r="BH1538" s="370"/>
      <c r="BI1538" s="370"/>
      <c r="BJ1538" s="370"/>
      <c r="BK1538" s="370"/>
      <c r="BL1538" s="370"/>
      <c r="BM1538" s="370"/>
      <c r="BN1538" s="370"/>
      <c r="BO1538" s="370"/>
      <c r="BP1538" s="370"/>
      <c r="BQ1538" s="370"/>
      <c r="BR1538" s="370"/>
      <c r="BS1538" s="370"/>
      <c r="BT1538" s="370"/>
      <c r="BU1538" s="370"/>
      <c r="BV1538" s="370"/>
      <c r="BW1538" s="370"/>
      <c r="BX1538" s="370"/>
      <c r="BY1538" s="370"/>
      <c r="BZ1538" s="370"/>
      <c r="CA1538" s="370"/>
      <c r="CB1538" s="370"/>
      <c r="CC1538" s="370"/>
      <c r="CD1538" s="370"/>
      <c r="CE1538" s="370"/>
      <c r="CF1538" s="370"/>
      <c r="CG1538" s="370"/>
      <c r="CH1538" s="370"/>
      <c r="CI1538" s="370"/>
      <c r="CJ1538" s="370"/>
      <c r="CK1538" s="370"/>
      <c r="CL1538" s="370"/>
      <c r="CM1538" s="370"/>
      <c r="CN1538" s="370"/>
      <c r="CO1538" s="370"/>
      <c r="CP1538" s="370"/>
      <c r="CQ1538" s="370"/>
      <c r="CR1538" s="370"/>
      <c r="CS1538" s="370"/>
      <c r="CT1538" s="370"/>
      <c r="CU1538" s="370"/>
      <c r="CV1538" s="370"/>
      <c r="CW1538" s="370"/>
      <c r="CX1538" s="370"/>
      <c r="CY1538" s="370"/>
      <c r="CZ1538" s="370"/>
      <c r="DA1538" s="370"/>
      <c r="DB1538" s="370"/>
      <c r="DC1538" s="370"/>
      <c r="DD1538" s="370"/>
      <c r="DE1538" s="370"/>
    </row>
    <row r="1539" spans="56:109">
      <c r="BD1539" s="370"/>
      <c r="BE1539" s="370"/>
      <c r="BF1539" s="370"/>
      <c r="BG1539" s="370"/>
      <c r="BH1539" s="370"/>
      <c r="BI1539" s="370"/>
      <c r="BJ1539" s="370"/>
      <c r="BK1539" s="370"/>
      <c r="BL1539" s="370"/>
      <c r="BM1539" s="370"/>
      <c r="BN1539" s="370"/>
      <c r="BO1539" s="370"/>
      <c r="BP1539" s="370"/>
      <c r="BQ1539" s="370"/>
      <c r="BR1539" s="370"/>
      <c r="BS1539" s="370"/>
      <c r="BT1539" s="370"/>
      <c r="BU1539" s="370"/>
      <c r="BV1539" s="370"/>
      <c r="BW1539" s="370"/>
      <c r="BX1539" s="370"/>
      <c r="BY1539" s="370"/>
      <c r="BZ1539" s="370"/>
      <c r="CA1539" s="370"/>
      <c r="CB1539" s="370"/>
      <c r="CC1539" s="370"/>
      <c r="CD1539" s="370"/>
      <c r="CE1539" s="370"/>
      <c r="CF1539" s="370"/>
      <c r="CG1539" s="370"/>
      <c r="CH1539" s="370"/>
      <c r="CI1539" s="370"/>
      <c r="CJ1539" s="370"/>
      <c r="CK1539" s="370"/>
      <c r="CL1539" s="370"/>
      <c r="CM1539" s="370"/>
      <c r="CN1539" s="370"/>
      <c r="CO1539" s="370"/>
      <c r="CP1539" s="370"/>
      <c r="CQ1539" s="370"/>
      <c r="CR1539" s="370"/>
      <c r="CS1539" s="370"/>
      <c r="CT1539" s="370"/>
      <c r="CU1539" s="370"/>
      <c r="CV1539" s="370"/>
      <c r="CW1539" s="370"/>
      <c r="CX1539" s="370"/>
      <c r="CY1539" s="370"/>
      <c r="CZ1539" s="370"/>
      <c r="DA1539" s="370"/>
      <c r="DB1539" s="370"/>
      <c r="DC1539" s="370"/>
      <c r="DD1539" s="370"/>
      <c r="DE1539" s="370"/>
    </row>
    <row r="1540" spans="56:109">
      <c r="BD1540" s="370"/>
      <c r="BE1540" s="370"/>
      <c r="BF1540" s="370"/>
      <c r="BG1540" s="370"/>
      <c r="BH1540" s="370"/>
      <c r="BI1540" s="370"/>
      <c r="BJ1540" s="370"/>
      <c r="BK1540" s="370"/>
      <c r="BL1540" s="370"/>
      <c r="BM1540" s="370"/>
      <c r="BN1540" s="370"/>
      <c r="BO1540" s="370"/>
      <c r="BP1540" s="370"/>
      <c r="BQ1540" s="370"/>
      <c r="BR1540" s="370"/>
      <c r="BS1540" s="370"/>
      <c r="BT1540" s="370"/>
      <c r="BU1540" s="370"/>
      <c r="BV1540" s="370"/>
      <c r="BW1540" s="370"/>
      <c r="BX1540" s="370"/>
      <c r="BY1540" s="370"/>
      <c r="BZ1540" s="370"/>
      <c r="CA1540" s="370"/>
      <c r="CB1540" s="370"/>
      <c r="CC1540" s="370"/>
      <c r="CD1540" s="370"/>
      <c r="CE1540" s="370"/>
      <c r="CF1540" s="370"/>
      <c r="CG1540" s="370"/>
      <c r="CH1540" s="370"/>
      <c r="CI1540" s="370"/>
      <c r="CJ1540" s="370"/>
      <c r="CK1540" s="370"/>
      <c r="CL1540" s="370"/>
      <c r="CM1540" s="370"/>
      <c r="CN1540" s="370"/>
      <c r="CO1540" s="370"/>
      <c r="CP1540" s="370"/>
      <c r="CQ1540" s="370"/>
      <c r="CR1540" s="370"/>
      <c r="CS1540" s="370"/>
      <c r="CT1540" s="370"/>
      <c r="CU1540" s="370"/>
      <c r="CV1540" s="370"/>
      <c r="CW1540" s="370"/>
      <c r="CX1540" s="370"/>
      <c r="CY1540" s="370"/>
      <c r="CZ1540" s="370"/>
      <c r="DA1540" s="370"/>
      <c r="DB1540" s="370"/>
      <c r="DC1540" s="370"/>
      <c r="DD1540" s="370"/>
      <c r="DE1540" s="370"/>
    </row>
    <row r="1541" spans="56:109">
      <c r="BD1541" s="370"/>
      <c r="BE1541" s="370"/>
      <c r="BF1541" s="370"/>
      <c r="BG1541" s="370"/>
      <c r="BH1541" s="370"/>
      <c r="BI1541" s="370"/>
      <c r="BJ1541" s="370"/>
      <c r="BK1541" s="370"/>
      <c r="BL1541" s="370"/>
      <c r="BM1541" s="370"/>
      <c r="BN1541" s="370"/>
      <c r="BO1541" s="370"/>
      <c r="BP1541" s="370"/>
      <c r="BQ1541" s="370"/>
      <c r="BR1541" s="370"/>
      <c r="BS1541" s="370"/>
      <c r="BT1541" s="370"/>
      <c r="BU1541" s="370"/>
      <c r="BV1541" s="370"/>
      <c r="BW1541" s="370"/>
      <c r="BX1541" s="370"/>
      <c r="BY1541" s="370"/>
      <c r="BZ1541" s="370"/>
      <c r="CA1541" s="370"/>
      <c r="CB1541" s="370"/>
      <c r="CC1541" s="370"/>
      <c r="CD1541" s="370"/>
      <c r="CE1541" s="370"/>
      <c r="CF1541" s="370"/>
      <c r="CG1541" s="370"/>
      <c r="CH1541" s="370"/>
      <c r="CI1541" s="370"/>
      <c r="CJ1541" s="370"/>
      <c r="CK1541" s="370"/>
      <c r="CL1541" s="370"/>
      <c r="CM1541" s="370"/>
      <c r="CN1541" s="370"/>
      <c r="CO1541" s="370"/>
      <c r="CP1541" s="370"/>
      <c r="CQ1541" s="370"/>
      <c r="CR1541" s="370"/>
      <c r="CS1541" s="370"/>
      <c r="CT1541" s="370"/>
      <c r="CU1541" s="370"/>
      <c r="CV1541" s="370"/>
      <c r="CW1541" s="370"/>
      <c r="CX1541" s="370"/>
      <c r="CY1541" s="370"/>
      <c r="CZ1541" s="370"/>
      <c r="DA1541" s="370"/>
      <c r="DB1541" s="370"/>
      <c r="DC1541" s="370"/>
      <c r="DD1541" s="370"/>
      <c r="DE1541" s="370"/>
    </row>
    <row r="1542" spans="56:109">
      <c r="BD1542" s="370"/>
      <c r="BE1542" s="370"/>
      <c r="BF1542" s="370"/>
      <c r="BG1542" s="370"/>
      <c r="BH1542" s="370"/>
      <c r="BI1542" s="370"/>
      <c r="BJ1542" s="370"/>
      <c r="BK1542" s="370"/>
      <c r="BL1542" s="370"/>
      <c r="BM1542" s="370"/>
      <c r="BN1542" s="370"/>
      <c r="BO1542" s="370"/>
      <c r="BP1542" s="370"/>
      <c r="BQ1542" s="370"/>
      <c r="BR1542" s="370"/>
      <c r="BS1542" s="370"/>
      <c r="BT1542" s="370"/>
      <c r="BU1542" s="370"/>
      <c r="BV1542" s="370"/>
      <c r="BW1542" s="370"/>
      <c r="BX1542" s="370"/>
      <c r="BY1542" s="370"/>
      <c r="BZ1542" s="370"/>
      <c r="CA1542" s="370"/>
      <c r="CB1542" s="370"/>
      <c r="CC1542" s="370"/>
      <c r="CD1542" s="370"/>
      <c r="CE1542" s="370"/>
      <c r="CF1542" s="370"/>
      <c r="CG1542" s="370"/>
      <c r="CH1542" s="370"/>
      <c r="CI1542" s="370"/>
      <c r="CJ1542" s="370"/>
      <c r="CK1542" s="370"/>
      <c r="CL1542" s="370"/>
      <c r="CM1542" s="370"/>
      <c r="CN1542" s="370"/>
      <c r="CO1542" s="370"/>
      <c r="CP1542" s="370"/>
      <c r="CQ1542" s="370"/>
      <c r="CR1542" s="370"/>
      <c r="CS1542" s="370"/>
      <c r="CT1542" s="370"/>
      <c r="CU1542" s="370"/>
      <c r="CV1542" s="370"/>
      <c r="CW1542" s="370"/>
      <c r="CX1542" s="370"/>
      <c r="CY1542" s="370"/>
      <c r="CZ1542" s="370"/>
      <c r="DA1542" s="370"/>
      <c r="DB1542" s="370"/>
      <c r="DC1542" s="370"/>
      <c r="DD1542" s="370"/>
      <c r="DE1542" s="370"/>
    </row>
    <row r="1543" spans="56:109">
      <c r="BD1543" s="370"/>
      <c r="BE1543" s="370"/>
      <c r="BF1543" s="370"/>
      <c r="BG1543" s="370"/>
      <c r="BH1543" s="370"/>
      <c r="BI1543" s="370"/>
      <c r="BJ1543" s="370"/>
      <c r="BK1543" s="370"/>
      <c r="BL1543" s="370"/>
      <c r="BM1543" s="370"/>
      <c r="BN1543" s="370"/>
      <c r="BO1543" s="370"/>
      <c r="BP1543" s="370"/>
      <c r="BQ1543" s="370"/>
      <c r="BR1543" s="370"/>
      <c r="BS1543" s="370"/>
      <c r="BT1543" s="370"/>
      <c r="BU1543" s="370"/>
      <c r="BV1543" s="370"/>
      <c r="BW1543" s="370"/>
      <c r="BX1543" s="370"/>
      <c r="BY1543" s="370"/>
      <c r="BZ1543" s="370"/>
      <c r="CA1543" s="370"/>
      <c r="CB1543" s="370"/>
      <c r="CC1543" s="370"/>
      <c r="CD1543" s="370"/>
      <c r="CE1543" s="370"/>
      <c r="CF1543" s="370"/>
      <c r="CG1543" s="370"/>
      <c r="CH1543" s="370"/>
      <c r="CI1543" s="370"/>
      <c r="CJ1543" s="370"/>
      <c r="CK1543" s="370"/>
      <c r="CL1543" s="370"/>
      <c r="CM1543" s="370"/>
      <c r="CN1543" s="370"/>
      <c r="CO1543" s="370"/>
      <c r="CP1543" s="370"/>
      <c r="CQ1543" s="370"/>
      <c r="CR1543" s="370"/>
      <c r="CS1543" s="370"/>
      <c r="CT1543" s="370"/>
      <c r="CU1543" s="370"/>
      <c r="CV1543" s="370"/>
      <c r="CW1543" s="370"/>
      <c r="CX1543" s="370"/>
      <c r="CY1543" s="370"/>
      <c r="CZ1543" s="370"/>
      <c r="DA1543" s="370"/>
      <c r="DB1543" s="370"/>
      <c r="DC1543" s="370"/>
      <c r="DD1543" s="370"/>
      <c r="DE1543" s="370"/>
    </row>
    <row r="1544" spans="56:109">
      <c r="BD1544" s="370"/>
      <c r="BE1544" s="370"/>
      <c r="BF1544" s="370"/>
      <c r="BG1544" s="370"/>
      <c r="BH1544" s="370"/>
      <c r="BI1544" s="370"/>
      <c r="BJ1544" s="370"/>
      <c r="BK1544" s="370"/>
      <c r="BL1544" s="370"/>
      <c r="BM1544" s="370"/>
      <c r="BN1544" s="370"/>
      <c r="BO1544" s="370"/>
      <c r="BP1544" s="370"/>
      <c r="BQ1544" s="370"/>
      <c r="BR1544" s="370"/>
      <c r="BS1544" s="370"/>
      <c r="BT1544" s="370"/>
      <c r="BU1544" s="370"/>
      <c r="BV1544" s="370"/>
      <c r="BW1544" s="370"/>
      <c r="BX1544" s="370"/>
      <c r="BY1544" s="370"/>
      <c r="BZ1544" s="370"/>
      <c r="CA1544" s="370"/>
      <c r="CB1544" s="370"/>
      <c r="CC1544" s="370"/>
      <c r="CD1544" s="370"/>
      <c r="CE1544" s="370"/>
      <c r="CF1544" s="370"/>
      <c r="CG1544" s="370"/>
      <c r="CH1544" s="370"/>
      <c r="CI1544" s="370"/>
      <c r="CJ1544" s="370"/>
      <c r="CK1544" s="370"/>
      <c r="CL1544" s="370"/>
      <c r="CM1544" s="370"/>
      <c r="CN1544" s="370"/>
      <c r="CO1544" s="370"/>
      <c r="CP1544" s="370"/>
      <c r="CQ1544" s="370"/>
      <c r="CR1544" s="370"/>
      <c r="CS1544" s="370"/>
      <c r="CT1544" s="370"/>
      <c r="CU1544" s="370"/>
      <c r="CV1544" s="370"/>
      <c r="CW1544" s="370"/>
      <c r="CX1544" s="370"/>
      <c r="CY1544" s="370"/>
      <c r="CZ1544" s="370"/>
      <c r="DA1544" s="370"/>
      <c r="DB1544" s="370"/>
      <c r="DC1544" s="370"/>
      <c r="DD1544" s="370"/>
      <c r="DE1544" s="370"/>
    </row>
    <row r="1545" spans="56:109">
      <c r="BD1545" s="370"/>
      <c r="BE1545" s="370"/>
      <c r="BF1545" s="370"/>
      <c r="BG1545" s="370"/>
      <c r="BH1545" s="370"/>
      <c r="BI1545" s="370"/>
      <c r="BJ1545" s="370"/>
      <c r="BK1545" s="370"/>
      <c r="BL1545" s="370"/>
      <c r="BM1545" s="370"/>
      <c r="BN1545" s="370"/>
      <c r="BO1545" s="370"/>
      <c r="BP1545" s="370"/>
      <c r="BQ1545" s="370"/>
      <c r="BR1545" s="370"/>
      <c r="BS1545" s="370"/>
      <c r="BT1545" s="370"/>
      <c r="BU1545" s="370"/>
      <c r="BV1545" s="370"/>
      <c r="BW1545" s="370"/>
      <c r="BX1545" s="370"/>
      <c r="BY1545" s="370"/>
      <c r="BZ1545" s="370"/>
      <c r="CA1545" s="370"/>
      <c r="CB1545" s="370"/>
      <c r="CC1545" s="370"/>
      <c r="CD1545" s="370"/>
      <c r="CE1545" s="370"/>
      <c r="CF1545" s="370"/>
      <c r="CG1545" s="370"/>
      <c r="CH1545" s="370"/>
      <c r="CI1545" s="370"/>
      <c r="CJ1545" s="370"/>
      <c r="CK1545" s="370"/>
      <c r="CL1545" s="370"/>
      <c r="CM1545" s="370"/>
      <c r="CN1545" s="370"/>
      <c r="CO1545" s="370"/>
      <c r="CP1545" s="370"/>
      <c r="CQ1545" s="370"/>
      <c r="CR1545" s="370"/>
      <c r="CS1545" s="370"/>
      <c r="CT1545" s="370"/>
      <c r="CU1545" s="370"/>
      <c r="CV1545" s="370"/>
      <c r="CW1545" s="370"/>
      <c r="CX1545" s="370"/>
      <c r="CY1545" s="370"/>
      <c r="CZ1545" s="370"/>
      <c r="DA1545" s="370"/>
      <c r="DB1545" s="370"/>
      <c r="DC1545" s="370"/>
      <c r="DD1545" s="370"/>
      <c r="DE1545" s="370"/>
    </row>
    <row r="1546" spans="56:109">
      <c r="BD1546" s="370"/>
      <c r="BE1546" s="370"/>
      <c r="BF1546" s="370"/>
      <c r="BG1546" s="370"/>
      <c r="BH1546" s="370"/>
      <c r="BI1546" s="370"/>
      <c r="BJ1546" s="370"/>
      <c r="BK1546" s="370"/>
      <c r="BL1546" s="370"/>
      <c r="BM1546" s="370"/>
      <c r="BN1546" s="370"/>
      <c r="BO1546" s="370"/>
      <c r="BP1546" s="370"/>
      <c r="BQ1546" s="370"/>
      <c r="BR1546" s="370"/>
      <c r="BS1546" s="370"/>
      <c r="BT1546" s="370"/>
      <c r="BU1546" s="370"/>
      <c r="BV1546" s="370"/>
      <c r="BW1546" s="370"/>
      <c r="BX1546" s="370"/>
      <c r="BY1546" s="370"/>
      <c r="BZ1546" s="370"/>
      <c r="CA1546" s="370"/>
      <c r="CB1546" s="370"/>
      <c r="CC1546" s="370"/>
      <c r="CD1546" s="370"/>
      <c r="CE1546" s="370"/>
      <c r="CF1546" s="370"/>
      <c r="CG1546" s="370"/>
      <c r="CH1546" s="370"/>
      <c r="CI1546" s="370"/>
      <c r="CJ1546" s="370"/>
      <c r="CK1546" s="370"/>
      <c r="CL1546" s="370"/>
      <c r="CM1546" s="370"/>
      <c r="CN1546" s="370"/>
      <c r="CO1546" s="370"/>
      <c r="CP1546" s="370"/>
      <c r="CQ1546" s="370"/>
      <c r="CR1546" s="370"/>
      <c r="CS1546" s="370"/>
      <c r="CT1546" s="370"/>
      <c r="CU1546" s="370"/>
      <c r="CV1546" s="370"/>
      <c r="CW1546" s="370"/>
      <c r="CX1546" s="370"/>
      <c r="CY1546" s="370"/>
      <c r="CZ1546" s="370"/>
      <c r="DA1546" s="370"/>
      <c r="DB1546" s="370"/>
      <c r="DC1546" s="370"/>
      <c r="DD1546" s="370"/>
      <c r="DE1546" s="370"/>
    </row>
    <row r="1547" spans="56:109">
      <c r="BD1547" s="370"/>
      <c r="BE1547" s="370"/>
      <c r="BF1547" s="370"/>
      <c r="BG1547" s="370"/>
      <c r="BH1547" s="370"/>
      <c r="BI1547" s="370"/>
      <c r="BJ1547" s="370"/>
      <c r="BK1547" s="370"/>
      <c r="BL1547" s="370"/>
      <c r="BM1547" s="370"/>
      <c r="BN1547" s="370"/>
      <c r="BO1547" s="370"/>
      <c r="BP1547" s="370"/>
      <c r="BQ1547" s="370"/>
      <c r="BR1547" s="370"/>
      <c r="BS1547" s="370"/>
      <c r="BT1547" s="370"/>
      <c r="BU1547" s="370"/>
      <c r="BV1547" s="370"/>
      <c r="BW1547" s="370"/>
      <c r="BX1547" s="370"/>
      <c r="BY1547" s="370"/>
      <c r="BZ1547" s="370"/>
      <c r="CA1547" s="370"/>
      <c r="CB1547" s="370"/>
      <c r="CC1547" s="370"/>
      <c r="CD1547" s="370"/>
      <c r="CE1547" s="370"/>
      <c r="CF1547" s="370"/>
      <c r="CG1547" s="370"/>
      <c r="CH1547" s="370"/>
      <c r="CI1547" s="370"/>
      <c r="CJ1547" s="370"/>
      <c r="CK1547" s="370"/>
      <c r="CL1547" s="370"/>
      <c r="CM1547" s="370"/>
      <c r="CN1547" s="370"/>
      <c r="CO1547" s="370"/>
      <c r="CP1547" s="370"/>
      <c r="CQ1547" s="370"/>
      <c r="CR1547" s="370"/>
      <c r="CS1547" s="370"/>
      <c r="CT1547" s="370"/>
      <c r="CU1547" s="370"/>
      <c r="CV1547" s="370"/>
      <c r="CW1547" s="370"/>
      <c r="CX1547" s="370"/>
      <c r="CY1547" s="370"/>
      <c r="CZ1547" s="370"/>
      <c r="DA1547" s="370"/>
      <c r="DB1547" s="370"/>
      <c r="DC1547" s="370"/>
      <c r="DD1547" s="370"/>
      <c r="DE1547" s="370"/>
    </row>
    <row r="1548" spans="56:109">
      <c r="BD1548" s="370"/>
      <c r="BE1548" s="370"/>
      <c r="BF1548" s="370"/>
      <c r="BG1548" s="370"/>
      <c r="BH1548" s="370"/>
      <c r="BI1548" s="370"/>
      <c r="BJ1548" s="370"/>
      <c r="BK1548" s="370"/>
      <c r="BL1548" s="370"/>
      <c r="BM1548" s="370"/>
      <c r="BN1548" s="370"/>
      <c r="BO1548" s="370"/>
      <c r="BP1548" s="370"/>
      <c r="BQ1548" s="370"/>
      <c r="BR1548" s="370"/>
      <c r="BS1548" s="370"/>
      <c r="BT1548" s="370"/>
      <c r="BU1548" s="370"/>
      <c r="BV1548" s="370"/>
      <c r="BW1548" s="370"/>
      <c r="BX1548" s="370"/>
      <c r="BY1548" s="370"/>
      <c r="BZ1548" s="370"/>
      <c r="CA1548" s="370"/>
      <c r="CB1548" s="370"/>
      <c r="CC1548" s="370"/>
      <c r="CD1548" s="370"/>
      <c r="CE1548" s="370"/>
      <c r="CF1548" s="370"/>
      <c r="CG1548" s="370"/>
      <c r="CH1548" s="370"/>
      <c r="CI1548" s="370"/>
      <c r="CJ1548" s="370"/>
      <c r="CK1548" s="370"/>
      <c r="CL1548" s="370"/>
      <c r="CM1548" s="370"/>
      <c r="CN1548" s="370"/>
      <c r="CO1548" s="370"/>
      <c r="CP1548" s="370"/>
      <c r="CQ1548" s="370"/>
      <c r="CR1548" s="370"/>
      <c r="CS1548" s="370"/>
      <c r="CT1548" s="370"/>
      <c r="CU1548" s="370"/>
      <c r="CV1548" s="370"/>
      <c r="CW1548" s="370"/>
      <c r="CX1548" s="370"/>
      <c r="CY1548" s="370"/>
      <c r="CZ1548" s="370"/>
      <c r="DA1548" s="370"/>
      <c r="DB1548" s="370"/>
      <c r="DC1548" s="370"/>
      <c r="DD1548" s="370"/>
      <c r="DE1548" s="370"/>
    </row>
    <row r="1549" spans="56:109">
      <c r="BD1549" s="370"/>
      <c r="BE1549" s="370"/>
      <c r="BF1549" s="370"/>
      <c r="BG1549" s="370"/>
      <c r="BH1549" s="370"/>
      <c r="BI1549" s="370"/>
      <c r="BJ1549" s="370"/>
      <c r="BK1549" s="370"/>
      <c r="BL1549" s="370"/>
      <c r="BM1549" s="370"/>
      <c r="BN1549" s="370"/>
      <c r="BO1549" s="370"/>
      <c r="BP1549" s="370"/>
      <c r="BQ1549" s="370"/>
      <c r="BR1549" s="370"/>
      <c r="BS1549" s="370"/>
      <c r="BT1549" s="370"/>
      <c r="BU1549" s="370"/>
      <c r="BV1549" s="370"/>
      <c r="BW1549" s="370"/>
      <c r="BX1549" s="370"/>
      <c r="BY1549" s="370"/>
      <c r="BZ1549" s="370"/>
      <c r="CA1549" s="370"/>
      <c r="CB1549" s="370"/>
      <c r="CC1549" s="370"/>
      <c r="CD1549" s="370"/>
      <c r="CE1549" s="370"/>
      <c r="CF1549" s="370"/>
      <c r="CG1549" s="370"/>
      <c r="CH1549" s="370"/>
      <c r="CI1549" s="370"/>
      <c r="CJ1549" s="370"/>
      <c r="CK1549" s="370"/>
      <c r="CL1549" s="370"/>
      <c r="CM1549" s="370"/>
      <c r="CN1549" s="370"/>
      <c r="CO1549" s="370"/>
      <c r="CP1549" s="370"/>
      <c r="CQ1549" s="370"/>
      <c r="CR1549" s="370"/>
      <c r="CS1549" s="370"/>
      <c r="CT1549" s="370"/>
      <c r="CU1549" s="370"/>
      <c r="CV1549" s="370"/>
      <c r="CW1549" s="370"/>
      <c r="CX1549" s="370"/>
      <c r="CY1549" s="370"/>
      <c r="CZ1549" s="370"/>
      <c r="DA1549" s="370"/>
      <c r="DB1549" s="370"/>
      <c r="DC1549" s="370"/>
      <c r="DD1549" s="370"/>
      <c r="DE1549" s="370"/>
    </row>
    <row r="1550" spans="56:109">
      <c r="BD1550" s="370"/>
      <c r="BE1550" s="370"/>
      <c r="BF1550" s="370"/>
      <c r="BG1550" s="370"/>
      <c r="BH1550" s="370"/>
      <c r="BI1550" s="370"/>
      <c r="BJ1550" s="370"/>
      <c r="BK1550" s="370"/>
      <c r="BL1550" s="370"/>
      <c r="BM1550" s="370"/>
      <c r="BN1550" s="370"/>
      <c r="BO1550" s="370"/>
      <c r="BP1550" s="370"/>
      <c r="BQ1550" s="370"/>
      <c r="BR1550" s="370"/>
      <c r="BS1550" s="370"/>
      <c r="BT1550" s="370"/>
      <c r="BU1550" s="370"/>
      <c r="BV1550" s="370"/>
      <c r="BW1550" s="370"/>
      <c r="BX1550" s="370"/>
      <c r="BY1550" s="370"/>
      <c r="BZ1550" s="370"/>
      <c r="CA1550" s="370"/>
      <c r="CB1550" s="370"/>
      <c r="CC1550" s="370"/>
      <c r="CD1550" s="370"/>
      <c r="CE1550" s="370"/>
      <c r="CF1550" s="370"/>
      <c r="CG1550" s="370"/>
      <c r="CH1550" s="370"/>
      <c r="CI1550" s="370"/>
      <c r="CJ1550" s="370"/>
      <c r="CK1550" s="370"/>
      <c r="CL1550" s="370"/>
      <c r="CM1550" s="370"/>
      <c r="CN1550" s="370"/>
      <c r="CO1550" s="370"/>
      <c r="CP1550" s="370"/>
      <c r="CQ1550" s="370"/>
      <c r="CR1550" s="370"/>
      <c r="CS1550" s="370"/>
      <c r="CT1550" s="370"/>
      <c r="CU1550" s="370"/>
      <c r="CV1550" s="370"/>
      <c r="CW1550" s="370"/>
      <c r="CX1550" s="370"/>
      <c r="CY1550" s="370"/>
      <c r="CZ1550" s="370"/>
      <c r="DA1550" s="370"/>
      <c r="DB1550" s="370"/>
      <c r="DC1550" s="370"/>
      <c r="DD1550" s="370"/>
      <c r="DE1550" s="370"/>
    </row>
    <row r="1551" spans="56:109">
      <c r="BD1551" s="370"/>
      <c r="BE1551" s="370"/>
      <c r="BF1551" s="370"/>
      <c r="BG1551" s="370"/>
      <c r="BH1551" s="370"/>
      <c r="BI1551" s="370"/>
      <c r="BJ1551" s="370"/>
      <c r="BK1551" s="370"/>
      <c r="BL1551" s="370"/>
      <c r="BM1551" s="370"/>
      <c r="BN1551" s="370"/>
      <c r="BO1551" s="370"/>
      <c r="BP1551" s="370"/>
      <c r="BQ1551" s="370"/>
      <c r="BR1551" s="370"/>
      <c r="BS1551" s="370"/>
      <c r="BT1551" s="370"/>
      <c r="BU1551" s="370"/>
      <c r="BV1551" s="370"/>
      <c r="BW1551" s="370"/>
      <c r="BX1551" s="370"/>
      <c r="BY1551" s="370"/>
      <c r="BZ1551" s="370"/>
      <c r="CA1551" s="370"/>
      <c r="CB1551" s="370"/>
      <c r="CC1551" s="370"/>
      <c r="CD1551" s="370"/>
      <c r="CE1551" s="370"/>
      <c r="CF1551" s="370"/>
      <c r="CG1551" s="370"/>
      <c r="CH1551" s="370"/>
      <c r="CI1551" s="370"/>
      <c r="CJ1551" s="370"/>
      <c r="CK1551" s="370"/>
      <c r="CL1551" s="370"/>
      <c r="CM1551" s="370"/>
      <c r="CN1551" s="370"/>
      <c r="CO1551" s="370"/>
      <c r="CP1551" s="370"/>
      <c r="CQ1551" s="370"/>
      <c r="CR1551" s="370"/>
      <c r="CS1551" s="370"/>
      <c r="CT1551" s="370"/>
      <c r="CU1551" s="370"/>
      <c r="CV1551" s="370"/>
      <c r="CW1551" s="370"/>
      <c r="CX1551" s="370"/>
      <c r="CY1551" s="370"/>
      <c r="CZ1551" s="370"/>
      <c r="DA1551" s="370"/>
      <c r="DB1551" s="370"/>
      <c r="DC1551" s="370"/>
      <c r="DD1551" s="370"/>
      <c r="DE1551" s="370"/>
    </row>
    <row r="1552" spans="56:109">
      <c r="BD1552" s="370"/>
      <c r="BE1552" s="370"/>
      <c r="BF1552" s="370"/>
      <c r="BG1552" s="370"/>
      <c r="BH1552" s="370"/>
      <c r="BI1552" s="370"/>
      <c r="BJ1552" s="370"/>
      <c r="BK1552" s="370"/>
      <c r="BL1552" s="370"/>
      <c r="BM1552" s="370"/>
      <c r="BN1552" s="370"/>
      <c r="BO1552" s="370"/>
      <c r="BP1552" s="370"/>
      <c r="BQ1552" s="370"/>
      <c r="BR1552" s="370"/>
      <c r="BS1552" s="370"/>
      <c r="BT1552" s="370"/>
      <c r="BU1552" s="370"/>
      <c r="BV1552" s="370"/>
      <c r="BW1552" s="370"/>
      <c r="BX1552" s="370"/>
      <c r="BY1552" s="370"/>
      <c r="BZ1552" s="370"/>
      <c r="CA1552" s="370"/>
      <c r="CB1552" s="370"/>
      <c r="CC1552" s="370"/>
      <c r="CD1552" s="370"/>
      <c r="CE1552" s="370"/>
      <c r="CF1552" s="370"/>
      <c r="CG1552" s="370"/>
      <c r="CH1552" s="370"/>
      <c r="CI1552" s="370"/>
      <c r="CJ1552" s="370"/>
      <c r="CK1552" s="370"/>
      <c r="CL1552" s="370"/>
      <c r="CM1552" s="370"/>
      <c r="CN1552" s="370"/>
      <c r="CO1552" s="370"/>
      <c r="CP1552" s="370"/>
      <c r="CQ1552" s="370"/>
      <c r="CR1552" s="370"/>
      <c r="CS1552" s="370"/>
      <c r="CT1552" s="370"/>
      <c r="CU1552" s="370"/>
      <c r="CV1552" s="370"/>
      <c r="CW1552" s="370"/>
      <c r="CX1552" s="370"/>
      <c r="CY1552" s="370"/>
      <c r="CZ1552" s="370"/>
      <c r="DA1552" s="370"/>
      <c r="DB1552" s="370"/>
      <c r="DC1552" s="370"/>
      <c r="DD1552" s="370"/>
      <c r="DE1552" s="370"/>
    </row>
    <row r="1553" spans="56:109">
      <c r="BD1553" s="370"/>
      <c r="BE1553" s="370"/>
      <c r="BF1553" s="370"/>
      <c r="BG1553" s="370"/>
      <c r="BH1553" s="370"/>
      <c r="BI1553" s="370"/>
      <c r="BJ1553" s="370"/>
      <c r="BK1553" s="370"/>
      <c r="BL1553" s="370"/>
      <c r="BM1553" s="370"/>
      <c r="BN1553" s="370"/>
      <c r="BO1553" s="370"/>
      <c r="BP1553" s="370"/>
      <c r="BQ1553" s="370"/>
      <c r="BR1553" s="370"/>
      <c r="BS1553" s="370"/>
      <c r="BT1553" s="370"/>
      <c r="BU1553" s="370"/>
      <c r="BV1553" s="370"/>
      <c r="BW1553" s="370"/>
      <c r="BX1553" s="370"/>
      <c r="BY1553" s="370"/>
      <c r="BZ1553" s="370"/>
      <c r="CA1553" s="370"/>
      <c r="CB1553" s="370"/>
      <c r="CC1553" s="370"/>
      <c r="CD1553" s="370"/>
      <c r="CE1553" s="370"/>
      <c r="CF1553" s="370"/>
      <c r="CG1553" s="370"/>
      <c r="CH1553" s="370"/>
      <c r="CI1553" s="370"/>
      <c r="CJ1553" s="370"/>
      <c r="CK1553" s="370"/>
      <c r="CL1553" s="370"/>
      <c r="CM1553" s="370"/>
      <c r="CN1553" s="370"/>
      <c r="CO1553" s="370"/>
      <c r="CP1553" s="370"/>
      <c r="CQ1553" s="370"/>
      <c r="CR1553" s="370"/>
      <c r="CS1553" s="370"/>
      <c r="CT1553" s="370"/>
      <c r="CU1553" s="370"/>
      <c r="CV1553" s="370"/>
      <c r="CW1553" s="370"/>
      <c r="CX1553" s="370"/>
      <c r="CY1553" s="370"/>
      <c r="CZ1553" s="370"/>
      <c r="DA1553" s="370"/>
      <c r="DB1553" s="370"/>
      <c r="DC1553" s="370"/>
      <c r="DD1553" s="370"/>
      <c r="DE1553" s="370"/>
    </row>
    <row r="1554" spans="56:109">
      <c r="BD1554" s="370"/>
      <c r="BE1554" s="370"/>
      <c r="BF1554" s="370"/>
      <c r="BG1554" s="370"/>
      <c r="BH1554" s="370"/>
      <c r="BI1554" s="370"/>
      <c r="BJ1554" s="370"/>
      <c r="BK1554" s="370"/>
      <c r="BL1554" s="370"/>
      <c r="BM1554" s="370"/>
      <c r="BN1554" s="370"/>
      <c r="BO1554" s="370"/>
      <c r="BP1554" s="370"/>
      <c r="BQ1554" s="370"/>
      <c r="BR1554" s="370"/>
      <c r="BS1554" s="370"/>
      <c r="BT1554" s="370"/>
      <c r="BU1554" s="370"/>
      <c r="BV1554" s="370"/>
      <c r="BW1554" s="370"/>
      <c r="BX1554" s="370"/>
      <c r="BY1554" s="370"/>
      <c r="BZ1554" s="370"/>
      <c r="CA1554" s="370"/>
      <c r="CB1554" s="370"/>
      <c r="CC1554" s="370"/>
      <c r="CD1554" s="370"/>
      <c r="CE1554" s="370"/>
      <c r="CF1554" s="370"/>
      <c r="CG1554" s="370"/>
      <c r="CH1554" s="370"/>
      <c r="CI1554" s="370"/>
      <c r="CJ1554" s="370"/>
      <c r="CK1554" s="370"/>
      <c r="CL1554" s="370"/>
      <c r="CM1554" s="370"/>
      <c r="CN1554" s="370"/>
      <c r="CO1554" s="370"/>
      <c r="CP1554" s="370"/>
      <c r="CQ1554" s="370"/>
      <c r="CR1554" s="370"/>
      <c r="CS1554" s="370"/>
      <c r="CT1554" s="370"/>
      <c r="CU1554" s="370"/>
      <c r="CV1554" s="370"/>
      <c r="CW1554" s="370"/>
      <c r="CX1554" s="370"/>
      <c r="CY1554" s="370"/>
      <c r="CZ1554" s="370"/>
      <c r="DA1554" s="370"/>
      <c r="DB1554" s="370"/>
      <c r="DC1554" s="370"/>
      <c r="DD1554" s="370"/>
      <c r="DE1554" s="370"/>
    </row>
    <row r="1555" spans="56:109">
      <c r="BD1555" s="370"/>
      <c r="BE1555" s="370"/>
      <c r="BF1555" s="370"/>
      <c r="BG1555" s="370"/>
      <c r="BH1555" s="370"/>
      <c r="BI1555" s="370"/>
      <c r="BJ1555" s="370"/>
      <c r="BK1555" s="370"/>
      <c r="BL1555" s="370"/>
      <c r="BM1555" s="370"/>
      <c r="BN1555" s="370"/>
      <c r="BO1555" s="370"/>
      <c r="BP1555" s="370"/>
      <c r="BQ1555" s="370"/>
      <c r="BR1555" s="370"/>
      <c r="BS1555" s="370"/>
      <c r="BT1555" s="370"/>
      <c r="BU1555" s="370"/>
      <c r="BV1555" s="370"/>
      <c r="BW1555" s="370"/>
      <c r="BX1555" s="370"/>
      <c r="BY1555" s="370"/>
      <c r="BZ1555" s="370"/>
      <c r="CA1555" s="370"/>
      <c r="CB1555" s="370"/>
      <c r="CC1555" s="370"/>
      <c r="CD1555" s="370"/>
      <c r="CE1555" s="370"/>
      <c r="CF1555" s="370"/>
      <c r="CG1555" s="370"/>
      <c r="CH1555" s="370"/>
      <c r="CI1555" s="370"/>
      <c r="CJ1555" s="370"/>
      <c r="CK1555" s="370"/>
      <c r="CL1555" s="370"/>
      <c r="CM1555" s="370"/>
      <c r="CN1555" s="370"/>
      <c r="CO1555" s="370"/>
      <c r="CP1555" s="370"/>
      <c r="CQ1555" s="370"/>
      <c r="CR1555" s="370"/>
      <c r="CS1555" s="370"/>
      <c r="CT1555" s="370"/>
      <c r="CU1555" s="370"/>
      <c r="CV1555" s="370"/>
      <c r="CW1555" s="370"/>
      <c r="CX1555" s="370"/>
      <c r="CY1555" s="370"/>
      <c r="CZ1555" s="370"/>
      <c r="DA1555" s="370"/>
      <c r="DB1555" s="370"/>
      <c r="DC1555" s="370"/>
      <c r="DD1555" s="370"/>
      <c r="DE1555" s="370"/>
    </row>
    <row r="1556" spans="56:109">
      <c r="BD1556" s="370"/>
      <c r="BE1556" s="370"/>
      <c r="BF1556" s="370"/>
      <c r="BG1556" s="370"/>
      <c r="BH1556" s="370"/>
      <c r="BI1556" s="370"/>
      <c r="BJ1556" s="370"/>
      <c r="BK1556" s="370"/>
      <c r="BL1556" s="370"/>
      <c r="BM1556" s="370"/>
      <c r="BN1556" s="370"/>
      <c r="BO1556" s="370"/>
      <c r="BP1556" s="370"/>
      <c r="BQ1556" s="370"/>
      <c r="BR1556" s="370"/>
      <c r="BS1556" s="370"/>
      <c r="BT1556" s="370"/>
      <c r="BU1556" s="370"/>
      <c r="BV1556" s="370"/>
      <c r="BW1556" s="370"/>
      <c r="BX1556" s="370"/>
      <c r="BY1556" s="370"/>
      <c r="BZ1556" s="370"/>
      <c r="CA1556" s="370"/>
      <c r="CB1556" s="370"/>
      <c r="CC1556" s="370"/>
      <c r="CD1556" s="370"/>
      <c r="CE1556" s="370"/>
      <c r="CF1556" s="370"/>
      <c r="CG1556" s="370"/>
      <c r="CH1556" s="370"/>
      <c r="CI1556" s="370"/>
      <c r="CJ1556" s="370"/>
      <c r="CK1556" s="370"/>
      <c r="CL1556" s="370"/>
      <c r="CM1556" s="370"/>
      <c r="CN1556" s="370"/>
      <c r="CO1556" s="370"/>
      <c r="CP1556" s="370"/>
      <c r="CQ1556" s="370"/>
      <c r="CR1556" s="370"/>
      <c r="CS1556" s="370"/>
      <c r="CT1556" s="370"/>
      <c r="CU1556" s="370"/>
      <c r="CV1556" s="370"/>
      <c r="CW1556" s="370"/>
      <c r="CX1556" s="370"/>
      <c r="CY1556" s="370"/>
      <c r="CZ1556" s="370"/>
      <c r="DA1556" s="370"/>
      <c r="DB1556" s="370"/>
      <c r="DC1556" s="370"/>
      <c r="DD1556" s="370"/>
      <c r="DE1556" s="370"/>
    </row>
    <row r="1557" spans="56:109">
      <c r="BD1557" s="370"/>
      <c r="BE1557" s="370"/>
      <c r="BF1557" s="370"/>
      <c r="BG1557" s="370"/>
      <c r="BH1557" s="370"/>
      <c r="BI1557" s="370"/>
      <c r="BJ1557" s="370"/>
      <c r="BK1557" s="370"/>
      <c r="BL1557" s="370"/>
      <c r="BM1557" s="370"/>
      <c r="BN1557" s="370"/>
      <c r="BO1557" s="370"/>
      <c r="BP1557" s="370"/>
      <c r="BQ1557" s="370"/>
      <c r="BR1557" s="370"/>
      <c r="BS1557" s="370"/>
      <c r="BT1557" s="370"/>
      <c r="BU1557" s="370"/>
      <c r="BV1557" s="370"/>
      <c r="BW1557" s="370"/>
      <c r="BX1557" s="370"/>
      <c r="BY1557" s="370"/>
      <c r="BZ1557" s="370"/>
      <c r="CA1557" s="370"/>
      <c r="CB1557" s="370"/>
      <c r="CC1557" s="370"/>
      <c r="CD1557" s="370"/>
      <c r="CE1557" s="370"/>
      <c r="CF1557" s="370"/>
      <c r="CG1557" s="370"/>
      <c r="CH1557" s="370"/>
      <c r="CI1557" s="370"/>
      <c r="CJ1557" s="370"/>
      <c r="CK1557" s="370"/>
      <c r="CL1557" s="370"/>
      <c r="CM1557" s="370"/>
      <c r="CN1557" s="370"/>
      <c r="CO1557" s="370"/>
      <c r="CP1557" s="370"/>
      <c r="CQ1557" s="370"/>
      <c r="CR1557" s="370"/>
      <c r="CS1557" s="370"/>
      <c r="CT1557" s="370"/>
      <c r="CU1557" s="370"/>
      <c r="CV1557" s="370"/>
      <c r="CW1557" s="370"/>
      <c r="CX1557" s="370"/>
      <c r="CY1557" s="370"/>
      <c r="CZ1557" s="370"/>
      <c r="DA1557" s="370"/>
      <c r="DB1557" s="370"/>
      <c r="DC1557" s="370"/>
      <c r="DD1557" s="370"/>
      <c r="DE1557" s="370"/>
    </row>
    <row r="1558" spans="56:109">
      <c r="BD1558" s="370"/>
      <c r="BE1558" s="370"/>
      <c r="BF1558" s="370"/>
      <c r="BG1558" s="370"/>
      <c r="BH1558" s="370"/>
      <c r="BI1558" s="370"/>
      <c r="BJ1558" s="370"/>
      <c r="BK1558" s="370"/>
      <c r="BL1558" s="370"/>
      <c r="BM1558" s="370"/>
      <c r="BN1558" s="370"/>
      <c r="BO1558" s="370"/>
      <c r="BP1558" s="370"/>
      <c r="BQ1558" s="370"/>
      <c r="BR1558" s="370"/>
      <c r="BS1558" s="370"/>
      <c r="BT1558" s="370"/>
      <c r="BU1558" s="370"/>
      <c r="BV1558" s="370"/>
      <c r="BW1558" s="370"/>
      <c r="BX1558" s="370"/>
      <c r="BY1558" s="370"/>
      <c r="BZ1558" s="370"/>
      <c r="CA1558" s="370"/>
      <c r="CB1558" s="370"/>
      <c r="CC1558" s="370"/>
      <c r="CD1558" s="370"/>
      <c r="CE1558" s="370"/>
      <c r="CF1558" s="370"/>
      <c r="CG1558" s="370"/>
      <c r="CH1558" s="370"/>
      <c r="CI1558" s="370"/>
      <c r="CJ1558" s="370"/>
      <c r="CK1558" s="370"/>
      <c r="CL1558" s="370"/>
      <c r="CM1558" s="370"/>
      <c r="CN1558" s="370"/>
      <c r="CO1558" s="370"/>
      <c r="CP1558" s="370"/>
      <c r="CQ1558" s="370"/>
      <c r="CR1558" s="370"/>
      <c r="CS1558" s="370"/>
      <c r="CT1558" s="370"/>
      <c r="CU1558" s="370"/>
      <c r="CV1558" s="370"/>
      <c r="CW1558" s="370"/>
      <c r="CX1558" s="370"/>
      <c r="CY1558" s="370"/>
      <c r="CZ1558" s="370"/>
      <c r="DA1558" s="370"/>
      <c r="DB1558" s="370"/>
      <c r="DC1558" s="370"/>
      <c r="DD1558" s="370"/>
      <c r="DE1558" s="370"/>
    </row>
    <row r="1559" spans="56:109">
      <c r="BD1559" s="370"/>
      <c r="BE1559" s="370"/>
      <c r="BF1559" s="370"/>
      <c r="BG1559" s="370"/>
      <c r="BH1559" s="370"/>
      <c r="BI1559" s="370"/>
      <c r="BJ1559" s="370"/>
      <c r="BK1559" s="370"/>
      <c r="BL1559" s="370"/>
      <c r="BM1559" s="370"/>
      <c r="BN1559" s="370"/>
      <c r="BO1559" s="370"/>
      <c r="BP1559" s="370"/>
      <c r="BQ1559" s="370"/>
      <c r="BR1559" s="370"/>
      <c r="BS1559" s="370"/>
      <c r="BT1559" s="370"/>
      <c r="BU1559" s="370"/>
      <c r="BV1559" s="370"/>
      <c r="BW1559" s="370"/>
      <c r="BX1559" s="370"/>
      <c r="BY1559" s="370"/>
      <c r="BZ1559" s="370"/>
      <c r="CA1559" s="370"/>
      <c r="CB1559" s="370"/>
      <c r="CC1559" s="370"/>
      <c r="CD1559" s="370"/>
      <c r="CE1559" s="370"/>
      <c r="CF1559" s="370"/>
      <c r="CG1559" s="370"/>
      <c r="CH1559" s="370"/>
      <c r="CI1559" s="370"/>
      <c r="CJ1559" s="370"/>
      <c r="CK1559" s="370"/>
      <c r="CL1559" s="370"/>
      <c r="CM1559" s="370"/>
      <c r="CN1559" s="370"/>
      <c r="CO1559" s="370"/>
      <c r="CP1559" s="370"/>
      <c r="CQ1559" s="370"/>
      <c r="CR1559" s="370"/>
      <c r="CS1559" s="370"/>
      <c r="CT1559" s="370"/>
      <c r="CU1559" s="370"/>
      <c r="CV1559" s="370"/>
      <c r="CW1559" s="370"/>
      <c r="CX1559" s="370"/>
      <c r="CY1559" s="370"/>
      <c r="CZ1559" s="370"/>
      <c r="DA1559" s="370"/>
      <c r="DB1559" s="370"/>
      <c r="DC1559" s="370"/>
      <c r="DD1559" s="370"/>
      <c r="DE1559" s="370"/>
    </row>
    <row r="1560" spans="56:109">
      <c r="BD1560" s="370"/>
      <c r="BE1560" s="370"/>
      <c r="BF1560" s="370"/>
      <c r="BG1560" s="370"/>
      <c r="BH1560" s="370"/>
      <c r="BI1560" s="370"/>
      <c r="BJ1560" s="370"/>
      <c r="BK1560" s="370"/>
      <c r="BL1560" s="370"/>
      <c r="BM1560" s="370"/>
      <c r="BN1560" s="370"/>
      <c r="BO1560" s="370"/>
      <c r="BP1560" s="370"/>
      <c r="BQ1560" s="370"/>
      <c r="BR1560" s="370"/>
      <c r="BS1560" s="370"/>
      <c r="BT1560" s="370"/>
      <c r="BU1560" s="370"/>
      <c r="BV1560" s="370"/>
      <c r="BW1560" s="370"/>
      <c r="BX1560" s="370"/>
      <c r="BY1560" s="370"/>
      <c r="BZ1560" s="370"/>
      <c r="CA1560" s="370"/>
      <c r="CB1560" s="370"/>
      <c r="CC1560" s="370"/>
      <c r="CD1560" s="370"/>
      <c r="CE1560" s="370"/>
      <c r="CF1560" s="370"/>
      <c r="CG1560" s="370"/>
      <c r="CH1560" s="370"/>
      <c r="CI1560" s="370"/>
      <c r="CJ1560" s="370"/>
      <c r="CK1560" s="370"/>
      <c r="CL1560" s="370"/>
      <c r="CM1560" s="370"/>
      <c r="CN1560" s="370"/>
      <c r="CO1560" s="370"/>
      <c r="CP1560" s="370"/>
      <c r="CQ1560" s="370"/>
      <c r="CR1560" s="370"/>
      <c r="CS1560" s="370"/>
      <c r="CT1560" s="370"/>
      <c r="CU1560" s="370"/>
      <c r="CV1560" s="370"/>
      <c r="CW1560" s="370"/>
      <c r="CX1560" s="370"/>
      <c r="CY1560" s="370"/>
      <c r="CZ1560" s="370"/>
      <c r="DA1560" s="370"/>
      <c r="DB1560" s="370"/>
      <c r="DC1560" s="370"/>
      <c r="DD1560" s="370"/>
      <c r="DE1560" s="370"/>
    </row>
    <row r="1561" spans="56:109">
      <c r="BD1561" s="370"/>
      <c r="BE1561" s="370"/>
      <c r="BF1561" s="370"/>
      <c r="BG1561" s="370"/>
      <c r="BH1561" s="370"/>
      <c r="BI1561" s="370"/>
      <c r="BJ1561" s="370"/>
      <c r="BK1561" s="370"/>
      <c r="BL1561" s="370"/>
      <c r="BM1561" s="370"/>
      <c r="BN1561" s="370"/>
      <c r="BO1561" s="370"/>
      <c r="BP1561" s="370"/>
      <c r="BQ1561" s="370"/>
      <c r="BR1561" s="370"/>
      <c r="BS1561" s="370"/>
      <c r="BT1561" s="370"/>
      <c r="BU1561" s="370"/>
      <c r="BV1561" s="370"/>
      <c r="BW1561" s="370"/>
      <c r="BX1561" s="370"/>
      <c r="BY1561" s="370"/>
      <c r="BZ1561" s="370"/>
      <c r="CA1561" s="370"/>
      <c r="CB1561" s="370"/>
      <c r="CC1561" s="370"/>
      <c r="CD1561" s="370"/>
      <c r="CE1561" s="370"/>
      <c r="CF1561" s="370"/>
      <c r="CG1561" s="370"/>
      <c r="CH1561" s="370"/>
      <c r="CI1561" s="370"/>
      <c r="CJ1561" s="370"/>
      <c r="CK1561" s="370"/>
      <c r="CL1561" s="370"/>
      <c r="CM1561" s="370"/>
      <c r="CN1561" s="370"/>
      <c r="CO1561" s="370"/>
      <c r="CP1561" s="370"/>
      <c r="CQ1561" s="370"/>
      <c r="CR1561" s="370"/>
      <c r="CS1561" s="370"/>
      <c r="CT1561" s="370"/>
      <c r="CU1561" s="370"/>
      <c r="CV1561" s="370"/>
      <c r="CW1561" s="370"/>
      <c r="CX1561" s="370"/>
      <c r="CY1561" s="370"/>
      <c r="CZ1561" s="370"/>
      <c r="DA1561" s="370"/>
      <c r="DB1561" s="370"/>
      <c r="DC1561" s="370"/>
      <c r="DD1561" s="370"/>
      <c r="DE1561" s="370"/>
    </row>
    <row r="1562" spans="56:109">
      <c r="BD1562" s="370"/>
      <c r="BE1562" s="370"/>
      <c r="BF1562" s="370"/>
      <c r="BG1562" s="370"/>
      <c r="BH1562" s="370"/>
      <c r="BI1562" s="370"/>
      <c r="BJ1562" s="370"/>
      <c r="BK1562" s="370"/>
      <c r="BL1562" s="370"/>
      <c r="BM1562" s="370"/>
      <c r="BN1562" s="370"/>
      <c r="BO1562" s="370"/>
      <c r="BP1562" s="370"/>
      <c r="BQ1562" s="370"/>
      <c r="BR1562" s="370"/>
      <c r="BS1562" s="370"/>
      <c r="BT1562" s="370"/>
      <c r="BU1562" s="370"/>
      <c r="BV1562" s="370"/>
      <c r="BW1562" s="370"/>
      <c r="BX1562" s="370"/>
      <c r="BY1562" s="370"/>
      <c r="BZ1562" s="370"/>
      <c r="CA1562" s="370"/>
      <c r="CB1562" s="370"/>
      <c r="CC1562" s="370"/>
      <c r="CD1562" s="370"/>
      <c r="CE1562" s="370"/>
      <c r="CF1562" s="370"/>
      <c r="CG1562" s="370"/>
      <c r="CH1562" s="370"/>
      <c r="CI1562" s="370"/>
      <c r="CJ1562" s="370"/>
      <c r="CK1562" s="370"/>
      <c r="CL1562" s="370"/>
      <c r="CM1562" s="370"/>
      <c r="CN1562" s="370"/>
      <c r="CO1562" s="370"/>
      <c r="CP1562" s="370"/>
      <c r="CQ1562" s="370"/>
      <c r="CR1562" s="370"/>
      <c r="CS1562" s="370"/>
      <c r="CT1562" s="370"/>
      <c r="CU1562" s="370"/>
      <c r="CV1562" s="370"/>
      <c r="CW1562" s="370"/>
      <c r="CX1562" s="370"/>
      <c r="CY1562" s="370"/>
      <c r="CZ1562" s="370"/>
      <c r="DA1562" s="370"/>
      <c r="DB1562" s="370"/>
      <c r="DC1562" s="370"/>
      <c r="DD1562" s="370"/>
      <c r="DE1562" s="370"/>
    </row>
    <row r="1563" spans="56:109">
      <c r="BD1563" s="370"/>
      <c r="BE1563" s="370"/>
      <c r="BF1563" s="370"/>
      <c r="BG1563" s="370"/>
      <c r="BH1563" s="370"/>
      <c r="BI1563" s="370"/>
      <c r="BJ1563" s="370"/>
      <c r="BK1563" s="370"/>
      <c r="BL1563" s="370"/>
      <c r="BM1563" s="370"/>
      <c r="BN1563" s="370"/>
      <c r="BO1563" s="370"/>
      <c r="BP1563" s="370"/>
      <c r="BQ1563" s="370"/>
      <c r="BR1563" s="370"/>
      <c r="BS1563" s="370"/>
      <c r="BT1563" s="370"/>
      <c r="BU1563" s="370"/>
      <c r="BV1563" s="370"/>
      <c r="BW1563" s="370"/>
      <c r="BX1563" s="370"/>
      <c r="BY1563" s="370"/>
      <c r="BZ1563" s="370"/>
      <c r="CA1563" s="370"/>
      <c r="CB1563" s="370"/>
      <c r="CC1563" s="370"/>
      <c r="CD1563" s="370"/>
      <c r="CE1563" s="370"/>
      <c r="CF1563" s="370"/>
      <c r="CG1563" s="370"/>
      <c r="CH1563" s="370"/>
      <c r="CI1563" s="370"/>
      <c r="CJ1563" s="370"/>
      <c r="CK1563" s="370"/>
      <c r="CL1563" s="370"/>
      <c r="CM1563" s="370"/>
      <c r="CN1563" s="370"/>
      <c r="CO1563" s="370"/>
      <c r="CP1563" s="370"/>
      <c r="CQ1563" s="370"/>
      <c r="CR1563" s="370"/>
      <c r="CS1563" s="370"/>
      <c r="CT1563" s="370"/>
      <c r="CU1563" s="370"/>
      <c r="CV1563" s="370"/>
      <c r="CW1563" s="370"/>
      <c r="CX1563" s="370"/>
      <c r="CY1563" s="370"/>
      <c r="CZ1563" s="370"/>
      <c r="DA1563" s="370"/>
      <c r="DB1563" s="370"/>
      <c r="DC1563" s="370"/>
      <c r="DD1563" s="370"/>
      <c r="DE1563" s="370"/>
    </row>
    <row r="1564" spans="56:109">
      <c r="BD1564" s="370"/>
      <c r="BE1564" s="370"/>
      <c r="BF1564" s="370"/>
      <c r="BG1564" s="370"/>
      <c r="BH1564" s="370"/>
      <c r="BI1564" s="370"/>
      <c r="BJ1564" s="370"/>
      <c r="BK1564" s="370"/>
      <c r="BL1564" s="370"/>
      <c r="BM1564" s="370"/>
      <c r="BN1564" s="370"/>
      <c r="BO1564" s="370"/>
      <c r="BP1564" s="370"/>
      <c r="BQ1564" s="370"/>
      <c r="BR1564" s="370"/>
      <c r="BS1564" s="370"/>
      <c r="BT1564" s="370"/>
      <c r="BU1564" s="370"/>
      <c r="BV1564" s="370"/>
      <c r="BW1564" s="370"/>
      <c r="BX1564" s="370"/>
      <c r="BY1564" s="370"/>
      <c r="BZ1564" s="370"/>
      <c r="CA1564" s="370"/>
      <c r="CB1564" s="370"/>
      <c r="CC1564" s="370"/>
      <c r="CD1564" s="370"/>
      <c r="CE1564" s="370"/>
      <c r="CF1564" s="370"/>
      <c r="CG1564" s="370"/>
      <c r="CH1564" s="370"/>
      <c r="CI1564" s="370"/>
      <c r="CJ1564" s="370"/>
      <c r="CK1564" s="370"/>
      <c r="CL1564" s="370"/>
      <c r="CM1564" s="370"/>
      <c r="CN1564" s="370"/>
      <c r="CO1564" s="370"/>
      <c r="CP1564" s="370"/>
      <c r="CQ1564" s="370"/>
      <c r="CR1564" s="370"/>
      <c r="CS1564" s="370"/>
      <c r="CT1564" s="370"/>
      <c r="CU1564" s="370"/>
      <c r="CV1564" s="370"/>
      <c r="CW1564" s="370"/>
      <c r="CX1564" s="370"/>
      <c r="CY1564" s="370"/>
      <c r="CZ1564" s="370"/>
      <c r="DA1564" s="370"/>
      <c r="DB1564" s="370"/>
      <c r="DC1564" s="370"/>
      <c r="DD1564" s="370"/>
      <c r="DE1564" s="370"/>
    </row>
    <row r="1565" spans="56:109">
      <c r="BD1565" s="370"/>
      <c r="BE1565" s="370"/>
      <c r="BF1565" s="370"/>
      <c r="BG1565" s="370"/>
      <c r="BH1565" s="370"/>
      <c r="BI1565" s="370"/>
      <c r="BJ1565" s="370"/>
      <c r="BK1565" s="370"/>
      <c r="BL1565" s="370"/>
      <c r="BM1565" s="370"/>
      <c r="BN1565" s="370"/>
      <c r="BO1565" s="370"/>
      <c r="BP1565" s="370"/>
      <c r="BQ1565" s="370"/>
      <c r="BR1565" s="370"/>
      <c r="BS1565" s="370"/>
      <c r="BT1565" s="370"/>
      <c r="BU1565" s="370"/>
      <c r="BV1565" s="370"/>
      <c r="BW1565" s="370"/>
      <c r="BX1565" s="370"/>
      <c r="BY1565" s="370"/>
      <c r="BZ1565" s="370"/>
      <c r="CA1565" s="370"/>
      <c r="CB1565" s="370"/>
      <c r="CC1565" s="370"/>
      <c r="CD1565" s="370"/>
      <c r="CE1565" s="370"/>
      <c r="CF1565" s="370"/>
      <c r="CG1565" s="370"/>
      <c r="CH1565" s="370"/>
      <c r="CI1565" s="370"/>
      <c r="CJ1565" s="370"/>
      <c r="CK1565" s="370"/>
      <c r="CL1565" s="370"/>
      <c r="CM1565" s="370"/>
      <c r="CN1565" s="370"/>
      <c r="CO1565" s="370"/>
      <c r="CP1565" s="370"/>
      <c r="CQ1565" s="370"/>
      <c r="CR1565" s="370"/>
      <c r="CS1565" s="370"/>
      <c r="CT1565" s="370"/>
      <c r="CU1565" s="370"/>
      <c r="CV1565" s="370"/>
      <c r="CW1565" s="370"/>
      <c r="CX1565" s="370"/>
      <c r="CY1565" s="370"/>
      <c r="CZ1565" s="370"/>
      <c r="DA1565" s="370"/>
      <c r="DB1565" s="370"/>
      <c r="DC1565" s="370"/>
      <c r="DD1565" s="370"/>
      <c r="DE1565" s="370"/>
    </row>
    <row r="1566" spans="56:109">
      <c r="BD1566" s="370"/>
      <c r="BE1566" s="370"/>
      <c r="BF1566" s="370"/>
      <c r="BG1566" s="370"/>
      <c r="BH1566" s="370"/>
      <c r="BI1566" s="370"/>
      <c r="BJ1566" s="370"/>
      <c r="BK1566" s="370"/>
      <c r="BL1566" s="370"/>
      <c r="BM1566" s="370"/>
      <c r="BN1566" s="370"/>
      <c r="BO1566" s="370"/>
      <c r="BP1566" s="370"/>
      <c r="BQ1566" s="370"/>
      <c r="BR1566" s="370"/>
      <c r="BS1566" s="370"/>
      <c r="BT1566" s="370"/>
      <c r="BU1566" s="370"/>
      <c r="BV1566" s="370"/>
      <c r="BW1566" s="370"/>
      <c r="BX1566" s="370"/>
      <c r="BY1566" s="370"/>
      <c r="BZ1566" s="370"/>
      <c r="CA1566" s="370"/>
      <c r="CB1566" s="370"/>
      <c r="CC1566" s="370"/>
      <c r="CD1566" s="370"/>
      <c r="CE1566" s="370"/>
      <c r="CF1566" s="370"/>
      <c r="CG1566" s="370"/>
      <c r="CH1566" s="370"/>
      <c r="CI1566" s="370"/>
      <c r="CJ1566" s="370"/>
      <c r="CK1566" s="370"/>
      <c r="CL1566" s="370"/>
      <c r="CM1566" s="370"/>
      <c r="CN1566" s="370"/>
      <c r="CO1566" s="370"/>
      <c r="CP1566" s="370"/>
      <c r="CQ1566" s="370"/>
      <c r="CR1566" s="370"/>
      <c r="CS1566" s="370"/>
      <c r="CT1566" s="370"/>
      <c r="CU1566" s="370"/>
      <c r="CV1566" s="370"/>
      <c r="CW1566" s="370"/>
      <c r="CX1566" s="370"/>
      <c r="CY1566" s="370"/>
      <c r="CZ1566" s="370"/>
      <c r="DA1566" s="370"/>
      <c r="DB1566" s="370"/>
      <c r="DC1566" s="370"/>
      <c r="DD1566" s="370"/>
      <c r="DE1566" s="370"/>
    </row>
    <row r="1567" spans="56:109">
      <c r="BD1567" s="370"/>
      <c r="BE1567" s="370"/>
      <c r="BF1567" s="370"/>
      <c r="BG1567" s="370"/>
      <c r="BH1567" s="370"/>
      <c r="BI1567" s="370"/>
      <c r="BJ1567" s="370"/>
      <c r="BK1567" s="370"/>
      <c r="BL1567" s="370"/>
      <c r="BM1567" s="370"/>
      <c r="BN1567" s="370"/>
      <c r="BO1567" s="370"/>
      <c r="BP1567" s="370"/>
      <c r="BQ1567" s="370"/>
      <c r="BR1567" s="370"/>
      <c r="BS1567" s="370"/>
      <c r="BT1567" s="370"/>
      <c r="BU1567" s="370"/>
      <c r="BV1567" s="370"/>
      <c r="BW1567" s="370"/>
      <c r="BX1567" s="370"/>
      <c r="BY1567" s="370"/>
      <c r="BZ1567" s="370"/>
      <c r="CA1567" s="370"/>
      <c r="CB1567" s="370"/>
      <c r="CC1567" s="370"/>
      <c r="CD1567" s="370"/>
      <c r="CE1567" s="370"/>
      <c r="CF1567" s="370"/>
      <c r="CG1567" s="370"/>
      <c r="CH1567" s="370"/>
      <c r="CI1567" s="370"/>
      <c r="CJ1567" s="370"/>
      <c r="CK1567" s="370"/>
      <c r="CL1567" s="370"/>
      <c r="CM1567" s="370"/>
      <c r="CN1567" s="370"/>
      <c r="CO1567" s="370"/>
      <c r="CP1567" s="370"/>
      <c r="CQ1567" s="370"/>
      <c r="CR1567" s="370"/>
      <c r="CS1567" s="370"/>
      <c r="CT1567" s="370"/>
      <c r="CU1567" s="370"/>
      <c r="CV1567" s="370"/>
      <c r="CW1567" s="370"/>
      <c r="CX1567" s="370"/>
      <c r="CY1567" s="370"/>
      <c r="CZ1567" s="370"/>
      <c r="DA1567" s="370"/>
      <c r="DB1567" s="370"/>
      <c r="DC1567" s="370"/>
      <c r="DD1567" s="370"/>
      <c r="DE1567" s="370"/>
    </row>
    <row r="1568" spans="56:109">
      <c r="BD1568" s="370"/>
      <c r="BE1568" s="370"/>
      <c r="BF1568" s="370"/>
      <c r="BG1568" s="370"/>
      <c r="BH1568" s="370"/>
      <c r="BI1568" s="370"/>
      <c r="BJ1568" s="370"/>
      <c r="BK1568" s="370"/>
      <c r="BL1568" s="370"/>
      <c r="BM1568" s="370"/>
      <c r="BN1568" s="370"/>
      <c r="BO1568" s="370"/>
      <c r="BP1568" s="370"/>
      <c r="BQ1568" s="370"/>
      <c r="BR1568" s="370"/>
      <c r="BS1568" s="370"/>
      <c r="BT1568" s="370"/>
      <c r="BU1568" s="370"/>
      <c r="BV1568" s="370"/>
      <c r="BW1568" s="370"/>
      <c r="BX1568" s="370"/>
      <c r="BY1568" s="370"/>
      <c r="BZ1568" s="370"/>
      <c r="CA1568" s="370"/>
      <c r="CB1568" s="370"/>
      <c r="CC1568" s="370"/>
      <c r="CD1568" s="370"/>
      <c r="CE1568" s="370"/>
      <c r="CF1568" s="370"/>
      <c r="CG1568" s="370"/>
      <c r="CH1568" s="370"/>
      <c r="CI1568" s="370"/>
      <c r="CJ1568" s="370"/>
      <c r="CK1568" s="370"/>
      <c r="CL1568" s="370"/>
      <c r="CM1568" s="370"/>
      <c r="CN1568" s="370"/>
      <c r="CO1568" s="370"/>
      <c r="CP1568" s="370"/>
      <c r="CQ1568" s="370"/>
      <c r="CR1568" s="370"/>
      <c r="CS1568" s="370"/>
      <c r="CT1568" s="370"/>
      <c r="CU1568" s="370"/>
      <c r="CV1568" s="370"/>
      <c r="CW1568" s="370"/>
      <c r="CX1568" s="370"/>
      <c r="CY1568" s="370"/>
      <c r="CZ1568" s="370"/>
      <c r="DA1568" s="370"/>
      <c r="DB1568" s="370"/>
      <c r="DC1568" s="370"/>
      <c r="DD1568" s="370"/>
      <c r="DE1568" s="370"/>
    </row>
    <row r="1569" spans="56:109">
      <c r="BD1569" s="370"/>
      <c r="BE1569" s="370"/>
      <c r="BF1569" s="370"/>
      <c r="BG1569" s="370"/>
      <c r="BH1569" s="370"/>
      <c r="BI1569" s="370"/>
      <c r="BJ1569" s="370"/>
      <c r="BK1569" s="370"/>
      <c r="BL1569" s="370"/>
      <c r="BM1569" s="370"/>
      <c r="BN1569" s="370"/>
      <c r="BO1569" s="370"/>
      <c r="BP1569" s="370"/>
      <c r="BQ1569" s="370"/>
      <c r="BR1569" s="370"/>
      <c r="BS1569" s="370"/>
      <c r="BT1569" s="370"/>
      <c r="BU1569" s="370"/>
      <c r="BV1569" s="370"/>
      <c r="BW1569" s="370"/>
      <c r="BX1569" s="370"/>
      <c r="BY1569" s="370"/>
      <c r="BZ1569" s="370"/>
      <c r="CA1569" s="370"/>
      <c r="CB1569" s="370"/>
      <c r="CC1569" s="370"/>
      <c r="CD1569" s="370"/>
      <c r="CE1569" s="370"/>
      <c r="CF1569" s="370"/>
      <c r="CG1569" s="370"/>
      <c r="CH1569" s="370"/>
      <c r="CI1569" s="370"/>
      <c r="CJ1569" s="370"/>
      <c r="CK1569" s="370"/>
      <c r="CL1569" s="370"/>
      <c r="CM1569" s="370"/>
      <c r="CN1569" s="370"/>
      <c r="CO1569" s="370"/>
      <c r="CP1569" s="370"/>
      <c r="CQ1569" s="370"/>
      <c r="CR1569" s="370"/>
      <c r="CS1569" s="370"/>
      <c r="CT1569" s="370"/>
      <c r="CU1569" s="370"/>
      <c r="CV1569" s="370"/>
      <c r="CW1569" s="370"/>
      <c r="CX1569" s="370"/>
      <c r="CY1569" s="370"/>
      <c r="CZ1569" s="370"/>
      <c r="DA1569" s="370"/>
      <c r="DB1569" s="370"/>
      <c r="DC1569" s="370"/>
      <c r="DD1569" s="370"/>
      <c r="DE1569" s="370"/>
    </row>
    <row r="1570" spans="56:109">
      <c r="BD1570" s="370"/>
      <c r="BE1570" s="370"/>
      <c r="BF1570" s="370"/>
      <c r="BG1570" s="370"/>
      <c r="BH1570" s="370"/>
      <c r="BI1570" s="370"/>
      <c r="BJ1570" s="370"/>
      <c r="BK1570" s="370"/>
      <c r="BL1570" s="370"/>
      <c r="BM1570" s="370"/>
      <c r="BN1570" s="370"/>
      <c r="BO1570" s="370"/>
      <c r="BP1570" s="370"/>
      <c r="BQ1570" s="370"/>
      <c r="BR1570" s="370"/>
      <c r="BS1570" s="370"/>
      <c r="BT1570" s="370"/>
      <c r="BU1570" s="370"/>
      <c r="BV1570" s="370"/>
      <c r="BW1570" s="370"/>
      <c r="BX1570" s="370"/>
      <c r="BY1570" s="370"/>
      <c r="BZ1570" s="370"/>
      <c r="CA1570" s="370"/>
      <c r="CB1570" s="370"/>
      <c r="CC1570" s="370"/>
      <c r="CD1570" s="370"/>
      <c r="CE1570" s="370"/>
      <c r="CF1570" s="370"/>
      <c r="CG1570" s="370"/>
      <c r="CH1570" s="370"/>
      <c r="CI1570" s="370"/>
      <c r="CJ1570" s="370"/>
      <c r="CK1570" s="370"/>
      <c r="CL1570" s="370"/>
      <c r="CM1570" s="370"/>
      <c r="CN1570" s="370"/>
      <c r="CO1570" s="370"/>
      <c r="CP1570" s="370"/>
      <c r="CQ1570" s="370"/>
      <c r="CR1570" s="370"/>
      <c r="CS1570" s="370"/>
      <c r="CT1570" s="370"/>
      <c r="CU1570" s="370"/>
      <c r="CV1570" s="370"/>
      <c r="CW1570" s="370"/>
      <c r="CX1570" s="370"/>
      <c r="CY1570" s="370"/>
      <c r="CZ1570" s="370"/>
      <c r="DA1570" s="370"/>
      <c r="DB1570" s="370"/>
      <c r="DC1570" s="370"/>
      <c r="DD1570" s="370"/>
      <c r="DE1570" s="370"/>
    </row>
    <row r="1571" spans="56:109">
      <c r="BD1571" s="370"/>
      <c r="BE1571" s="370"/>
      <c r="BF1571" s="370"/>
      <c r="BG1571" s="370"/>
      <c r="BH1571" s="370"/>
      <c r="BI1571" s="370"/>
      <c r="BJ1571" s="370"/>
      <c r="BK1571" s="370"/>
      <c r="BL1571" s="370"/>
      <c r="BM1571" s="370"/>
      <c r="BN1571" s="370"/>
      <c r="BO1571" s="370"/>
      <c r="BP1571" s="370"/>
      <c r="BQ1571" s="370"/>
      <c r="BR1571" s="370"/>
      <c r="BS1571" s="370"/>
      <c r="BT1571" s="370"/>
      <c r="BU1571" s="370"/>
      <c r="BV1571" s="370"/>
      <c r="BW1571" s="370"/>
      <c r="BX1571" s="370"/>
      <c r="BY1571" s="370"/>
      <c r="BZ1571" s="370"/>
      <c r="CA1571" s="370"/>
      <c r="CB1571" s="370"/>
      <c r="CC1571" s="370"/>
      <c r="CD1571" s="370"/>
      <c r="CE1571" s="370"/>
      <c r="CF1571" s="370"/>
      <c r="CG1571" s="370"/>
      <c r="CH1571" s="370"/>
      <c r="CI1571" s="370"/>
      <c r="CJ1571" s="370"/>
      <c r="CK1571" s="370"/>
      <c r="CL1571" s="370"/>
      <c r="CM1571" s="370"/>
      <c r="CN1571" s="370"/>
      <c r="CO1571" s="370"/>
      <c r="CP1571" s="370"/>
      <c r="CQ1571" s="370"/>
      <c r="CR1571" s="370"/>
      <c r="CS1571" s="370"/>
      <c r="CT1571" s="370"/>
      <c r="CU1571" s="370"/>
      <c r="CV1571" s="370"/>
      <c r="CW1571" s="370"/>
      <c r="CX1571" s="370"/>
      <c r="CY1571" s="370"/>
      <c r="CZ1571" s="370"/>
      <c r="DA1571" s="370"/>
      <c r="DB1571" s="370"/>
      <c r="DC1571" s="370"/>
      <c r="DD1571" s="370"/>
      <c r="DE1571" s="370"/>
    </row>
    <row r="1572" spans="56:109">
      <c r="BD1572" s="370"/>
      <c r="BE1572" s="370"/>
      <c r="BF1572" s="370"/>
      <c r="BG1572" s="370"/>
      <c r="BH1572" s="370"/>
      <c r="BI1572" s="370"/>
      <c r="BJ1572" s="370"/>
      <c r="BK1572" s="370"/>
      <c r="BL1572" s="370"/>
      <c r="BM1572" s="370"/>
      <c r="BN1572" s="370"/>
      <c r="BO1572" s="370"/>
      <c r="BP1572" s="370"/>
      <c r="BQ1572" s="370"/>
      <c r="BR1572" s="370"/>
      <c r="BS1572" s="370"/>
      <c r="BT1572" s="370"/>
      <c r="BU1572" s="370"/>
      <c r="BV1572" s="370"/>
      <c r="BW1572" s="370"/>
      <c r="BX1572" s="370"/>
      <c r="BY1572" s="370"/>
      <c r="BZ1572" s="370"/>
      <c r="CA1572" s="370"/>
      <c r="CB1572" s="370"/>
      <c r="CC1572" s="370"/>
      <c r="CD1572" s="370"/>
      <c r="CE1572" s="370"/>
      <c r="CF1572" s="370"/>
      <c r="CG1572" s="370"/>
      <c r="CH1572" s="370"/>
      <c r="CI1572" s="370"/>
      <c r="CJ1572" s="370"/>
      <c r="CK1572" s="370"/>
      <c r="CL1572" s="370"/>
      <c r="CM1572" s="370"/>
      <c r="CN1572" s="370"/>
      <c r="CO1572" s="370"/>
      <c r="CP1572" s="370"/>
      <c r="CQ1572" s="370"/>
      <c r="CR1572" s="370"/>
      <c r="CS1572" s="370"/>
      <c r="CT1572" s="370"/>
      <c r="CU1572" s="370"/>
      <c r="CV1572" s="370"/>
      <c r="CW1572" s="370"/>
      <c r="CX1572" s="370"/>
      <c r="CY1572" s="370"/>
      <c r="CZ1572" s="370"/>
      <c r="DA1572" s="370"/>
      <c r="DB1572" s="370"/>
      <c r="DC1572" s="370"/>
      <c r="DD1572" s="370"/>
      <c r="DE1572" s="370"/>
    </row>
    <row r="1573" spans="56:109">
      <c r="BD1573" s="370"/>
      <c r="BE1573" s="370"/>
      <c r="BF1573" s="370"/>
      <c r="BG1573" s="370"/>
      <c r="BH1573" s="370"/>
      <c r="BI1573" s="370"/>
      <c r="BJ1573" s="370"/>
      <c r="BK1573" s="370"/>
      <c r="BL1573" s="370"/>
      <c r="BM1573" s="370"/>
      <c r="BN1573" s="370"/>
      <c r="BO1573" s="370"/>
      <c r="BP1573" s="370"/>
      <c r="BQ1573" s="370"/>
      <c r="BR1573" s="370"/>
      <c r="BS1573" s="370"/>
      <c r="BT1573" s="370"/>
      <c r="BU1573" s="370"/>
      <c r="BV1573" s="370"/>
      <c r="BW1573" s="370"/>
      <c r="BX1573" s="370"/>
      <c r="BY1573" s="370"/>
      <c r="BZ1573" s="370"/>
      <c r="CA1573" s="370"/>
      <c r="CB1573" s="370"/>
      <c r="CC1573" s="370"/>
      <c r="CD1573" s="370"/>
      <c r="CE1573" s="370"/>
      <c r="CF1573" s="370"/>
      <c r="CG1573" s="370"/>
      <c r="CH1573" s="370"/>
      <c r="CI1573" s="370"/>
      <c r="CJ1573" s="370"/>
      <c r="CK1573" s="370"/>
      <c r="CL1573" s="370"/>
      <c r="CM1573" s="370"/>
      <c r="CN1573" s="370"/>
      <c r="CO1573" s="370"/>
      <c r="CP1573" s="370"/>
      <c r="CQ1573" s="370"/>
      <c r="CR1573" s="370"/>
      <c r="CS1573" s="370"/>
      <c r="CT1573" s="370"/>
      <c r="CU1573" s="370"/>
      <c r="CV1573" s="370"/>
      <c r="CW1573" s="370"/>
      <c r="CX1573" s="370"/>
      <c r="CY1573" s="370"/>
      <c r="CZ1573" s="370"/>
      <c r="DA1573" s="370"/>
      <c r="DB1573" s="370"/>
      <c r="DC1573" s="370"/>
      <c r="DD1573" s="370"/>
      <c r="DE1573" s="370"/>
    </row>
    <row r="1574" spans="56:109">
      <c r="BD1574" s="370"/>
      <c r="BE1574" s="370"/>
      <c r="BF1574" s="370"/>
      <c r="BG1574" s="370"/>
      <c r="BH1574" s="370"/>
      <c r="BI1574" s="370"/>
      <c r="BJ1574" s="370"/>
      <c r="BK1574" s="370"/>
      <c r="BL1574" s="370"/>
      <c r="BM1574" s="370"/>
      <c r="BN1574" s="370"/>
      <c r="BO1574" s="370"/>
      <c r="BP1574" s="370"/>
      <c r="BQ1574" s="370"/>
      <c r="BR1574" s="370"/>
      <c r="BS1574" s="370"/>
      <c r="BT1574" s="370"/>
      <c r="BU1574" s="370"/>
      <c r="BV1574" s="370"/>
      <c r="BW1574" s="370"/>
      <c r="BX1574" s="370"/>
      <c r="BY1574" s="370"/>
      <c r="BZ1574" s="370"/>
      <c r="CA1574" s="370"/>
      <c r="CB1574" s="370"/>
      <c r="CC1574" s="370"/>
      <c r="CD1574" s="370"/>
      <c r="CE1574" s="370"/>
      <c r="CF1574" s="370"/>
      <c r="CG1574" s="370"/>
      <c r="CH1574" s="370"/>
      <c r="CI1574" s="370"/>
      <c r="CJ1574" s="370"/>
      <c r="CK1574" s="370"/>
      <c r="CL1574" s="370"/>
      <c r="CM1574" s="370"/>
      <c r="CN1574" s="370"/>
      <c r="CO1574" s="370"/>
      <c r="CP1574" s="370"/>
      <c r="CQ1574" s="370"/>
      <c r="CR1574" s="370"/>
      <c r="CS1574" s="370"/>
      <c r="CT1574" s="370"/>
      <c r="CU1574" s="370"/>
      <c r="CV1574" s="370"/>
      <c r="CW1574" s="370"/>
      <c r="CX1574" s="370"/>
      <c r="CY1574" s="370"/>
      <c r="CZ1574" s="370"/>
      <c r="DA1574" s="370"/>
      <c r="DB1574" s="370"/>
      <c r="DC1574" s="370"/>
      <c r="DD1574" s="370"/>
      <c r="DE1574" s="370"/>
    </row>
    <row r="1575" spans="56:109">
      <c r="BD1575" s="370"/>
      <c r="BE1575" s="370"/>
      <c r="BF1575" s="370"/>
      <c r="BG1575" s="370"/>
      <c r="BH1575" s="370"/>
      <c r="BI1575" s="370"/>
      <c r="BJ1575" s="370"/>
      <c r="BK1575" s="370"/>
      <c r="BL1575" s="370"/>
      <c r="BM1575" s="370"/>
      <c r="BN1575" s="370"/>
      <c r="BO1575" s="370"/>
      <c r="BP1575" s="370"/>
      <c r="BQ1575" s="370"/>
      <c r="BR1575" s="370"/>
      <c r="BS1575" s="370"/>
      <c r="BT1575" s="370"/>
      <c r="BU1575" s="370"/>
      <c r="BV1575" s="370"/>
      <c r="BW1575" s="370"/>
      <c r="BX1575" s="370"/>
      <c r="BY1575" s="370"/>
      <c r="BZ1575" s="370"/>
      <c r="CA1575" s="370"/>
      <c r="CB1575" s="370"/>
      <c r="CC1575" s="370"/>
      <c r="CD1575" s="370"/>
      <c r="CE1575" s="370"/>
      <c r="CF1575" s="370"/>
      <c r="CG1575" s="370"/>
      <c r="CH1575" s="370"/>
      <c r="CI1575" s="370"/>
      <c r="CJ1575" s="370"/>
      <c r="CK1575" s="370"/>
      <c r="CL1575" s="370"/>
      <c r="CM1575" s="370"/>
      <c r="CN1575" s="370"/>
      <c r="CO1575" s="370"/>
      <c r="CP1575" s="370"/>
      <c r="CQ1575" s="370"/>
      <c r="CR1575" s="370"/>
      <c r="CS1575" s="370"/>
      <c r="CT1575" s="370"/>
      <c r="CU1575" s="370"/>
      <c r="CV1575" s="370"/>
      <c r="CW1575" s="370"/>
      <c r="CX1575" s="370"/>
      <c r="CY1575" s="370"/>
      <c r="CZ1575" s="370"/>
      <c r="DA1575" s="370"/>
      <c r="DB1575" s="370"/>
      <c r="DC1575" s="370"/>
      <c r="DD1575" s="370"/>
      <c r="DE1575" s="370"/>
    </row>
    <row r="1576" spans="56:109">
      <c r="BD1576" s="370"/>
      <c r="BE1576" s="370"/>
      <c r="BF1576" s="370"/>
      <c r="BG1576" s="370"/>
      <c r="BH1576" s="370"/>
      <c r="BI1576" s="370"/>
      <c r="BJ1576" s="370"/>
      <c r="BK1576" s="370"/>
      <c r="BL1576" s="370"/>
      <c r="BM1576" s="370"/>
      <c r="BN1576" s="370"/>
      <c r="BO1576" s="370"/>
      <c r="BP1576" s="370"/>
      <c r="BQ1576" s="370"/>
      <c r="BR1576" s="370"/>
      <c r="BS1576" s="370"/>
      <c r="BT1576" s="370"/>
      <c r="BU1576" s="370"/>
      <c r="BV1576" s="370"/>
      <c r="BW1576" s="370"/>
      <c r="BX1576" s="370"/>
      <c r="BY1576" s="370"/>
      <c r="BZ1576" s="370"/>
      <c r="CA1576" s="370"/>
      <c r="CB1576" s="370"/>
      <c r="CC1576" s="370"/>
      <c r="CD1576" s="370"/>
      <c r="CE1576" s="370"/>
      <c r="CF1576" s="370"/>
      <c r="CG1576" s="370"/>
      <c r="CH1576" s="370"/>
      <c r="CI1576" s="370"/>
      <c r="CJ1576" s="370"/>
      <c r="CK1576" s="370"/>
      <c r="CL1576" s="370"/>
      <c r="CM1576" s="370"/>
      <c r="CN1576" s="370"/>
      <c r="CO1576" s="370"/>
      <c r="CP1576" s="370"/>
      <c r="CQ1576" s="370"/>
      <c r="CR1576" s="370"/>
      <c r="CS1576" s="370"/>
      <c r="CT1576" s="370"/>
      <c r="CU1576" s="370"/>
      <c r="CV1576" s="370"/>
      <c r="CW1576" s="370"/>
      <c r="CX1576" s="370"/>
      <c r="CY1576" s="370"/>
      <c r="CZ1576" s="370"/>
      <c r="DA1576" s="370"/>
      <c r="DB1576" s="370"/>
      <c r="DC1576" s="370"/>
      <c r="DD1576" s="370"/>
      <c r="DE1576" s="370"/>
    </row>
    <row r="1577" spans="56:109">
      <c r="BD1577" s="370"/>
      <c r="BE1577" s="370"/>
      <c r="BF1577" s="370"/>
      <c r="BG1577" s="370"/>
      <c r="BH1577" s="370"/>
      <c r="BI1577" s="370"/>
      <c r="BJ1577" s="370"/>
      <c r="BK1577" s="370"/>
      <c r="BL1577" s="370"/>
      <c r="BM1577" s="370"/>
      <c r="BN1577" s="370"/>
      <c r="BO1577" s="370"/>
      <c r="BP1577" s="370"/>
      <c r="BQ1577" s="370"/>
      <c r="BR1577" s="370"/>
      <c r="BS1577" s="370"/>
      <c r="BT1577" s="370"/>
      <c r="BU1577" s="370"/>
      <c r="BV1577" s="370"/>
      <c r="BW1577" s="370"/>
      <c r="BX1577" s="370"/>
      <c r="BY1577" s="370"/>
      <c r="BZ1577" s="370"/>
      <c r="CA1577" s="370"/>
      <c r="CB1577" s="370"/>
      <c r="CC1577" s="370"/>
      <c r="CD1577" s="370"/>
      <c r="CE1577" s="370"/>
      <c r="CF1577" s="370"/>
      <c r="CG1577" s="370"/>
      <c r="CH1577" s="370"/>
      <c r="CI1577" s="370"/>
      <c r="CJ1577" s="370"/>
      <c r="CK1577" s="370"/>
      <c r="CL1577" s="370"/>
      <c r="CM1577" s="370"/>
      <c r="CN1577" s="370"/>
      <c r="CO1577" s="370"/>
      <c r="CP1577" s="370"/>
      <c r="CQ1577" s="370"/>
      <c r="CR1577" s="370"/>
      <c r="CS1577" s="370"/>
      <c r="CT1577" s="370"/>
      <c r="CU1577" s="370"/>
      <c r="CV1577" s="370"/>
      <c r="CW1577" s="370"/>
      <c r="CX1577" s="370"/>
      <c r="CY1577" s="370"/>
      <c r="CZ1577" s="370"/>
      <c r="DA1577" s="370"/>
      <c r="DB1577" s="370"/>
      <c r="DC1577" s="370"/>
      <c r="DD1577" s="370"/>
      <c r="DE1577" s="370"/>
    </row>
    <row r="1578" spans="56:109">
      <c r="BD1578" s="370"/>
      <c r="BE1578" s="370"/>
      <c r="BF1578" s="370"/>
      <c r="BG1578" s="370"/>
      <c r="BH1578" s="370"/>
      <c r="BI1578" s="370"/>
      <c r="BJ1578" s="370"/>
      <c r="BK1578" s="370"/>
      <c r="BL1578" s="370"/>
      <c r="BM1578" s="370"/>
      <c r="BN1578" s="370"/>
      <c r="BO1578" s="370"/>
      <c r="BP1578" s="370"/>
      <c r="BQ1578" s="370"/>
      <c r="BR1578" s="370"/>
      <c r="BS1578" s="370"/>
      <c r="BT1578" s="370"/>
      <c r="BU1578" s="370"/>
      <c r="BV1578" s="370"/>
      <c r="BW1578" s="370"/>
      <c r="BX1578" s="370"/>
      <c r="BY1578" s="370"/>
      <c r="BZ1578" s="370"/>
      <c r="CA1578" s="370"/>
      <c r="CB1578" s="370"/>
      <c r="CC1578" s="370"/>
      <c r="CD1578" s="370"/>
      <c r="CE1578" s="370"/>
      <c r="CF1578" s="370"/>
      <c r="CG1578" s="370"/>
      <c r="CH1578" s="370"/>
      <c r="CI1578" s="370"/>
      <c r="CJ1578" s="370"/>
      <c r="CK1578" s="370"/>
      <c r="CL1578" s="370"/>
      <c r="CM1578" s="370"/>
      <c r="CN1578" s="370"/>
      <c r="CO1578" s="370"/>
      <c r="CP1578" s="370"/>
      <c r="CQ1578" s="370"/>
      <c r="CR1578" s="370"/>
      <c r="CS1578" s="370"/>
      <c r="CT1578" s="370"/>
      <c r="CU1578" s="370"/>
      <c r="CV1578" s="370"/>
      <c r="CW1578" s="370"/>
      <c r="CX1578" s="370"/>
      <c r="CY1578" s="370"/>
      <c r="CZ1578" s="370"/>
      <c r="DA1578" s="370"/>
      <c r="DB1578" s="370"/>
      <c r="DC1578" s="370"/>
      <c r="DD1578" s="370"/>
      <c r="DE1578" s="370"/>
    </row>
    <row r="1579" spans="56:109">
      <c r="BD1579" s="370"/>
      <c r="BE1579" s="370"/>
      <c r="BF1579" s="370"/>
      <c r="BG1579" s="370"/>
      <c r="BH1579" s="370"/>
      <c r="BI1579" s="370"/>
      <c r="BJ1579" s="370"/>
      <c r="BK1579" s="370"/>
      <c r="BL1579" s="370"/>
      <c r="BM1579" s="370"/>
      <c r="BN1579" s="370"/>
      <c r="BO1579" s="370"/>
      <c r="BP1579" s="370"/>
      <c r="BQ1579" s="370"/>
      <c r="BR1579" s="370"/>
      <c r="BS1579" s="370"/>
      <c r="BT1579" s="370"/>
      <c r="BU1579" s="370"/>
      <c r="BV1579" s="370"/>
      <c r="BW1579" s="370"/>
      <c r="BX1579" s="370"/>
      <c r="BY1579" s="370"/>
      <c r="BZ1579" s="370"/>
      <c r="CA1579" s="370"/>
      <c r="CB1579" s="370"/>
      <c r="CC1579" s="370"/>
      <c r="CD1579" s="370"/>
      <c r="CE1579" s="370"/>
      <c r="CF1579" s="370"/>
      <c r="CG1579" s="370"/>
      <c r="CH1579" s="370"/>
      <c r="CI1579" s="370"/>
      <c r="CJ1579" s="370"/>
      <c r="CK1579" s="370"/>
      <c r="CL1579" s="370"/>
      <c r="CM1579" s="370"/>
      <c r="CN1579" s="370"/>
      <c r="CO1579" s="370"/>
      <c r="CP1579" s="370"/>
      <c r="CQ1579" s="370"/>
      <c r="CR1579" s="370"/>
      <c r="CS1579" s="370"/>
      <c r="CT1579" s="370"/>
      <c r="CU1579" s="370"/>
      <c r="CV1579" s="370"/>
      <c r="CW1579" s="370"/>
      <c r="CX1579" s="370"/>
      <c r="CY1579" s="370"/>
      <c r="CZ1579" s="370"/>
      <c r="DA1579" s="370"/>
      <c r="DB1579" s="370"/>
      <c r="DC1579" s="370"/>
      <c r="DD1579" s="370"/>
      <c r="DE1579" s="370"/>
    </row>
    <row r="1580" spans="56:109">
      <c r="BD1580" s="370"/>
      <c r="BE1580" s="370"/>
      <c r="BF1580" s="370"/>
      <c r="BG1580" s="370"/>
      <c r="BH1580" s="370"/>
      <c r="BI1580" s="370"/>
      <c r="BJ1580" s="370"/>
      <c r="BK1580" s="370"/>
      <c r="BL1580" s="370"/>
      <c r="BM1580" s="370"/>
      <c r="BN1580" s="370"/>
      <c r="BO1580" s="370"/>
      <c r="BP1580" s="370"/>
      <c r="BQ1580" s="370"/>
      <c r="BR1580" s="370"/>
      <c r="BS1580" s="370"/>
      <c r="BT1580" s="370"/>
      <c r="BU1580" s="370"/>
      <c r="BV1580" s="370"/>
      <c r="BW1580" s="370"/>
      <c r="BX1580" s="370"/>
      <c r="BY1580" s="370"/>
      <c r="BZ1580" s="370"/>
      <c r="CA1580" s="370"/>
      <c r="CB1580" s="370"/>
      <c r="CC1580" s="370"/>
      <c r="CD1580" s="370"/>
      <c r="CE1580" s="370"/>
      <c r="CF1580" s="370"/>
      <c r="CG1580" s="370"/>
      <c r="CH1580" s="370"/>
      <c r="CI1580" s="370"/>
      <c r="CJ1580" s="370"/>
      <c r="CK1580" s="370"/>
      <c r="CL1580" s="370"/>
      <c r="CM1580" s="370"/>
      <c r="CN1580" s="370"/>
      <c r="CO1580" s="370"/>
      <c r="CP1580" s="370"/>
      <c r="CQ1580" s="370"/>
      <c r="CR1580" s="370"/>
      <c r="CS1580" s="370"/>
      <c r="CT1580" s="370"/>
      <c r="CU1580" s="370"/>
      <c r="CV1580" s="370"/>
      <c r="CW1580" s="370"/>
      <c r="CX1580" s="370"/>
      <c r="CY1580" s="370"/>
      <c r="CZ1580" s="370"/>
      <c r="DA1580" s="370"/>
      <c r="DB1580" s="370"/>
      <c r="DC1580" s="370"/>
      <c r="DD1580" s="370"/>
      <c r="DE1580" s="370"/>
    </row>
    <row r="1581" spans="56:109">
      <c r="BD1581" s="370"/>
      <c r="BE1581" s="370"/>
      <c r="BF1581" s="370"/>
      <c r="BG1581" s="370"/>
      <c r="BH1581" s="370"/>
      <c r="BI1581" s="370"/>
      <c r="BJ1581" s="370"/>
      <c r="BK1581" s="370"/>
      <c r="BL1581" s="370"/>
      <c r="BM1581" s="370"/>
      <c r="BN1581" s="370"/>
      <c r="BO1581" s="370"/>
      <c r="BP1581" s="370"/>
      <c r="BQ1581" s="370"/>
      <c r="BR1581" s="370"/>
      <c r="BS1581" s="370"/>
      <c r="BT1581" s="370"/>
      <c r="BU1581" s="370"/>
      <c r="BV1581" s="370"/>
      <c r="BW1581" s="370"/>
      <c r="BX1581" s="370"/>
      <c r="BY1581" s="370"/>
      <c r="BZ1581" s="370"/>
      <c r="CA1581" s="370"/>
      <c r="CB1581" s="370"/>
      <c r="CC1581" s="370"/>
      <c r="CD1581" s="370"/>
      <c r="CE1581" s="370"/>
      <c r="CF1581" s="370"/>
      <c r="CG1581" s="370"/>
      <c r="CH1581" s="370"/>
      <c r="CI1581" s="370"/>
      <c r="CJ1581" s="370"/>
      <c r="CK1581" s="370"/>
      <c r="CL1581" s="370"/>
      <c r="CM1581" s="370"/>
      <c r="CN1581" s="370"/>
      <c r="CO1581" s="370"/>
      <c r="CP1581" s="370"/>
      <c r="CQ1581" s="370"/>
      <c r="CR1581" s="370"/>
      <c r="CS1581" s="370"/>
      <c r="CT1581" s="370"/>
      <c r="CU1581" s="370"/>
      <c r="CV1581" s="370"/>
      <c r="CW1581" s="370"/>
      <c r="CX1581" s="370"/>
      <c r="CY1581" s="370"/>
      <c r="CZ1581" s="370"/>
      <c r="DA1581" s="370"/>
      <c r="DB1581" s="370"/>
      <c r="DC1581" s="370"/>
      <c r="DD1581" s="370"/>
      <c r="DE1581" s="370"/>
    </row>
    <row r="1582" spans="56:109">
      <c r="BD1582" s="370"/>
      <c r="BE1582" s="370"/>
      <c r="BF1582" s="370"/>
      <c r="BG1582" s="370"/>
      <c r="BH1582" s="370"/>
      <c r="BI1582" s="370"/>
      <c r="BJ1582" s="370"/>
      <c r="BK1582" s="370"/>
      <c r="BL1582" s="370"/>
      <c r="BM1582" s="370"/>
      <c r="BN1582" s="370"/>
      <c r="BO1582" s="370"/>
      <c r="BP1582" s="370"/>
      <c r="BQ1582" s="370"/>
      <c r="BR1582" s="370"/>
      <c r="BS1582" s="370"/>
      <c r="BT1582" s="370"/>
      <c r="BU1582" s="370"/>
      <c r="BV1582" s="370"/>
      <c r="BW1582" s="370"/>
      <c r="BX1582" s="370"/>
      <c r="BY1582" s="370"/>
      <c r="BZ1582" s="370"/>
      <c r="CA1582" s="370"/>
      <c r="CB1582" s="370"/>
      <c r="CC1582" s="370"/>
      <c r="CD1582" s="370"/>
      <c r="CE1582" s="370"/>
      <c r="CF1582" s="370"/>
      <c r="CG1582" s="370"/>
      <c r="CH1582" s="370"/>
      <c r="CI1582" s="370"/>
      <c r="CJ1582" s="370"/>
      <c r="CK1582" s="370"/>
      <c r="CL1582" s="370"/>
      <c r="CM1582" s="370"/>
      <c r="CN1582" s="370"/>
      <c r="CO1582" s="370"/>
      <c r="CP1582" s="370"/>
      <c r="CQ1582" s="370"/>
      <c r="CR1582" s="370"/>
      <c r="CS1582" s="370"/>
      <c r="CT1582" s="370"/>
      <c r="CU1582" s="370"/>
      <c r="CV1582" s="370"/>
      <c r="CW1582" s="370"/>
      <c r="CX1582" s="370"/>
      <c r="CY1582" s="370"/>
      <c r="CZ1582" s="370"/>
      <c r="DA1582" s="370"/>
      <c r="DB1582" s="370"/>
      <c r="DC1582" s="370"/>
      <c r="DD1582" s="370"/>
      <c r="DE1582" s="370"/>
    </row>
    <row r="1583" spans="56:109">
      <c r="BD1583" s="370"/>
      <c r="BE1583" s="370"/>
      <c r="BF1583" s="370"/>
      <c r="BG1583" s="370"/>
      <c r="BH1583" s="370"/>
      <c r="BI1583" s="370"/>
      <c r="BJ1583" s="370"/>
      <c r="BK1583" s="370"/>
      <c r="BL1583" s="370"/>
      <c r="BM1583" s="370"/>
      <c r="BN1583" s="370"/>
      <c r="BO1583" s="370"/>
      <c r="BP1583" s="370"/>
      <c r="BQ1583" s="370"/>
      <c r="BR1583" s="370"/>
      <c r="BS1583" s="370"/>
      <c r="BT1583" s="370"/>
      <c r="BU1583" s="370"/>
      <c r="BV1583" s="370"/>
      <c r="BW1583" s="370"/>
      <c r="BX1583" s="370"/>
      <c r="BY1583" s="370"/>
      <c r="BZ1583" s="370"/>
      <c r="CA1583" s="370"/>
      <c r="CB1583" s="370"/>
      <c r="CC1583" s="370"/>
      <c r="CD1583" s="370"/>
      <c r="CE1583" s="370"/>
      <c r="CF1583" s="370"/>
      <c r="CG1583" s="370"/>
      <c r="CH1583" s="370"/>
      <c r="CI1583" s="370"/>
      <c r="CJ1583" s="370"/>
      <c r="CK1583" s="370"/>
      <c r="CL1583" s="370"/>
      <c r="CM1583" s="370"/>
      <c r="CN1583" s="370"/>
      <c r="CO1583" s="370"/>
      <c r="CP1583" s="370"/>
      <c r="CQ1583" s="370"/>
      <c r="CR1583" s="370"/>
      <c r="CS1583" s="370"/>
      <c r="CT1583" s="370"/>
      <c r="CU1583" s="370"/>
      <c r="CV1583" s="370"/>
      <c r="CW1583" s="370"/>
      <c r="CX1583" s="370"/>
      <c r="CY1583" s="370"/>
      <c r="CZ1583" s="370"/>
      <c r="DA1583" s="370"/>
      <c r="DB1583" s="370"/>
      <c r="DC1583" s="370"/>
      <c r="DD1583" s="370"/>
      <c r="DE1583" s="370"/>
    </row>
    <row r="1584" spans="56:109">
      <c r="BD1584" s="370"/>
      <c r="BE1584" s="370"/>
      <c r="BF1584" s="370"/>
      <c r="BG1584" s="370"/>
      <c r="BH1584" s="370"/>
      <c r="BI1584" s="370"/>
      <c r="BJ1584" s="370"/>
      <c r="BK1584" s="370"/>
      <c r="BL1584" s="370"/>
      <c r="BM1584" s="370"/>
      <c r="BN1584" s="370"/>
      <c r="BO1584" s="370"/>
      <c r="BP1584" s="370"/>
      <c r="BQ1584" s="370"/>
      <c r="BR1584" s="370"/>
      <c r="BS1584" s="370"/>
      <c r="BT1584" s="370"/>
      <c r="BU1584" s="370"/>
      <c r="BV1584" s="370"/>
      <c r="BW1584" s="370"/>
      <c r="BX1584" s="370"/>
      <c r="BY1584" s="370"/>
      <c r="BZ1584" s="370"/>
      <c r="CA1584" s="370"/>
      <c r="CB1584" s="370"/>
      <c r="CC1584" s="370"/>
      <c r="CD1584" s="370"/>
      <c r="CE1584" s="370"/>
      <c r="CF1584" s="370"/>
      <c r="CG1584" s="370"/>
      <c r="CH1584" s="370"/>
      <c r="CI1584" s="370"/>
      <c r="CJ1584" s="370"/>
      <c r="CK1584" s="370"/>
      <c r="CL1584" s="370"/>
      <c r="CM1584" s="370"/>
      <c r="CN1584" s="370"/>
      <c r="CO1584" s="370"/>
      <c r="CP1584" s="370"/>
      <c r="CQ1584" s="370"/>
      <c r="CR1584" s="370"/>
      <c r="CS1584" s="370"/>
      <c r="CT1584" s="370"/>
      <c r="CU1584" s="370"/>
      <c r="CV1584" s="370"/>
      <c r="CW1584" s="370"/>
      <c r="CX1584" s="370"/>
      <c r="CY1584" s="370"/>
      <c r="CZ1584" s="370"/>
      <c r="DA1584" s="370"/>
      <c r="DB1584" s="370"/>
      <c r="DC1584" s="370"/>
      <c r="DD1584" s="370"/>
      <c r="DE1584" s="370"/>
    </row>
    <row r="1585" spans="56:109">
      <c r="BD1585" s="370"/>
      <c r="BE1585" s="370"/>
      <c r="BF1585" s="370"/>
      <c r="BG1585" s="370"/>
      <c r="BH1585" s="370"/>
      <c r="BI1585" s="370"/>
      <c r="BJ1585" s="370"/>
      <c r="BK1585" s="370"/>
      <c r="BL1585" s="370"/>
      <c r="BM1585" s="370"/>
      <c r="BN1585" s="370"/>
      <c r="BO1585" s="370"/>
      <c r="BP1585" s="370"/>
      <c r="BQ1585" s="370"/>
      <c r="BR1585" s="370"/>
      <c r="BS1585" s="370"/>
      <c r="BT1585" s="370"/>
      <c r="BU1585" s="370"/>
      <c r="BV1585" s="370"/>
      <c r="BW1585" s="370"/>
      <c r="BX1585" s="370"/>
      <c r="BY1585" s="370"/>
      <c r="BZ1585" s="370"/>
      <c r="CA1585" s="370"/>
      <c r="CB1585" s="370"/>
      <c r="CC1585" s="370"/>
      <c r="CD1585" s="370"/>
      <c r="CE1585" s="370"/>
      <c r="CF1585" s="370"/>
      <c r="CG1585" s="370"/>
      <c r="CH1585" s="370"/>
      <c r="CI1585" s="370"/>
      <c r="CJ1585" s="370"/>
      <c r="CK1585" s="370"/>
      <c r="CL1585" s="370"/>
      <c r="CM1585" s="370"/>
      <c r="CN1585" s="370"/>
      <c r="CO1585" s="370"/>
      <c r="CP1585" s="370"/>
      <c r="CQ1585" s="370"/>
      <c r="CR1585" s="370"/>
      <c r="CS1585" s="370"/>
      <c r="CT1585" s="370"/>
      <c r="CU1585" s="370"/>
      <c r="CV1585" s="370"/>
      <c r="CW1585" s="370"/>
      <c r="CX1585" s="370"/>
      <c r="CY1585" s="370"/>
      <c r="CZ1585" s="370"/>
      <c r="DA1585" s="370"/>
      <c r="DB1585" s="370"/>
      <c r="DC1585" s="370"/>
      <c r="DD1585" s="370"/>
      <c r="DE1585" s="370"/>
    </row>
    <row r="1586" spans="56:109">
      <c r="BD1586" s="370"/>
      <c r="BE1586" s="370"/>
      <c r="BF1586" s="370"/>
      <c r="BG1586" s="370"/>
      <c r="BH1586" s="370"/>
      <c r="BI1586" s="370"/>
      <c r="BJ1586" s="370"/>
      <c r="BK1586" s="370"/>
      <c r="BL1586" s="370"/>
      <c r="BM1586" s="370"/>
      <c r="BN1586" s="370"/>
      <c r="BO1586" s="370"/>
      <c r="BP1586" s="370"/>
      <c r="BQ1586" s="370"/>
      <c r="BR1586" s="370"/>
      <c r="BS1586" s="370"/>
      <c r="BT1586" s="370"/>
      <c r="BU1586" s="370"/>
      <c r="BV1586" s="370"/>
      <c r="BW1586" s="370"/>
      <c r="BX1586" s="370"/>
      <c r="BY1586" s="370"/>
      <c r="BZ1586" s="370"/>
      <c r="CA1586" s="370"/>
      <c r="CB1586" s="370"/>
      <c r="CC1586" s="370"/>
      <c r="CD1586" s="370"/>
      <c r="CE1586" s="370"/>
      <c r="CF1586" s="370"/>
      <c r="CG1586" s="370"/>
      <c r="CH1586" s="370"/>
      <c r="CI1586" s="370"/>
      <c r="CJ1586" s="370"/>
      <c r="CK1586" s="370"/>
      <c r="CL1586" s="370"/>
      <c r="CM1586" s="370"/>
      <c r="CN1586" s="370"/>
      <c r="CO1586" s="370"/>
      <c r="CP1586" s="370"/>
      <c r="CQ1586" s="370"/>
      <c r="CR1586" s="370"/>
      <c r="CS1586" s="370"/>
      <c r="CT1586" s="370"/>
      <c r="CU1586" s="370"/>
      <c r="CV1586" s="370"/>
      <c r="CW1586" s="370"/>
      <c r="CX1586" s="370"/>
      <c r="CY1586" s="370"/>
      <c r="CZ1586" s="370"/>
      <c r="DA1586" s="370"/>
      <c r="DB1586" s="370"/>
      <c r="DC1586" s="370"/>
      <c r="DD1586" s="370"/>
      <c r="DE1586" s="370"/>
    </row>
    <row r="1587" spans="56:109">
      <c r="BD1587" s="370"/>
      <c r="BE1587" s="370"/>
      <c r="BF1587" s="370"/>
      <c r="BG1587" s="370"/>
      <c r="BH1587" s="370"/>
      <c r="BI1587" s="370"/>
      <c r="BJ1587" s="370"/>
      <c r="BK1587" s="370"/>
      <c r="BL1587" s="370"/>
      <c r="BM1587" s="370"/>
      <c r="BN1587" s="370"/>
      <c r="BO1587" s="370"/>
      <c r="BP1587" s="370"/>
      <c r="BQ1587" s="370"/>
      <c r="BR1587" s="370"/>
      <c r="BS1587" s="370"/>
      <c r="BT1587" s="370"/>
      <c r="BU1587" s="370"/>
      <c r="BV1587" s="370"/>
      <c r="BW1587" s="370"/>
      <c r="BX1587" s="370"/>
      <c r="BY1587" s="370"/>
      <c r="BZ1587" s="370"/>
      <c r="CA1587" s="370"/>
      <c r="CB1587" s="370"/>
      <c r="CC1587" s="370"/>
      <c r="CD1587" s="370"/>
      <c r="CE1587" s="370"/>
      <c r="CF1587" s="370"/>
      <c r="CG1587" s="370"/>
      <c r="CH1587" s="370"/>
      <c r="CI1587" s="370"/>
      <c r="CJ1587" s="370"/>
      <c r="CK1587" s="370"/>
      <c r="CL1587" s="370"/>
      <c r="CM1587" s="370"/>
      <c r="CN1587" s="370"/>
      <c r="CO1587" s="370"/>
      <c r="CP1587" s="370"/>
      <c r="CQ1587" s="370"/>
      <c r="CR1587" s="370"/>
      <c r="CS1587" s="370"/>
      <c r="CT1587" s="370"/>
      <c r="CU1587" s="370"/>
      <c r="CV1587" s="370"/>
      <c r="CW1587" s="370"/>
      <c r="CX1587" s="370"/>
      <c r="CY1587" s="370"/>
      <c r="CZ1587" s="370"/>
      <c r="DA1587" s="370"/>
      <c r="DB1587" s="370"/>
      <c r="DC1587" s="370"/>
      <c r="DD1587" s="370"/>
      <c r="DE1587" s="370"/>
    </row>
    <row r="1588" spans="56:109">
      <c r="BD1588" s="370"/>
      <c r="BE1588" s="370"/>
      <c r="BF1588" s="370"/>
      <c r="BG1588" s="370"/>
      <c r="BH1588" s="370"/>
      <c r="BI1588" s="370"/>
      <c r="BJ1588" s="370"/>
      <c r="BK1588" s="370"/>
      <c r="BL1588" s="370"/>
      <c r="BM1588" s="370"/>
      <c r="BN1588" s="370"/>
      <c r="BO1588" s="370"/>
      <c r="BP1588" s="370"/>
      <c r="BQ1588" s="370"/>
      <c r="BR1588" s="370"/>
      <c r="BS1588" s="370"/>
      <c r="BT1588" s="370"/>
      <c r="BU1588" s="370"/>
      <c r="BV1588" s="370"/>
      <c r="BW1588" s="370"/>
      <c r="BX1588" s="370"/>
      <c r="BY1588" s="370"/>
      <c r="BZ1588" s="370"/>
      <c r="CA1588" s="370"/>
      <c r="CB1588" s="370"/>
      <c r="CC1588" s="370"/>
      <c r="CD1588" s="370"/>
      <c r="CE1588" s="370"/>
      <c r="CF1588" s="370"/>
      <c r="CG1588" s="370"/>
      <c r="CH1588" s="370"/>
      <c r="CI1588" s="370"/>
      <c r="CJ1588" s="370"/>
      <c r="CK1588" s="370"/>
      <c r="CL1588" s="370"/>
      <c r="CM1588" s="370"/>
      <c r="CN1588" s="370"/>
      <c r="CO1588" s="370"/>
      <c r="CP1588" s="370"/>
      <c r="CQ1588" s="370"/>
      <c r="CR1588" s="370"/>
      <c r="CS1588" s="370"/>
      <c r="CT1588" s="370"/>
      <c r="CU1588" s="370"/>
      <c r="CV1588" s="370"/>
      <c r="CW1588" s="370"/>
      <c r="CX1588" s="370"/>
      <c r="CY1588" s="370"/>
      <c r="CZ1588" s="370"/>
      <c r="DA1588" s="370"/>
      <c r="DB1588" s="370"/>
      <c r="DC1588" s="370"/>
      <c r="DD1588" s="370"/>
      <c r="DE1588" s="370"/>
    </row>
    <row r="1589" spans="56:109">
      <c r="BD1589" s="370"/>
      <c r="BE1589" s="370"/>
      <c r="BF1589" s="370"/>
      <c r="BG1589" s="370"/>
      <c r="BH1589" s="370"/>
      <c r="BI1589" s="370"/>
      <c r="BJ1589" s="370"/>
      <c r="BK1589" s="370"/>
      <c r="BL1589" s="370"/>
      <c r="BM1589" s="370"/>
      <c r="BN1589" s="370"/>
      <c r="BO1589" s="370"/>
      <c r="BP1589" s="370"/>
      <c r="BQ1589" s="370"/>
      <c r="BR1589" s="370"/>
      <c r="BS1589" s="370"/>
      <c r="BT1589" s="370"/>
      <c r="BU1589" s="370"/>
      <c r="BV1589" s="370"/>
      <c r="BW1589" s="370"/>
      <c r="BX1589" s="370"/>
      <c r="BY1589" s="370"/>
      <c r="BZ1589" s="370"/>
      <c r="CA1589" s="370"/>
      <c r="CB1589" s="370"/>
      <c r="CC1589" s="370"/>
      <c r="CD1589" s="370"/>
      <c r="CE1589" s="370"/>
      <c r="CF1589" s="370"/>
      <c r="CG1589" s="370"/>
      <c r="CH1589" s="370"/>
      <c r="CI1589" s="370"/>
      <c r="CJ1589" s="370"/>
      <c r="CK1589" s="370"/>
      <c r="CL1589" s="370"/>
      <c r="CM1589" s="370"/>
      <c r="CN1589" s="370"/>
      <c r="CO1589" s="370"/>
      <c r="CP1589" s="370"/>
      <c r="CQ1589" s="370"/>
      <c r="CR1589" s="370"/>
      <c r="CS1589" s="370"/>
      <c r="CT1589" s="370"/>
      <c r="CU1589" s="370"/>
      <c r="CV1589" s="370"/>
      <c r="CW1589" s="370"/>
      <c r="CX1589" s="370"/>
      <c r="CY1589" s="370"/>
      <c r="CZ1589" s="370"/>
      <c r="DA1589" s="370"/>
      <c r="DB1589" s="370"/>
      <c r="DC1589" s="370"/>
      <c r="DD1589" s="370"/>
      <c r="DE1589" s="370"/>
    </row>
    <row r="1590" spans="56:109">
      <c r="BD1590" s="370"/>
      <c r="BE1590" s="370"/>
      <c r="BF1590" s="370"/>
      <c r="BG1590" s="370"/>
      <c r="BH1590" s="370"/>
      <c r="BI1590" s="370"/>
      <c r="BJ1590" s="370"/>
      <c r="BK1590" s="370"/>
      <c r="BL1590" s="370"/>
      <c r="BM1590" s="370"/>
      <c r="BN1590" s="370"/>
      <c r="BO1590" s="370"/>
      <c r="BP1590" s="370"/>
      <c r="BQ1590" s="370"/>
      <c r="BR1590" s="370"/>
      <c r="BS1590" s="370"/>
      <c r="BT1590" s="370"/>
      <c r="BU1590" s="370"/>
      <c r="BV1590" s="370"/>
      <c r="BW1590" s="370"/>
      <c r="BX1590" s="370"/>
      <c r="BY1590" s="370"/>
      <c r="BZ1590" s="370"/>
      <c r="CA1590" s="370"/>
      <c r="CB1590" s="370"/>
      <c r="CC1590" s="370"/>
      <c r="CD1590" s="370"/>
      <c r="CE1590" s="370"/>
      <c r="CF1590" s="370"/>
      <c r="CG1590" s="370"/>
      <c r="CH1590" s="370"/>
      <c r="CI1590" s="370"/>
      <c r="CJ1590" s="370"/>
      <c r="CK1590" s="370"/>
      <c r="CL1590" s="370"/>
      <c r="CM1590" s="370"/>
      <c r="CN1590" s="370"/>
      <c r="CO1590" s="370"/>
      <c r="CP1590" s="370"/>
      <c r="CQ1590" s="370"/>
      <c r="CR1590" s="370"/>
      <c r="CS1590" s="370"/>
      <c r="CT1590" s="370"/>
      <c r="CU1590" s="370"/>
      <c r="CV1590" s="370"/>
      <c r="CW1590" s="370"/>
      <c r="CX1590" s="370"/>
      <c r="CY1590" s="370"/>
      <c r="CZ1590" s="370"/>
      <c r="DA1590" s="370"/>
      <c r="DB1590" s="370"/>
      <c r="DC1590" s="370"/>
      <c r="DD1590" s="370"/>
      <c r="DE1590" s="370"/>
    </row>
    <row r="1591" spans="56:109">
      <c r="BD1591" s="370"/>
      <c r="BE1591" s="370"/>
      <c r="BF1591" s="370"/>
      <c r="BG1591" s="370"/>
      <c r="BH1591" s="370"/>
      <c r="BI1591" s="370"/>
      <c r="BJ1591" s="370"/>
      <c r="BK1591" s="370"/>
      <c r="BL1591" s="370"/>
      <c r="BM1591" s="370"/>
      <c r="BN1591" s="370"/>
      <c r="BO1591" s="370"/>
      <c r="BP1591" s="370"/>
      <c r="BQ1591" s="370"/>
      <c r="BR1591" s="370"/>
      <c r="BS1591" s="370"/>
      <c r="BT1591" s="370"/>
      <c r="BU1591" s="370"/>
      <c r="BV1591" s="370"/>
      <c r="BW1591" s="370"/>
      <c r="BX1591" s="370"/>
      <c r="BY1591" s="370"/>
      <c r="BZ1591" s="370"/>
      <c r="CA1591" s="370"/>
      <c r="CB1591" s="370"/>
      <c r="CC1591" s="370"/>
      <c r="CD1591" s="370"/>
      <c r="CE1591" s="370"/>
      <c r="CF1591" s="370"/>
      <c r="CG1591" s="370"/>
      <c r="CH1591" s="370"/>
      <c r="CI1591" s="370"/>
      <c r="CJ1591" s="370"/>
      <c r="CK1591" s="370"/>
      <c r="CL1591" s="370"/>
      <c r="CM1591" s="370"/>
      <c r="CN1591" s="370"/>
      <c r="CO1591" s="370"/>
      <c r="CP1591" s="370"/>
      <c r="CQ1591" s="370"/>
      <c r="CR1591" s="370"/>
      <c r="CS1591" s="370"/>
      <c r="CT1591" s="370"/>
      <c r="CU1591" s="370"/>
      <c r="CV1591" s="370"/>
      <c r="CW1591" s="370"/>
      <c r="CX1591" s="370"/>
      <c r="CY1591" s="370"/>
      <c r="CZ1591" s="370"/>
      <c r="DA1591" s="370"/>
      <c r="DB1591" s="370"/>
      <c r="DC1591" s="370"/>
      <c r="DD1591" s="370"/>
      <c r="DE1591" s="370"/>
    </row>
    <row r="1592" spans="56:109">
      <c r="BD1592" s="370"/>
      <c r="BE1592" s="370"/>
      <c r="BF1592" s="370"/>
      <c r="BG1592" s="370"/>
      <c r="BH1592" s="370"/>
      <c r="BI1592" s="370"/>
      <c r="BJ1592" s="370"/>
      <c r="BK1592" s="370"/>
      <c r="BL1592" s="370"/>
      <c r="BM1592" s="370"/>
      <c r="BN1592" s="370"/>
      <c r="BO1592" s="370"/>
      <c r="BP1592" s="370"/>
      <c r="BQ1592" s="370"/>
      <c r="BR1592" s="370"/>
      <c r="BS1592" s="370"/>
      <c r="BT1592" s="370"/>
      <c r="BU1592" s="370"/>
      <c r="BV1592" s="370"/>
      <c r="BW1592" s="370"/>
      <c r="BX1592" s="370"/>
      <c r="BY1592" s="370"/>
      <c r="BZ1592" s="370"/>
      <c r="CA1592" s="370"/>
      <c r="CB1592" s="370"/>
      <c r="CC1592" s="370"/>
      <c r="CD1592" s="370"/>
      <c r="CE1592" s="370"/>
      <c r="CF1592" s="370"/>
      <c r="CG1592" s="370"/>
      <c r="CH1592" s="370"/>
      <c r="CI1592" s="370"/>
      <c r="CJ1592" s="370"/>
      <c r="CK1592" s="370"/>
      <c r="CL1592" s="370"/>
      <c r="CM1592" s="370"/>
      <c r="CN1592" s="370"/>
      <c r="CO1592" s="370"/>
      <c r="CP1592" s="370"/>
      <c r="CQ1592" s="370"/>
      <c r="CR1592" s="370"/>
      <c r="CS1592" s="370"/>
      <c r="CT1592" s="370"/>
      <c r="CU1592" s="370"/>
      <c r="CV1592" s="370"/>
      <c r="CW1592" s="370"/>
      <c r="CX1592" s="370"/>
      <c r="CY1592" s="370"/>
      <c r="CZ1592" s="370"/>
      <c r="DA1592" s="370"/>
      <c r="DB1592" s="370"/>
      <c r="DC1592" s="370"/>
      <c r="DD1592" s="370"/>
      <c r="DE1592" s="370"/>
    </row>
    <row r="1593" spans="56:109">
      <c r="BD1593" s="370"/>
      <c r="BE1593" s="370"/>
      <c r="BF1593" s="370"/>
      <c r="BG1593" s="370"/>
      <c r="BH1593" s="370"/>
      <c r="BI1593" s="370"/>
      <c r="BJ1593" s="370"/>
      <c r="BK1593" s="370"/>
      <c r="BL1593" s="370"/>
      <c r="BM1593" s="370"/>
      <c r="BN1593" s="370"/>
      <c r="BO1593" s="370"/>
      <c r="BP1593" s="370"/>
      <c r="BQ1593" s="370"/>
      <c r="BR1593" s="370"/>
      <c r="BS1593" s="370"/>
      <c r="BT1593" s="370"/>
      <c r="BU1593" s="370"/>
      <c r="BV1593" s="370"/>
      <c r="BW1593" s="370"/>
      <c r="BX1593" s="370"/>
      <c r="BY1593" s="370"/>
      <c r="BZ1593" s="370"/>
      <c r="CA1593" s="370"/>
      <c r="CB1593" s="370"/>
      <c r="CC1593" s="370"/>
      <c r="CD1593" s="370"/>
      <c r="CE1593" s="370"/>
      <c r="CF1593" s="370"/>
      <c r="CG1593" s="370"/>
      <c r="CH1593" s="370"/>
      <c r="CI1593" s="370"/>
      <c r="CJ1593" s="370"/>
      <c r="CK1593" s="370"/>
      <c r="CL1593" s="370"/>
      <c r="CM1593" s="370"/>
      <c r="CN1593" s="370"/>
      <c r="CO1593" s="370"/>
      <c r="CP1593" s="370"/>
      <c r="CQ1593" s="370"/>
      <c r="CR1593" s="370"/>
      <c r="CS1593" s="370"/>
      <c r="CT1593" s="370"/>
      <c r="CU1593" s="370"/>
      <c r="CV1593" s="370"/>
      <c r="CW1593" s="370"/>
      <c r="CX1593" s="370"/>
      <c r="CY1593" s="370"/>
      <c r="CZ1593" s="370"/>
      <c r="DA1593" s="370"/>
      <c r="DB1593" s="370"/>
      <c r="DC1593" s="370"/>
      <c r="DD1593" s="370"/>
      <c r="DE1593" s="370"/>
    </row>
    <row r="1594" spans="56:109">
      <c r="BD1594" s="370"/>
      <c r="BE1594" s="370"/>
      <c r="BF1594" s="370"/>
      <c r="BG1594" s="370"/>
      <c r="BH1594" s="370"/>
      <c r="BI1594" s="370"/>
      <c r="BJ1594" s="370"/>
      <c r="BK1594" s="370"/>
      <c r="BL1594" s="370"/>
      <c r="BM1594" s="370"/>
      <c r="BN1594" s="370"/>
      <c r="BO1594" s="370"/>
      <c r="BP1594" s="370"/>
      <c r="BQ1594" s="370"/>
      <c r="BR1594" s="370"/>
      <c r="BS1594" s="370"/>
      <c r="BT1594" s="370"/>
      <c r="BU1594" s="370"/>
      <c r="BV1594" s="370"/>
      <c r="BW1594" s="370"/>
      <c r="BX1594" s="370"/>
      <c r="BY1594" s="370"/>
      <c r="BZ1594" s="370"/>
      <c r="CA1594" s="370"/>
      <c r="CB1594" s="370"/>
      <c r="CC1594" s="370"/>
      <c r="CD1594" s="370"/>
      <c r="CE1594" s="370"/>
      <c r="CF1594" s="370"/>
      <c r="CG1594" s="370"/>
      <c r="CH1594" s="370"/>
      <c r="CI1594" s="370"/>
      <c r="CJ1594" s="370"/>
      <c r="CK1594" s="370"/>
      <c r="CL1594" s="370"/>
      <c r="CM1594" s="370"/>
      <c r="CN1594" s="370"/>
      <c r="CO1594" s="370"/>
      <c r="CP1594" s="370"/>
      <c r="CQ1594" s="370"/>
      <c r="CR1594" s="370"/>
      <c r="CS1594" s="370"/>
      <c r="CT1594" s="370"/>
      <c r="CU1594" s="370"/>
      <c r="CV1594" s="370"/>
      <c r="CW1594" s="370"/>
      <c r="CX1594" s="370"/>
      <c r="CY1594" s="370"/>
      <c r="CZ1594" s="370"/>
      <c r="DA1594" s="370"/>
      <c r="DB1594" s="370"/>
      <c r="DC1594" s="370"/>
      <c r="DD1594" s="370"/>
      <c r="DE1594" s="370"/>
    </row>
    <row r="1595" spans="56:109">
      <c r="BD1595" s="370"/>
      <c r="BE1595" s="370"/>
      <c r="BF1595" s="370"/>
      <c r="BG1595" s="370"/>
      <c r="BH1595" s="370"/>
      <c r="BI1595" s="370"/>
      <c r="BJ1595" s="370"/>
      <c r="BK1595" s="370"/>
      <c r="BL1595" s="370"/>
      <c r="BM1595" s="370"/>
      <c r="BN1595" s="370"/>
      <c r="BO1595" s="370"/>
      <c r="BP1595" s="370"/>
      <c r="BQ1595" s="370"/>
      <c r="BR1595" s="370"/>
      <c r="BS1595" s="370"/>
      <c r="BT1595" s="370"/>
      <c r="BU1595" s="370"/>
      <c r="BV1595" s="370"/>
      <c r="BW1595" s="370"/>
      <c r="BX1595" s="370"/>
      <c r="BY1595" s="370"/>
      <c r="BZ1595" s="370"/>
      <c r="CA1595" s="370"/>
      <c r="CB1595" s="370"/>
      <c r="CC1595" s="370"/>
      <c r="CD1595" s="370"/>
      <c r="CE1595" s="370"/>
      <c r="CF1595" s="370"/>
      <c r="CG1595" s="370"/>
      <c r="CH1595" s="370"/>
      <c r="CI1595" s="370"/>
      <c r="CJ1595" s="370"/>
      <c r="CK1595" s="370"/>
      <c r="CL1595" s="370"/>
      <c r="CM1595" s="370"/>
      <c r="CN1595" s="370"/>
      <c r="CO1595" s="370"/>
      <c r="CP1595" s="370"/>
      <c r="CQ1595" s="370"/>
      <c r="CR1595" s="370"/>
      <c r="CS1595" s="370"/>
      <c r="CT1595" s="370"/>
      <c r="CU1595" s="370"/>
      <c r="CV1595" s="370"/>
      <c r="CW1595" s="370"/>
      <c r="CX1595" s="370"/>
      <c r="CY1595" s="370"/>
      <c r="CZ1595" s="370"/>
      <c r="DA1595" s="370"/>
      <c r="DB1595" s="370"/>
      <c r="DC1595" s="370"/>
      <c r="DD1595" s="370"/>
      <c r="DE1595" s="370"/>
    </row>
    <row r="1596" spans="56:109">
      <c r="BD1596" s="370"/>
      <c r="BE1596" s="370"/>
      <c r="BF1596" s="370"/>
      <c r="BG1596" s="370"/>
      <c r="BH1596" s="370"/>
      <c r="BI1596" s="370"/>
      <c r="BJ1596" s="370"/>
      <c r="BK1596" s="370"/>
      <c r="BL1596" s="370"/>
      <c r="BM1596" s="370"/>
      <c r="BN1596" s="370"/>
      <c r="BO1596" s="370"/>
      <c r="BP1596" s="370"/>
      <c r="BQ1596" s="370"/>
      <c r="BR1596" s="370"/>
      <c r="BS1596" s="370"/>
      <c r="BT1596" s="370"/>
      <c r="BU1596" s="370"/>
      <c r="BV1596" s="370"/>
      <c r="BW1596" s="370"/>
      <c r="BX1596" s="370"/>
      <c r="BY1596" s="370"/>
      <c r="BZ1596" s="370"/>
      <c r="CA1596" s="370"/>
      <c r="CB1596" s="370"/>
      <c r="CC1596" s="370"/>
      <c r="CD1596" s="370"/>
      <c r="CE1596" s="370"/>
      <c r="CF1596" s="370"/>
      <c r="CG1596" s="370"/>
      <c r="CH1596" s="370"/>
      <c r="CI1596" s="370"/>
      <c r="CJ1596" s="370"/>
      <c r="CK1596" s="370"/>
      <c r="CL1596" s="370"/>
      <c r="CM1596" s="370"/>
      <c r="CN1596" s="370"/>
      <c r="CO1596" s="370"/>
      <c r="CP1596" s="370"/>
      <c r="CQ1596" s="370"/>
      <c r="CR1596" s="370"/>
      <c r="CS1596" s="370"/>
      <c r="CT1596" s="370"/>
      <c r="CU1596" s="370"/>
      <c r="CV1596" s="370"/>
      <c r="CW1596" s="370"/>
      <c r="CX1596" s="370"/>
      <c r="CY1596" s="370"/>
      <c r="CZ1596" s="370"/>
      <c r="DA1596" s="370"/>
      <c r="DB1596" s="370"/>
      <c r="DC1596" s="370"/>
      <c r="DD1596" s="370"/>
      <c r="DE1596" s="370"/>
    </row>
    <row r="1597" spans="56:109">
      <c r="BD1597" s="370"/>
      <c r="BE1597" s="370"/>
      <c r="BF1597" s="370"/>
      <c r="BG1597" s="370"/>
      <c r="BH1597" s="370"/>
      <c r="BI1597" s="370"/>
      <c r="BJ1597" s="370"/>
      <c r="BK1597" s="370"/>
      <c r="BL1597" s="370"/>
      <c r="BM1597" s="370"/>
      <c r="BN1597" s="370"/>
      <c r="BO1597" s="370"/>
      <c r="BP1597" s="370"/>
      <c r="BQ1597" s="370"/>
      <c r="BR1597" s="370"/>
      <c r="BS1597" s="370"/>
      <c r="BT1597" s="370"/>
      <c r="BU1597" s="370"/>
      <c r="BV1597" s="370"/>
      <c r="BW1597" s="370"/>
      <c r="BX1597" s="370"/>
      <c r="BY1597" s="370"/>
      <c r="BZ1597" s="370"/>
      <c r="CA1597" s="370"/>
      <c r="CB1597" s="370"/>
      <c r="CC1597" s="370"/>
      <c r="CD1597" s="370"/>
      <c r="CE1597" s="370"/>
      <c r="CF1597" s="370"/>
      <c r="CG1597" s="370"/>
      <c r="CH1597" s="370"/>
      <c r="CI1597" s="370"/>
      <c r="CJ1597" s="370"/>
      <c r="CK1597" s="370"/>
      <c r="CL1597" s="370"/>
      <c r="CM1597" s="370"/>
      <c r="CN1597" s="370"/>
      <c r="CO1597" s="370"/>
      <c r="CP1597" s="370"/>
      <c r="CQ1597" s="370"/>
      <c r="CR1597" s="370"/>
      <c r="CS1597" s="370"/>
      <c r="CT1597" s="370"/>
      <c r="CU1597" s="370"/>
      <c r="CV1597" s="370"/>
      <c r="CW1597" s="370"/>
      <c r="CX1597" s="370"/>
      <c r="CY1597" s="370"/>
      <c r="CZ1597" s="370"/>
      <c r="DA1597" s="370"/>
      <c r="DB1597" s="370"/>
      <c r="DC1597" s="370"/>
      <c r="DD1597" s="370"/>
      <c r="DE1597" s="370"/>
    </row>
    <row r="1598" spans="56:109">
      <c r="BD1598" s="370"/>
      <c r="BE1598" s="370"/>
      <c r="BF1598" s="370"/>
      <c r="BG1598" s="370"/>
      <c r="BH1598" s="370"/>
      <c r="BI1598" s="370"/>
      <c r="BJ1598" s="370"/>
      <c r="BK1598" s="370"/>
      <c r="BL1598" s="370"/>
      <c r="BM1598" s="370"/>
      <c r="BN1598" s="370"/>
      <c r="BO1598" s="370"/>
      <c r="BP1598" s="370"/>
      <c r="BQ1598" s="370"/>
      <c r="BR1598" s="370"/>
      <c r="BS1598" s="370"/>
      <c r="BT1598" s="370"/>
      <c r="BU1598" s="370"/>
      <c r="BV1598" s="370"/>
      <c r="BW1598" s="370"/>
      <c r="BX1598" s="370"/>
      <c r="BY1598" s="370"/>
      <c r="BZ1598" s="370"/>
      <c r="CA1598" s="370"/>
      <c r="CB1598" s="370"/>
      <c r="CC1598" s="370"/>
      <c r="CD1598" s="370"/>
      <c r="CE1598" s="370"/>
      <c r="CF1598" s="370"/>
      <c r="CG1598" s="370"/>
      <c r="CH1598" s="370"/>
      <c r="CI1598" s="370"/>
      <c r="CJ1598" s="370"/>
      <c r="CK1598" s="370"/>
      <c r="CL1598" s="370"/>
      <c r="CM1598" s="370"/>
      <c r="CN1598" s="370"/>
      <c r="CO1598" s="370"/>
      <c r="CP1598" s="370"/>
      <c r="CQ1598" s="370"/>
      <c r="CR1598" s="370"/>
      <c r="CS1598" s="370"/>
      <c r="CT1598" s="370"/>
      <c r="CU1598" s="370"/>
      <c r="CV1598" s="370"/>
      <c r="CW1598" s="370"/>
      <c r="CX1598" s="370"/>
      <c r="CY1598" s="370"/>
      <c r="CZ1598" s="370"/>
      <c r="DA1598" s="370"/>
      <c r="DB1598" s="370"/>
      <c r="DC1598" s="370"/>
      <c r="DD1598" s="370"/>
      <c r="DE1598" s="370"/>
    </row>
    <row r="1599" spans="56:109">
      <c r="BD1599" s="370"/>
      <c r="BE1599" s="370"/>
      <c r="BF1599" s="370"/>
      <c r="BG1599" s="370"/>
      <c r="BH1599" s="370"/>
      <c r="BI1599" s="370"/>
      <c r="BJ1599" s="370"/>
      <c r="BK1599" s="370"/>
      <c r="BL1599" s="370"/>
      <c r="BM1599" s="370"/>
      <c r="BN1599" s="370"/>
      <c r="BO1599" s="370"/>
      <c r="BP1599" s="370"/>
      <c r="BQ1599" s="370"/>
      <c r="BR1599" s="370"/>
      <c r="BS1599" s="370"/>
      <c r="BT1599" s="370"/>
      <c r="BU1599" s="370"/>
      <c r="BV1599" s="370"/>
      <c r="BW1599" s="370"/>
      <c r="BX1599" s="370"/>
      <c r="BY1599" s="370"/>
      <c r="BZ1599" s="370"/>
      <c r="CA1599" s="370"/>
      <c r="CB1599" s="370"/>
      <c r="CC1599" s="370"/>
      <c r="CD1599" s="370"/>
      <c r="CE1599" s="370"/>
      <c r="CF1599" s="370"/>
      <c r="CG1599" s="370"/>
      <c r="CH1599" s="370"/>
      <c r="CI1599" s="370"/>
      <c r="CJ1599" s="370"/>
      <c r="CK1599" s="370"/>
      <c r="CL1599" s="370"/>
      <c r="CM1599" s="370"/>
      <c r="CN1599" s="370"/>
      <c r="CO1599" s="370"/>
      <c r="CP1599" s="370"/>
      <c r="CQ1599" s="370"/>
      <c r="CR1599" s="370"/>
      <c r="CS1599" s="370"/>
      <c r="CT1599" s="370"/>
      <c r="CU1599" s="370"/>
      <c r="CV1599" s="370"/>
      <c r="CW1599" s="370"/>
      <c r="CX1599" s="370"/>
      <c r="CY1599" s="370"/>
      <c r="CZ1599" s="370"/>
      <c r="DA1599" s="370"/>
      <c r="DB1599" s="370"/>
      <c r="DC1599" s="370"/>
      <c r="DD1599" s="370"/>
      <c r="DE1599" s="370"/>
    </row>
    <row r="1600" spans="56:109">
      <c r="BD1600" s="370"/>
      <c r="BE1600" s="370"/>
      <c r="BF1600" s="370"/>
      <c r="BG1600" s="370"/>
      <c r="BH1600" s="370"/>
      <c r="BI1600" s="370"/>
      <c r="BJ1600" s="370"/>
      <c r="BK1600" s="370"/>
      <c r="BL1600" s="370"/>
      <c r="BM1600" s="370"/>
      <c r="BN1600" s="370"/>
      <c r="BO1600" s="370"/>
      <c r="BP1600" s="370"/>
      <c r="BQ1600" s="370"/>
      <c r="BR1600" s="370"/>
      <c r="BS1600" s="370"/>
      <c r="BT1600" s="370"/>
      <c r="BU1600" s="370"/>
      <c r="BV1600" s="370"/>
      <c r="BW1600" s="370"/>
      <c r="BX1600" s="370"/>
      <c r="BY1600" s="370"/>
      <c r="BZ1600" s="370"/>
      <c r="CA1600" s="370"/>
      <c r="CB1600" s="370"/>
      <c r="CC1600" s="370"/>
      <c r="CD1600" s="370"/>
      <c r="CE1600" s="370"/>
      <c r="CF1600" s="370"/>
      <c r="CG1600" s="370"/>
      <c r="CH1600" s="370"/>
      <c r="CI1600" s="370"/>
      <c r="CJ1600" s="370"/>
      <c r="CK1600" s="370"/>
      <c r="CL1600" s="370"/>
      <c r="CM1600" s="370"/>
      <c r="CN1600" s="370"/>
      <c r="CO1600" s="370"/>
      <c r="CP1600" s="370"/>
      <c r="CQ1600" s="370"/>
      <c r="CR1600" s="370"/>
      <c r="CS1600" s="370"/>
      <c r="CT1600" s="370"/>
      <c r="CU1600" s="370"/>
      <c r="CV1600" s="370"/>
      <c r="CW1600" s="370"/>
      <c r="CX1600" s="370"/>
      <c r="CY1600" s="370"/>
      <c r="CZ1600" s="370"/>
      <c r="DA1600" s="370"/>
      <c r="DB1600" s="370"/>
      <c r="DC1600" s="370"/>
      <c r="DD1600" s="370"/>
      <c r="DE1600" s="370"/>
    </row>
    <row r="1601" spans="56:109">
      <c r="BD1601" s="370"/>
      <c r="BE1601" s="370"/>
      <c r="BF1601" s="370"/>
      <c r="BG1601" s="370"/>
      <c r="BH1601" s="370"/>
      <c r="BI1601" s="370"/>
      <c r="BJ1601" s="370"/>
      <c r="BK1601" s="370"/>
      <c r="BL1601" s="370"/>
      <c r="BM1601" s="370"/>
      <c r="BN1601" s="370"/>
      <c r="BO1601" s="370"/>
      <c r="BP1601" s="370"/>
      <c r="BQ1601" s="370"/>
      <c r="BR1601" s="370"/>
      <c r="BS1601" s="370"/>
      <c r="BT1601" s="370"/>
      <c r="BU1601" s="370"/>
      <c r="BV1601" s="370"/>
      <c r="BW1601" s="370"/>
      <c r="BX1601" s="370"/>
      <c r="BY1601" s="370"/>
      <c r="BZ1601" s="370"/>
      <c r="CA1601" s="370"/>
      <c r="CB1601" s="370"/>
      <c r="CC1601" s="370"/>
      <c r="CD1601" s="370"/>
      <c r="CE1601" s="370"/>
      <c r="CF1601" s="370"/>
      <c r="CG1601" s="370"/>
      <c r="CH1601" s="370"/>
      <c r="CI1601" s="370"/>
      <c r="CJ1601" s="370"/>
      <c r="CK1601" s="370"/>
      <c r="CL1601" s="370"/>
      <c r="CM1601" s="370"/>
      <c r="CN1601" s="370"/>
      <c r="CO1601" s="370"/>
      <c r="CP1601" s="370"/>
      <c r="CQ1601" s="370"/>
      <c r="CR1601" s="370"/>
      <c r="CS1601" s="370"/>
      <c r="CT1601" s="370"/>
      <c r="CU1601" s="370"/>
      <c r="CV1601" s="370"/>
      <c r="CW1601" s="370"/>
      <c r="CX1601" s="370"/>
      <c r="CY1601" s="370"/>
      <c r="CZ1601" s="370"/>
      <c r="DA1601" s="370"/>
      <c r="DB1601" s="370"/>
      <c r="DC1601" s="370"/>
      <c r="DD1601" s="370"/>
      <c r="DE1601" s="370"/>
    </row>
    <row r="1602" spans="56:109">
      <c r="BD1602" s="370"/>
      <c r="BE1602" s="370"/>
      <c r="BF1602" s="370"/>
      <c r="BG1602" s="370"/>
      <c r="BH1602" s="370"/>
      <c r="BI1602" s="370"/>
      <c r="BJ1602" s="370"/>
      <c r="BK1602" s="370"/>
      <c r="BL1602" s="370"/>
      <c r="BM1602" s="370"/>
      <c r="BN1602" s="370"/>
      <c r="BO1602" s="370"/>
      <c r="BP1602" s="370"/>
      <c r="BQ1602" s="370"/>
      <c r="BR1602" s="370"/>
      <c r="BS1602" s="370"/>
      <c r="BT1602" s="370"/>
      <c r="BU1602" s="370"/>
      <c r="BV1602" s="370"/>
      <c r="BW1602" s="370"/>
      <c r="BX1602" s="370"/>
      <c r="BY1602" s="370"/>
      <c r="BZ1602" s="370"/>
      <c r="CA1602" s="370"/>
      <c r="CB1602" s="370"/>
      <c r="CC1602" s="370"/>
      <c r="CD1602" s="370"/>
      <c r="CE1602" s="370"/>
      <c r="CF1602" s="370"/>
      <c r="CG1602" s="370"/>
      <c r="CH1602" s="370"/>
      <c r="CI1602" s="370"/>
      <c r="CJ1602" s="370"/>
      <c r="CK1602" s="370"/>
      <c r="CL1602" s="370"/>
      <c r="CM1602" s="370"/>
      <c r="CN1602" s="370"/>
      <c r="CO1602" s="370"/>
      <c r="CP1602" s="370"/>
      <c r="CQ1602" s="370"/>
      <c r="CR1602" s="370"/>
      <c r="CS1602" s="370"/>
      <c r="CT1602" s="370"/>
      <c r="CU1602" s="370"/>
      <c r="CV1602" s="370"/>
      <c r="CW1602" s="370"/>
      <c r="CX1602" s="370"/>
      <c r="CY1602" s="370"/>
      <c r="CZ1602" s="370"/>
      <c r="DA1602" s="370"/>
      <c r="DB1602" s="370"/>
      <c r="DC1602" s="370"/>
      <c r="DD1602" s="370"/>
      <c r="DE1602" s="370"/>
    </row>
    <row r="1603" spans="56:109">
      <c r="BD1603" s="370"/>
      <c r="BE1603" s="370"/>
      <c r="BF1603" s="370"/>
      <c r="BG1603" s="370"/>
      <c r="BH1603" s="370"/>
      <c r="BI1603" s="370"/>
      <c r="BJ1603" s="370"/>
      <c r="BK1603" s="370"/>
      <c r="BL1603" s="370"/>
      <c r="BM1603" s="370"/>
      <c r="BN1603" s="370"/>
      <c r="BO1603" s="370"/>
      <c r="BP1603" s="370"/>
      <c r="BQ1603" s="370"/>
      <c r="BR1603" s="370"/>
      <c r="BS1603" s="370"/>
      <c r="BT1603" s="370"/>
      <c r="BU1603" s="370"/>
      <c r="BV1603" s="370"/>
      <c r="BW1603" s="370"/>
      <c r="BX1603" s="370"/>
      <c r="BY1603" s="370"/>
      <c r="BZ1603" s="370"/>
      <c r="CA1603" s="370"/>
      <c r="CB1603" s="370"/>
      <c r="CC1603" s="370"/>
      <c r="CD1603" s="370"/>
      <c r="CE1603" s="370"/>
      <c r="CF1603" s="370"/>
      <c r="CG1603" s="370"/>
      <c r="CH1603" s="370"/>
      <c r="CI1603" s="370"/>
      <c r="CJ1603" s="370"/>
      <c r="CK1603" s="370"/>
      <c r="CL1603" s="370"/>
      <c r="CM1603" s="370"/>
      <c r="CN1603" s="370"/>
      <c r="CO1603" s="370"/>
      <c r="CP1603" s="370"/>
      <c r="CQ1603" s="370"/>
      <c r="CR1603" s="370"/>
      <c r="CS1603" s="370"/>
      <c r="CT1603" s="370"/>
      <c r="CU1603" s="370"/>
      <c r="CV1603" s="370"/>
      <c r="CW1603" s="370"/>
      <c r="CX1603" s="370"/>
      <c r="CY1603" s="370"/>
      <c r="CZ1603" s="370"/>
      <c r="DA1603" s="370"/>
      <c r="DB1603" s="370"/>
      <c r="DC1603" s="370"/>
      <c r="DD1603" s="370"/>
      <c r="DE1603" s="370"/>
    </row>
    <row r="1604" spans="56:109">
      <c r="BD1604" s="370"/>
      <c r="BE1604" s="370"/>
      <c r="BF1604" s="370"/>
      <c r="BG1604" s="370"/>
      <c r="BH1604" s="370"/>
      <c r="BI1604" s="370"/>
      <c r="BJ1604" s="370"/>
      <c r="BK1604" s="370"/>
      <c r="BL1604" s="370"/>
      <c r="BM1604" s="370"/>
      <c r="BN1604" s="370"/>
      <c r="BO1604" s="370"/>
      <c r="BP1604" s="370"/>
      <c r="BQ1604" s="370"/>
      <c r="BR1604" s="370"/>
      <c r="BS1604" s="370"/>
      <c r="BT1604" s="370"/>
      <c r="BU1604" s="370"/>
      <c r="BV1604" s="370"/>
      <c r="BW1604" s="370"/>
      <c r="BX1604" s="370"/>
      <c r="BY1604" s="370"/>
      <c r="BZ1604" s="370"/>
      <c r="CA1604" s="370"/>
      <c r="CB1604" s="370"/>
      <c r="CC1604" s="370"/>
      <c r="CD1604" s="370"/>
      <c r="CE1604" s="370"/>
      <c r="CF1604" s="370"/>
      <c r="CG1604" s="370"/>
      <c r="CH1604" s="370"/>
      <c r="CI1604" s="370"/>
      <c r="CJ1604" s="370"/>
      <c r="CK1604" s="370"/>
      <c r="CL1604" s="370"/>
      <c r="CM1604" s="370"/>
      <c r="CN1604" s="370"/>
      <c r="CO1604" s="370"/>
      <c r="CP1604" s="370"/>
      <c r="CQ1604" s="370"/>
      <c r="CR1604" s="370"/>
      <c r="CS1604" s="370"/>
      <c r="CT1604" s="370"/>
      <c r="CU1604" s="370"/>
      <c r="CV1604" s="370"/>
      <c r="CW1604" s="370"/>
      <c r="CX1604" s="370"/>
      <c r="CY1604" s="370"/>
      <c r="CZ1604" s="370"/>
      <c r="DA1604" s="370"/>
      <c r="DB1604" s="370"/>
      <c r="DC1604" s="370"/>
      <c r="DD1604" s="370"/>
      <c r="DE1604" s="370"/>
    </row>
    <row r="1605" spans="56:109">
      <c r="BD1605" s="370"/>
      <c r="BE1605" s="370"/>
      <c r="BF1605" s="370"/>
      <c r="BG1605" s="370"/>
      <c r="BH1605" s="370"/>
      <c r="BI1605" s="370"/>
      <c r="BJ1605" s="370"/>
      <c r="BK1605" s="370"/>
      <c r="BL1605" s="370"/>
      <c r="BM1605" s="370"/>
      <c r="BN1605" s="370"/>
      <c r="BO1605" s="370"/>
      <c r="BP1605" s="370"/>
      <c r="BQ1605" s="370"/>
      <c r="BR1605" s="370"/>
      <c r="BS1605" s="370"/>
      <c r="BT1605" s="370"/>
      <c r="BU1605" s="370"/>
      <c r="BV1605" s="370"/>
      <c r="BW1605" s="370"/>
      <c r="BX1605" s="370"/>
      <c r="BY1605" s="370"/>
      <c r="BZ1605" s="370"/>
      <c r="CA1605" s="370"/>
      <c r="CB1605" s="370"/>
      <c r="CC1605" s="370"/>
      <c r="CD1605" s="370"/>
      <c r="CE1605" s="370"/>
      <c r="CF1605" s="370"/>
      <c r="CG1605" s="370"/>
      <c r="CH1605" s="370"/>
      <c r="CI1605" s="370"/>
      <c r="CJ1605" s="370"/>
      <c r="CK1605" s="370"/>
      <c r="CL1605" s="370"/>
      <c r="CM1605" s="370"/>
      <c r="CN1605" s="370"/>
      <c r="CO1605" s="370"/>
      <c r="CP1605" s="370"/>
      <c r="CQ1605" s="370"/>
      <c r="CR1605" s="370"/>
      <c r="CS1605" s="370"/>
      <c r="CT1605" s="370"/>
      <c r="CU1605" s="370"/>
      <c r="CV1605" s="370"/>
      <c r="CW1605" s="370"/>
      <c r="CX1605" s="370"/>
      <c r="CY1605" s="370"/>
      <c r="CZ1605" s="370"/>
      <c r="DA1605" s="370"/>
      <c r="DB1605" s="370"/>
      <c r="DC1605" s="370"/>
      <c r="DD1605" s="370"/>
      <c r="DE1605" s="370"/>
    </row>
    <row r="1606" spans="56:109">
      <c r="BD1606" s="370"/>
      <c r="BE1606" s="370"/>
      <c r="BF1606" s="370"/>
      <c r="BG1606" s="370"/>
      <c r="BH1606" s="370"/>
      <c r="BI1606" s="370"/>
      <c r="BJ1606" s="370"/>
      <c r="BK1606" s="370"/>
      <c r="BL1606" s="370"/>
      <c r="BM1606" s="370"/>
      <c r="BN1606" s="370"/>
      <c r="BO1606" s="370"/>
      <c r="BP1606" s="370"/>
      <c r="BQ1606" s="370"/>
      <c r="BR1606" s="370"/>
      <c r="BS1606" s="370"/>
      <c r="BT1606" s="370"/>
      <c r="BU1606" s="370"/>
      <c r="BV1606" s="370"/>
      <c r="BW1606" s="370"/>
      <c r="BX1606" s="370"/>
      <c r="BY1606" s="370"/>
      <c r="BZ1606" s="370"/>
      <c r="CA1606" s="370"/>
      <c r="CB1606" s="370"/>
      <c r="CC1606" s="370"/>
      <c r="CD1606" s="370"/>
      <c r="CE1606" s="370"/>
      <c r="CF1606" s="370"/>
      <c r="CG1606" s="370"/>
      <c r="CH1606" s="370"/>
      <c r="CI1606" s="370"/>
      <c r="CJ1606" s="370"/>
      <c r="CK1606" s="370"/>
      <c r="CL1606" s="370"/>
      <c r="CM1606" s="370"/>
      <c r="CN1606" s="370"/>
      <c r="CO1606" s="370"/>
      <c r="CP1606" s="370"/>
      <c r="CQ1606" s="370"/>
      <c r="CR1606" s="370"/>
      <c r="CS1606" s="370"/>
      <c r="CT1606" s="370"/>
      <c r="CU1606" s="370"/>
      <c r="CV1606" s="370"/>
      <c r="CW1606" s="370"/>
      <c r="CX1606" s="370"/>
      <c r="CY1606" s="370"/>
      <c r="CZ1606" s="370"/>
      <c r="DA1606" s="370"/>
      <c r="DB1606" s="370"/>
      <c r="DC1606" s="370"/>
      <c r="DD1606" s="370"/>
      <c r="DE1606" s="370"/>
    </row>
    <row r="1607" spans="56:109">
      <c r="BD1607" s="370"/>
      <c r="BE1607" s="370"/>
      <c r="BF1607" s="370"/>
      <c r="BG1607" s="370"/>
      <c r="BH1607" s="370"/>
      <c r="BI1607" s="370"/>
      <c r="BJ1607" s="370"/>
      <c r="BK1607" s="370"/>
      <c r="BL1607" s="370"/>
      <c r="BM1607" s="370"/>
      <c r="BN1607" s="370"/>
      <c r="BO1607" s="370"/>
      <c r="BP1607" s="370"/>
      <c r="BQ1607" s="370"/>
      <c r="BR1607" s="370"/>
      <c r="BS1607" s="370"/>
      <c r="BT1607" s="370"/>
      <c r="BU1607" s="370"/>
      <c r="BV1607" s="370"/>
      <c r="BW1607" s="370"/>
      <c r="BX1607" s="370"/>
      <c r="BY1607" s="370"/>
      <c r="BZ1607" s="370"/>
      <c r="CA1607" s="370"/>
      <c r="CB1607" s="370"/>
      <c r="CC1607" s="370"/>
      <c r="CD1607" s="370"/>
      <c r="CE1607" s="370"/>
      <c r="CF1607" s="370"/>
      <c r="CG1607" s="370"/>
      <c r="CH1607" s="370"/>
      <c r="CI1607" s="370"/>
      <c r="CJ1607" s="370"/>
      <c r="CK1607" s="370"/>
      <c r="CL1607" s="370"/>
      <c r="CM1607" s="370"/>
      <c r="CN1607" s="370"/>
      <c r="CO1607" s="370"/>
      <c r="CP1607" s="370"/>
      <c r="CQ1607" s="370"/>
      <c r="CR1607" s="370"/>
      <c r="CS1607" s="370"/>
      <c r="CT1607" s="370"/>
      <c r="CU1607" s="370"/>
      <c r="CV1607" s="370"/>
      <c r="CW1607" s="370"/>
      <c r="CX1607" s="370"/>
      <c r="CY1607" s="370"/>
      <c r="CZ1607" s="370"/>
      <c r="DA1607" s="370"/>
      <c r="DB1607" s="370"/>
      <c r="DC1607" s="370"/>
      <c r="DD1607" s="370"/>
      <c r="DE1607" s="370"/>
    </row>
    <row r="1608" spans="56:109">
      <c r="BD1608" s="370"/>
      <c r="BE1608" s="370"/>
      <c r="BF1608" s="370"/>
      <c r="BG1608" s="370"/>
      <c r="BH1608" s="370"/>
      <c r="BI1608" s="370"/>
      <c r="BJ1608" s="370"/>
      <c r="BK1608" s="370"/>
      <c r="BL1608" s="370"/>
      <c r="BM1608" s="370"/>
      <c r="BN1608" s="370"/>
      <c r="BO1608" s="370"/>
      <c r="BP1608" s="370"/>
      <c r="BQ1608" s="370"/>
      <c r="BR1608" s="370"/>
      <c r="BS1608" s="370"/>
      <c r="BT1608" s="370"/>
      <c r="BU1608" s="370"/>
      <c r="BV1608" s="370"/>
      <c r="BW1608" s="370"/>
      <c r="BX1608" s="370"/>
      <c r="BY1608" s="370"/>
      <c r="BZ1608" s="370"/>
      <c r="CA1608" s="370"/>
      <c r="CB1608" s="370"/>
      <c r="CC1608" s="370"/>
      <c r="CD1608" s="370"/>
      <c r="CE1608" s="370"/>
      <c r="CF1608" s="370"/>
      <c r="CG1608" s="370"/>
      <c r="CH1608" s="370"/>
      <c r="CI1608" s="370"/>
      <c r="CJ1608" s="370"/>
      <c r="CK1608" s="370"/>
      <c r="CL1608" s="370"/>
      <c r="CM1608" s="370"/>
      <c r="CN1608" s="370"/>
      <c r="CO1608" s="370"/>
      <c r="CP1608" s="370"/>
      <c r="CQ1608" s="370"/>
      <c r="CR1608" s="370"/>
      <c r="CS1608" s="370"/>
      <c r="CT1608" s="370"/>
      <c r="CU1608" s="370"/>
      <c r="CV1608" s="370"/>
      <c r="CW1608" s="370"/>
      <c r="CX1608" s="370"/>
      <c r="CY1608" s="370"/>
      <c r="CZ1608" s="370"/>
      <c r="DA1608" s="370"/>
      <c r="DB1608" s="370"/>
      <c r="DC1608" s="370"/>
      <c r="DD1608" s="370"/>
      <c r="DE1608" s="370"/>
    </row>
    <row r="1609" spans="56:109">
      <c r="BD1609" s="370"/>
      <c r="BE1609" s="370"/>
      <c r="BF1609" s="370"/>
      <c r="BG1609" s="370"/>
      <c r="BH1609" s="370"/>
      <c r="BI1609" s="370"/>
      <c r="BJ1609" s="370"/>
      <c r="BK1609" s="370"/>
      <c r="BL1609" s="370"/>
      <c r="BM1609" s="370"/>
      <c r="BN1609" s="370"/>
      <c r="BO1609" s="370"/>
      <c r="BP1609" s="370"/>
      <c r="BQ1609" s="370"/>
      <c r="BR1609" s="370"/>
      <c r="BS1609" s="370"/>
      <c r="BT1609" s="370"/>
      <c r="BU1609" s="370"/>
      <c r="BV1609" s="370"/>
      <c r="BW1609" s="370"/>
      <c r="BX1609" s="370"/>
      <c r="BY1609" s="370"/>
      <c r="BZ1609" s="370"/>
      <c r="CA1609" s="370"/>
      <c r="CB1609" s="370"/>
      <c r="CC1609" s="370"/>
      <c r="CD1609" s="370"/>
      <c r="CE1609" s="370"/>
      <c r="CF1609" s="370"/>
      <c r="CG1609" s="370"/>
      <c r="CH1609" s="370"/>
      <c r="CI1609" s="370"/>
      <c r="CJ1609" s="370"/>
      <c r="CK1609" s="370"/>
      <c r="CL1609" s="370"/>
      <c r="CM1609" s="370"/>
      <c r="CN1609" s="370"/>
      <c r="CO1609" s="370"/>
      <c r="CP1609" s="370"/>
      <c r="CQ1609" s="370"/>
      <c r="CR1609" s="370"/>
      <c r="CS1609" s="370"/>
      <c r="CT1609" s="370"/>
      <c r="CU1609" s="370"/>
      <c r="CV1609" s="370"/>
      <c r="CW1609" s="370"/>
      <c r="CX1609" s="370"/>
      <c r="CY1609" s="370"/>
      <c r="CZ1609" s="370"/>
      <c r="DA1609" s="370"/>
      <c r="DB1609" s="370"/>
      <c r="DC1609" s="370"/>
      <c r="DD1609" s="370"/>
      <c r="DE1609" s="370"/>
    </row>
    <row r="1610" spans="56:109">
      <c r="BD1610" s="370"/>
      <c r="BE1610" s="370"/>
      <c r="BF1610" s="370"/>
      <c r="BG1610" s="370"/>
      <c r="BH1610" s="370"/>
      <c r="BI1610" s="370"/>
      <c r="BJ1610" s="370"/>
      <c r="BK1610" s="370"/>
      <c r="BL1610" s="370"/>
      <c r="BM1610" s="370"/>
      <c r="BN1610" s="370"/>
      <c r="BO1610" s="370"/>
      <c r="BP1610" s="370"/>
      <c r="BQ1610" s="370"/>
      <c r="BR1610" s="370"/>
      <c r="BS1610" s="370"/>
      <c r="BT1610" s="370"/>
      <c r="BU1610" s="370"/>
      <c r="BV1610" s="370"/>
      <c r="BW1610" s="370"/>
      <c r="BX1610" s="370"/>
      <c r="BY1610" s="370"/>
      <c r="BZ1610" s="370"/>
      <c r="CA1610" s="370"/>
      <c r="CB1610" s="370"/>
      <c r="CC1610" s="370"/>
      <c r="CD1610" s="370"/>
      <c r="CE1610" s="370"/>
      <c r="CF1610" s="370"/>
      <c r="CG1610" s="370"/>
      <c r="CH1610" s="370"/>
      <c r="CI1610" s="370"/>
      <c r="CJ1610" s="370"/>
      <c r="CK1610" s="370"/>
      <c r="CL1610" s="370"/>
      <c r="CM1610" s="370"/>
      <c r="CN1610" s="370"/>
      <c r="CO1610" s="370"/>
      <c r="CP1610" s="370"/>
      <c r="CQ1610" s="370"/>
      <c r="CR1610" s="370"/>
      <c r="CS1610" s="370"/>
      <c r="CT1610" s="370"/>
      <c r="CU1610" s="370"/>
      <c r="CV1610" s="370"/>
      <c r="CW1610" s="370"/>
      <c r="CX1610" s="370"/>
      <c r="CY1610" s="370"/>
      <c r="CZ1610" s="370"/>
      <c r="DA1610" s="370"/>
      <c r="DB1610" s="370"/>
      <c r="DC1610" s="370"/>
      <c r="DD1610" s="370"/>
      <c r="DE1610" s="370"/>
    </row>
    <row r="1611" spans="56:109">
      <c r="BD1611" s="370"/>
      <c r="BE1611" s="370"/>
      <c r="BF1611" s="370"/>
      <c r="BG1611" s="370"/>
      <c r="BH1611" s="370"/>
      <c r="BI1611" s="370"/>
      <c r="BJ1611" s="370"/>
      <c r="BK1611" s="370"/>
      <c r="BL1611" s="370"/>
      <c r="BM1611" s="370"/>
      <c r="BN1611" s="370"/>
      <c r="BO1611" s="370"/>
      <c r="BP1611" s="370"/>
      <c r="BQ1611" s="370"/>
      <c r="BR1611" s="370"/>
      <c r="BS1611" s="370"/>
      <c r="BT1611" s="370"/>
      <c r="BU1611" s="370"/>
      <c r="BV1611" s="370"/>
      <c r="BW1611" s="370"/>
      <c r="BX1611" s="370"/>
      <c r="BY1611" s="370"/>
      <c r="BZ1611" s="370"/>
      <c r="CA1611" s="370"/>
      <c r="CB1611" s="370"/>
      <c r="CC1611" s="370"/>
      <c r="CD1611" s="370"/>
      <c r="CE1611" s="370"/>
      <c r="CF1611" s="370"/>
      <c r="CG1611" s="370"/>
      <c r="CH1611" s="370"/>
      <c r="CI1611" s="370"/>
      <c r="CJ1611" s="370"/>
      <c r="CK1611" s="370"/>
      <c r="CL1611" s="370"/>
      <c r="CM1611" s="370"/>
      <c r="CN1611" s="370"/>
      <c r="CO1611" s="370"/>
      <c r="CP1611" s="370"/>
      <c r="CQ1611" s="370"/>
      <c r="CR1611" s="370"/>
      <c r="CS1611" s="370"/>
      <c r="CT1611" s="370"/>
      <c r="CU1611" s="370"/>
      <c r="CV1611" s="370"/>
      <c r="CW1611" s="370"/>
      <c r="CX1611" s="370"/>
      <c r="CY1611" s="370"/>
      <c r="CZ1611" s="370"/>
      <c r="DA1611" s="370"/>
      <c r="DB1611" s="370"/>
      <c r="DC1611" s="370"/>
      <c r="DD1611" s="370"/>
      <c r="DE1611" s="370"/>
    </row>
    <row r="1612" spans="56:109">
      <c r="BD1612" s="370"/>
      <c r="BE1612" s="370"/>
      <c r="BF1612" s="370"/>
      <c r="BG1612" s="370"/>
      <c r="BH1612" s="370"/>
      <c r="BI1612" s="370"/>
      <c r="BJ1612" s="370"/>
      <c r="BK1612" s="370"/>
      <c r="BL1612" s="370"/>
      <c r="BM1612" s="370"/>
      <c r="BN1612" s="370"/>
      <c r="BO1612" s="370"/>
      <c r="BP1612" s="370"/>
      <c r="BQ1612" s="370"/>
      <c r="BR1612" s="370"/>
      <c r="BS1612" s="370"/>
      <c r="BT1612" s="370"/>
      <c r="BU1612" s="370"/>
      <c r="BV1612" s="370"/>
      <c r="BW1612" s="370"/>
      <c r="BX1612" s="370"/>
      <c r="BY1612" s="370"/>
      <c r="BZ1612" s="370"/>
      <c r="CA1612" s="370"/>
      <c r="CB1612" s="370"/>
      <c r="CC1612" s="370"/>
      <c r="CD1612" s="370"/>
      <c r="CE1612" s="370"/>
      <c r="CF1612" s="370"/>
      <c r="CG1612" s="370"/>
      <c r="CH1612" s="370"/>
      <c r="CI1612" s="370"/>
      <c r="CJ1612" s="370"/>
      <c r="CK1612" s="370"/>
      <c r="CL1612" s="370"/>
      <c r="CM1612" s="370"/>
      <c r="CN1612" s="370"/>
      <c r="CO1612" s="370"/>
      <c r="CP1612" s="370"/>
      <c r="CQ1612" s="370"/>
      <c r="CR1612" s="370"/>
      <c r="CS1612" s="370"/>
      <c r="CT1612" s="370"/>
      <c r="CU1612" s="370"/>
      <c r="CV1612" s="370"/>
      <c r="CW1612" s="370"/>
      <c r="CX1612" s="370"/>
      <c r="CY1612" s="370"/>
      <c r="CZ1612" s="370"/>
      <c r="DA1612" s="370"/>
      <c r="DB1612" s="370"/>
      <c r="DC1612" s="370"/>
      <c r="DD1612" s="370"/>
      <c r="DE1612" s="370"/>
    </row>
    <row r="1613" spans="56:109">
      <c r="BD1613" s="370"/>
      <c r="BE1613" s="370"/>
      <c r="BF1613" s="370"/>
      <c r="BG1613" s="370"/>
      <c r="BH1613" s="370"/>
      <c r="BI1613" s="370"/>
      <c r="BJ1613" s="370"/>
      <c r="BK1613" s="370"/>
      <c r="BL1613" s="370"/>
      <c r="BM1613" s="370"/>
      <c r="BN1613" s="370"/>
      <c r="BO1613" s="370"/>
      <c r="BP1613" s="370"/>
      <c r="BQ1613" s="370"/>
      <c r="BR1613" s="370"/>
      <c r="BS1613" s="370"/>
      <c r="BT1613" s="370"/>
      <c r="BU1613" s="370"/>
      <c r="BV1613" s="370"/>
      <c r="BW1613" s="370"/>
      <c r="BX1613" s="370"/>
      <c r="BY1613" s="370"/>
      <c r="BZ1613" s="370"/>
      <c r="CA1613" s="370"/>
      <c r="CB1613" s="370"/>
      <c r="CC1613" s="370"/>
      <c r="CD1613" s="370"/>
      <c r="CE1613" s="370"/>
      <c r="CF1613" s="370"/>
      <c r="CG1613" s="370"/>
      <c r="CH1613" s="370"/>
      <c r="CI1613" s="370"/>
      <c r="CJ1613" s="370"/>
      <c r="CK1613" s="370"/>
      <c r="CL1613" s="370"/>
      <c r="CM1613" s="370"/>
      <c r="CN1613" s="370"/>
      <c r="CO1613" s="370"/>
      <c r="CP1613" s="370"/>
      <c r="CQ1613" s="370"/>
      <c r="CR1613" s="370"/>
      <c r="CS1613" s="370"/>
      <c r="CT1613" s="370"/>
      <c r="CU1613" s="370"/>
      <c r="CV1613" s="370"/>
      <c r="CW1613" s="370"/>
      <c r="CX1613" s="370"/>
      <c r="CY1613" s="370"/>
      <c r="CZ1613" s="370"/>
      <c r="DA1613" s="370"/>
      <c r="DB1613" s="370"/>
      <c r="DC1613" s="370"/>
      <c r="DD1613" s="370"/>
      <c r="DE1613" s="370"/>
    </row>
    <row r="1614" spans="56:109">
      <c r="BD1614" s="370"/>
      <c r="BE1614" s="370"/>
      <c r="BF1614" s="370"/>
      <c r="BG1614" s="370"/>
      <c r="BH1614" s="370"/>
      <c r="BI1614" s="370"/>
      <c r="BJ1614" s="370"/>
      <c r="BK1614" s="370"/>
      <c r="BL1614" s="370"/>
      <c r="BM1614" s="370"/>
      <c r="BN1614" s="370"/>
      <c r="BO1614" s="370"/>
      <c r="BP1614" s="370"/>
      <c r="BQ1614" s="370"/>
      <c r="BR1614" s="370"/>
      <c r="BS1614" s="370"/>
      <c r="BT1614" s="370"/>
      <c r="BU1614" s="370"/>
      <c r="BV1614" s="370"/>
      <c r="BW1614" s="370"/>
      <c r="BX1614" s="370"/>
      <c r="BY1614" s="370"/>
      <c r="BZ1614" s="370"/>
      <c r="CA1614" s="370"/>
      <c r="CB1614" s="370"/>
      <c r="CC1614" s="370"/>
      <c r="CD1614" s="370"/>
      <c r="CE1614" s="370"/>
      <c r="CF1614" s="370"/>
      <c r="CG1614" s="370"/>
      <c r="CH1614" s="370"/>
      <c r="CI1614" s="370"/>
      <c r="CJ1614" s="370"/>
      <c r="CK1614" s="370"/>
      <c r="CL1614" s="370"/>
      <c r="CM1614" s="370"/>
      <c r="CN1614" s="370"/>
      <c r="CO1614" s="370"/>
      <c r="CP1614" s="370"/>
      <c r="CQ1614" s="370"/>
      <c r="CR1614" s="370"/>
      <c r="CS1614" s="370"/>
      <c r="CT1614" s="370"/>
      <c r="CU1614" s="370"/>
      <c r="CV1614" s="370"/>
      <c r="CW1614" s="370"/>
      <c r="CX1614" s="370"/>
      <c r="CY1614" s="370"/>
      <c r="CZ1614" s="370"/>
      <c r="DA1614" s="370"/>
      <c r="DB1614" s="370"/>
      <c r="DC1614" s="370"/>
      <c r="DD1614" s="370"/>
      <c r="DE1614" s="370"/>
    </row>
    <row r="1615" spans="56:109">
      <c r="BD1615" s="370"/>
      <c r="BE1615" s="370"/>
      <c r="BF1615" s="370"/>
      <c r="BG1615" s="370"/>
      <c r="BH1615" s="370"/>
      <c r="BI1615" s="370"/>
      <c r="BJ1615" s="370"/>
      <c r="BK1615" s="370"/>
      <c r="BL1615" s="370"/>
      <c r="BM1615" s="370"/>
      <c r="BN1615" s="370"/>
      <c r="BO1615" s="370"/>
      <c r="BP1615" s="370"/>
      <c r="BQ1615" s="370"/>
      <c r="BR1615" s="370"/>
      <c r="BS1615" s="370"/>
      <c r="BT1615" s="370"/>
      <c r="BU1615" s="370"/>
      <c r="BV1615" s="370"/>
      <c r="BW1615" s="370"/>
      <c r="BX1615" s="370"/>
      <c r="BY1615" s="370"/>
      <c r="BZ1615" s="370"/>
      <c r="CA1615" s="370"/>
      <c r="CB1615" s="370"/>
      <c r="CC1615" s="370"/>
      <c r="CD1615" s="370"/>
      <c r="CE1615" s="370"/>
      <c r="CF1615" s="370"/>
      <c r="CG1615" s="370"/>
      <c r="CH1615" s="370"/>
      <c r="CI1615" s="370"/>
      <c r="CJ1615" s="370"/>
      <c r="CK1615" s="370"/>
      <c r="CL1615" s="370"/>
      <c r="CM1615" s="370"/>
      <c r="CN1615" s="370"/>
      <c r="CO1615" s="370"/>
      <c r="CP1615" s="370"/>
      <c r="CQ1615" s="370"/>
      <c r="CR1615" s="370"/>
      <c r="CS1615" s="370"/>
      <c r="CT1615" s="370"/>
      <c r="CU1615" s="370"/>
      <c r="CV1615" s="370"/>
      <c r="CW1615" s="370"/>
      <c r="CX1615" s="370"/>
      <c r="CY1615" s="370"/>
      <c r="CZ1615" s="370"/>
      <c r="DA1615" s="370"/>
      <c r="DB1615" s="370"/>
      <c r="DC1615" s="370"/>
      <c r="DD1615" s="370"/>
      <c r="DE1615" s="370"/>
    </row>
    <row r="1616" spans="56:109">
      <c r="BD1616" s="370"/>
      <c r="BE1616" s="370"/>
      <c r="BF1616" s="370"/>
      <c r="BG1616" s="370"/>
      <c r="BH1616" s="370"/>
      <c r="BI1616" s="370"/>
      <c r="BJ1616" s="370"/>
      <c r="BK1616" s="370"/>
      <c r="BL1616" s="370"/>
      <c r="BM1616" s="370"/>
      <c r="BN1616" s="370"/>
      <c r="BO1616" s="370"/>
      <c r="BP1616" s="370"/>
      <c r="BQ1616" s="370"/>
      <c r="BR1616" s="370"/>
      <c r="BS1616" s="370"/>
      <c r="BT1616" s="370"/>
      <c r="BU1616" s="370"/>
      <c r="BV1616" s="370"/>
      <c r="BW1616" s="370"/>
      <c r="BX1616" s="370"/>
      <c r="BY1616" s="370"/>
      <c r="BZ1616" s="370"/>
      <c r="CA1616" s="370"/>
      <c r="CB1616" s="370"/>
      <c r="CC1616" s="370"/>
      <c r="CD1616" s="370"/>
      <c r="CE1616" s="370"/>
      <c r="CF1616" s="370"/>
      <c r="CG1616" s="370"/>
      <c r="CH1616" s="370"/>
      <c r="CI1616" s="370"/>
      <c r="CJ1616" s="370"/>
      <c r="CK1616" s="370"/>
      <c r="CL1616" s="370"/>
      <c r="CM1616" s="370"/>
      <c r="CN1616" s="370"/>
      <c r="CO1616" s="370"/>
      <c r="CP1616" s="370"/>
      <c r="CQ1616" s="370"/>
      <c r="CR1616" s="370"/>
      <c r="CS1616" s="370"/>
      <c r="CT1616" s="370"/>
      <c r="CU1616" s="370"/>
      <c r="CV1616" s="370"/>
      <c r="CW1616" s="370"/>
      <c r="CX1616" s="370"/>
      <c r="CY1616" s="370"/>
      <c r="CZ1616" s="370"/>
      <c r="DA1616" s="370"/>
      <c r="DB1616" s="370"/>
      <c r="DC1616" s="370"/>
      <c r="DD1616" s="370"/>
      <c r="DE1616" s="370"/>
    </row>
    <row r="1617" spans="56:109">
      <c r="BD1617" s="370"/>
      <c r="BE1617" s="370"/>
      <c r="BF1617" s="370"/>
      <c r="BG1617" s="370"/>
      <c r="BH1617" s="370"/>
      <c r="BI1617" s="370"/>
      <c r="BJ1617" s="370"/>
      <c r="BK1617" s="370"/>
      <c r="BL1617" s="370"/>
      <c r="BM1617" s="370"/>
      <c r="BN1617" s="370"/>
      <c r="BO1617" s="370"/>
      <c r="BP1617" s="370"/>
      <c r="BQ1617" s="370"/>
      <c r="BR1617" s="370"/>
      <c r="BS1617" s="370"/>
      <c r="BT1617" s="370"/>
      <c r="BU1617" s="370"/>
      <c r="BV1617" s="370"/>
      <c r="BW1617" s="370"/>
      <c r="BX1617" s="370"/>
      <c r="BY1617" s="370"/>
      <c r="BZ1617" s="370"/>
      <c r="CA1617" s="370"/>
      <c r="CB1617" s="370"/>
      <c r="CC1617" s="370"/>
      <c r="CD1617" s="370"/>
      <c r="CE1617" s="370"/>
      <c r="CF1617" s="370"/>
      <c r="CG1617" s="370"/>
      <c r="CH1617" s="370"/>
      <c r="CI1617" s="370"/>
      <c r="CJ1617" s="370"/>
      <c r="CK1617" s="370"/>
      <c r="CL1617" s="370"/>
      <c r="CM1617" s="370"/>
      <c r="CN1617" s="370"/>
      <c r="CO1617" s="370"/>
      <c r="CP1617" s="370"/>
      <c r="CQ1617" s="370"/>
      <c r="CR1617" s="370"/>
      <c r="CS1617" s="370"/>
      <c r="CT1617" s="370"/>
      <c r="CU1617" s="370"/>
      <c r="CV1617" s="370"/>
      <c r="CW1617" s="370"/>
      <c r="CX1617" s="370"/>
      <c r="CY1617" s="370"/>
      <c r="CZ1617" s="370"/>
      <c r="DA1617" s="370"/>
      <c r="DB1617" s="370"/>
      <c r="DC1617" s="370"/>
      <c r="DD1617" s="370"/>
      <c r="DE1617" s="370"/>
    </row>
    <row r="1618" spans="56:109">
      <c r="BD1618" s="370"/>
      <c r="BE1618" s="370"/>
      <c r="BF1618" s="370"/>
      <c r="BG1618" s="370"/>
      <c r="BH1618" s="370"/>
      <c r="BI1618" s="370"/>
      <c r="BJ1618" s="370"/>
      <c r="BK1618" s="370"/>
      <c r="BL1618" s="370"/>
      <c r="BM1618" s="370"/>
      <c r="BN1618" s="370"/>
      <c r="BO1618" s="370"/>
      <c r="BP1618" s="370"/>
      <c r="BQ1618" s="370"/>
      <c r="BR1618" s="370"/>
      <c r="BS1618" s="370"/>
      <c r="BT1618" s="370"/>
      <c r="BU1618" s="370"/>
      <c r="BV1618" s="370"/>
      <c r="BW1618" s="370"/>
      <c r="BX1618" s="370"/>
      <c r="BY1618" s="370"/>
      <c r="BZ1618" s="370"/>
      <c r="CA1618" s="370"/>
      <c r="CB1618" s="370"/>
      <c r="CC1618" s="370"/>
      <c r="CD1618" s="370"/>
      <c r="CE1618" s="370"/>
      <c r="CF1618" s="370"/>
      <c r="CG1618" s="370"/>
      <c r="CH1618" s="370"/>
      <c r="CI1618" s="370"/>
      <c r="CJ1618" s="370"/>
      <c r="CK1618" s="370"/>
      <c r="CL1618" s="370"/>
      <c r="CM1618" s="370"/>
      <c r="CN1618" s="370"/>
      <c r="CO1618" s="370"/>
      <c r="CP1618" s="370"/>
      <c r="CQ1618" s="370"/>
      <c r="CR1618" s="370"/>
      <c r="CS1618" s="370"/>
      <c r="CT1618" s="370"/>
      <c r="CU1618" s="370"/>
      <c r="CV1618" s="370"/>
      <c r="CW1618" s="370"/>
      <c r="CX1618" s="370"/>
      <c r="CY1618" s="370"/>
      <c r="CZ1618" s="370"/>
      <c r="DA1618" s="370"/>
      <c r="DB1618" s="370"/>
      <c r="DC1618" s="370"/>
      <c r="DD1618" s="370"/>
      <c r="DE1618" s="370"/>
    </row>
    <row r="1619" spans="56:109">
      <c r="BD1619" s="370"/>
      <c r="BE1619" s="370"/>
      <c r="BF1619" s="370"/>
      <c r="BG1619" s="370"/>
      <c r="BH1619" s="370"/>
      <c r="BI1619" s="370"/>
      <c r="BJ1619" s="370"/>
      <c r="BK1619" s="370"/>
      <c r="BL1619" s="370"/>
      <c r="BM1619" s="370"/>
      <c r="BN1619" s="370"/>
      <c r="BO1619" s="370"/>
      <c r="BP1619" s="370"/>
      <c r="BQ1619" s="370"/>
      <c r="BR1619" s="370"/>
      <c r="BS1619" s="370"/>
      <c r="BT1619" s="370"/>
      <c r="BU1619" s="370"/>
      <c r="BV1619" s="370"/>
      <c r="BW1619" s="370"/>
      <c r="BX1619" s="370"/>
      <c r="BY1619" s="370"/>
      <c r="BZ1619" s="370"/>
      <c r="CA1619" s="370"/>
      <c r="CB1619" s="370"/>
      <c r="CC1619" s="370"/>
      <c r="CD1619" s="370"/>
      <c r="CE1619" s="370"/>
      <c r="CF1619" s="370"/>
      <c r="CG1619" s="370"/>
      <c r="CH1619" s="370"/>
      <c r="CI1619" s="370"/>
      <c r="CJ1619" s="370"/>
      <c r="CK1619" s="370"/>
      <c r="CL1619" s="370"/>
      <c r="CM1619" s="370"/>
      <c r="CN1619" s="370"/>
      <c r="CO1619" s="370"/>
      <c r="CP1619" s="370"/>
      <c r="CQ1619" s="370"/>
      <c r="CR1619" s="370"/>
      <c r="CS1619" s="370"/>
      <c r="CT1619" s="370"/>
      <c r="CU1619" s="370"/>
      <c r="CV1619" s="370"/>
      <c r="CW1619" s="370"/>
      <c r="CX1619" s="370"/>
      <c r="CY1619" s="370"/>
      <c r="CZ1619" s="370"/>
      <c r="DA1619" s="370"/>
      <c r="DB1619" s="370"/>
      <c r="DC1619" s="370"/>
      <c r="DD1619" s="370"/>
      <c r="DE1619" s="370"/>
    </row>
    <row r="1620" spans="56:109">
      <c r="BD1620" s="370"/>
      <c r="BE1620" s="370"/>
      <c r="BF1620" s="370"/>
      <c r="BG1620" s="370"/>
      <c r="BH1620" s="370"/>
      <c r="BI1620" s="370"/>
      <c r="BJ1620" s="370"/>
      <c r="BK1620" s="370"/>
      <c r="BL1620" s="370"/>
      <c r="BM1620" s="370"/>
      <c r="BN1620" s="370"/>
      <c r="BO1620" s="370"/>
      <c r="BP1620" s="370"/>
      <c r="BQ1620" s="370"/>
      <c r="BR1620" s="370"/>
      <c r="BS1620" s="370"/>
      <c r="BT1620" s="370"/>
      <c r="BU1620" s="370"/>
      <c r="BV1620" s="370"/>
      <c r="BW1620" s="370"/>
      <c r="BX1620" s="370"/>
      <c r="BY1620" s="370"/>
      <c r="BZ1620" s="370"/>
      <c r="CA1620" s="370"/>
      <c r="CB1620" s="370"/>
      <c r="CC1620" s="370"/>
      <c r="CD1620" s="370"/>
      <c r="CE1620" s="370"/>
      <c r="CF1620" s="370"/>
      <c r="CG1620" s="370"/>
      <c r="CH1620" s="370"/>
      <c r="CI1620" s="370"/>
      <c r="CJ1620" s="370"/>
      <c r="CK1620" s="370"/>
      <c r="CL1620" s="370"/>
      <c r="CM1620" s="370"/>
      <c r="CN1620" s="370"/>
      <c r="CO1620" s="370"/>
      <c r="CP1620" s="370"/>
      <c r="CQ1620" s="370"/>
      <c r="CR1620" s="370"/>
      <c r="CS1620" s="370"/>
      <c r="CT1620" s="370"/>
      <c r="CU1620" s="370"/>
      <c r="CV1620" s="370"/>
      <c r="CW1620" s="370"/>
      <c r="CX1620" s="370"/>
      <c r="CY1620" s="370"/>
      <c r="CZ1620" s="370"/>
      <c r="DA1620" s="370"/>
      <c r="DB1620" s="370"/>
      <c r="DC1620" s="370"/>
      <c r="DD1620" s="370"/>
      <c r="DE1620" s="370"/>
    </row>
    <row r="1621" spans="56:109">
      <c r="BD1621" s="370"/>
      <c r="BE1621" s="370"/>
      <c r="BF1621" s="370"/>
      <c r="BG1621" s="370"/>
      <c r="BH1621" s="370"/>
      <c r="BI1621" s="370"/>
      <c r="BJ1621" s="370"/>
      <c r="BK1621" s="370"/>
      <c r="BL1621" s="370"/>
      <c r="BM1621" s="370"/>
      <c r="BN1621" s="370"/>
      <c r="BO1621" s="370"/>
      <c r="BP1621" s="370"/>
      <c r="BQ1621" s="370"/>
      <c r="BR1621" s="370"/>
      <c r="BS1621" s="370"/>
      <c r="BT1621" s="370"/>
      <c r="BU1621" s="370"/>
      <c r="BV1621" s="370"/>
      <c r="BW1621" s="370"/>
      <c r="BX1621" s="370"/>
      <c r="BY1621" s="370"/>
      <c r="BZ1621" s="370"/>
      <c r="CA1621" s="370"/>
      <c r="CB1621" s="370"/>
      <c r="CC1621" s="370"/>
      <c r="CD1621" s="370"/>
      <c r="CE1621" s="370"/>
      <c r="CF1621" s="370"/>
      <c r="CG1621" s="370"/>
      <c r="CH1621" s="370"/>
      <c r="CI1621" s="370"/>
      <c r="CJ1621" s="370"/>
      <c r="CK1621" s="370"/>
      <c r="CL1621" s="370"/>
      <c r="CM1621" s="370"/>
      <c r="CN1621" s="370"/>
      <c r="CO1621" s="370"/>
      <c r="CP1621" s="370"/>
      <c r="CQ1621" s="370"/>
      <c r="CR1621" s="370"/>
      <c r="CS1621" s="370"/>
      <c r="CT1621" s="370"/>
      <c r="CU1621" s="370"/>
      <c r="CV1621" s="370"/>
      <c r="CW1621" s="370"/>
      <c r="CX1621" s="370"/>
      <c r="CY1621" s="370"/>
      <c r="CZ1621" s="370"/>
      <c r="DA1621" s="370"/>
      <c r="DB1621" s="370"/>
      <c r="DC1621" s="370"/>
      <c r="DD1621" s="370"/>
      <c r="DE1621" s="370"/>
    </row>
    <row r="1622" spans="56:109">
      <c r="BD1622" s="370"/>
      <c r="BE1622" s="370"/>
      <c r="BF1622" s="370"/>
      <c r="BG1622" s="370"/>
      <c r="BH1622" s="370"/>
      <c r="BI1622" s="370"/>
      <c r="BJ1622" s="370"/>
      <c r="BK1622" s="370"/>
      <c r="BL1622" s="370"/>
      <c r="BM1622" s="370"/>
      <c r="BN1622" s="370"/>
      <c r="BO1622" s="370"/>
      <c r="BP1622" s="370"/>
      <c r="BQ1622" s="370"/>
      <c r="BR1622" s="370"/>
      <c r="BS1622" s="370"/>
      <c r="BT1622" s="370"/>
      <c r="BU1622" s="370"/>
      <c r="BV1622" s="370"/>
      <c r="BW1622" s="370"/>
      <c r="BX1622" s="370"/>
      <c r="BY1622" s="370"/>
      <c r="BZ1622" s="370"/>
      <c r="CA1622" s="370"/>
      <c r="CB1622" s="370"/>
      <c r="CC1622" s="370"/>
      <c r="CD1622" s="370"/>
      <c r="CE1622" s="370"/>
      <c r="CF1622" s="370"/>
      <c r="CG1622" s="370"/>
      <c r="CH1622" s="370"/>
      <c r="CI1622" s="370"/>
      <c r="CJ1622" s="370"/>
      <c r="CK1622" s="370"/>
      <c r="CL1622" s="370"/>
      <c r="CM1622" s="370"/>
      <c r="CN1622" s="370"/>
      <c r="CO1622" s="370"/>
      <c r="CP1622" s="370"/>
      <c r="CQ1622" s="370"/>
      <c r="CR1622" s="370"/>
      <c r="CS1622" s="370"/>
      <c r="CT1622" s="370"/>
      <c r="CU1622" s="370"/>
      <c r="CV1622" s="370"/>
      <c r="CW1622" s="370"/>
      <c r="CX1622" s="370"/>
      <c r="CY1622" s="370"/>
      <c r="CZ1622" s="370"/>
      <c r="DA1622" s="370"/>
      <c r="DB1622" s="370"/>
      <c r="DC1622" s="370"/>
      <c r="DD1622" s="370"/>
      <c r="DE1622" s="370"/>
    </row>
    <row r="1623" spans="56:109">
      <c r="BD1623" s="370"/>
      <c r="BE1623" s="370"/>
      <c r="BF1623" s="370"/>
      <c r="BG1623" s="370"/>
      <c r="BH1623" s="370"/>
      <c r="BI1623" s="370"/>
      <c r="BJ1623" s="370"/>
      <c r="BK1623" s="370"/>
      <c r="BL1623" s="370"/>
      <c r="BM1623" s="370"/>
      <c r="BN1623" s="370"/>
      <c r="BO1623" s="370"/>
      <c r="BP1623" s="370"/>
      <c r="BQ1623" s="370"/>
      <c r="BR1623" s="370"/>
      <c r="BS1623" s="370"/>
      <c r="BT1623" s="370"/>
      <c r="BU1623" s="370"/>
      <c r="BV1623" s="370"/>
      <c r="BW1623" s="370"/>
      <c r="BX1623" s="370"/>
      <c r="BY1623" s="370"/>
      <c r="BZ1623" s="370"/>
      <c r="CA1623" s="370"/>
      <c r="CB1623" s="370"/>
      <c r="CC1623" s="370"/>
      <c r="CD1623" s="370"/>
      <c r="CE1623" s="370"/>
      <c r="CF1623" s="370"/>
      <c r="CG1623" s="370"/>
      <c r="CH1623" s="370"/>
      <c r="CI1623" s="370"/>
      <c r="CJ1623" s="370"/>
      <c r="CK1623" s="370"/>
      <c r="CL1623" s="370"/>
      <c r="CM1623" s="370"/>
      <c r="CN1623" s="370"/>
      <c r="CO1623" s="370"/>
      <c r="CP1623" s="370"/>
      <c r="CQ1623" s="370"/>
      <c r="CR1623" s="370"/>
      <c r="CS1623" s="370"/>
      <c r="CT1623" s="370"/>
      <c r="CU1623" s="370"/>
      <c r="CV1623" s="370"/>
      <c r="CW1623" s="370"/>
      <c r="CX1623" s="370"/>
      <c r="CY1623" s="370"/>
      <c r="CZ1623" s="370"/>
      <c r="DA1623" s="370"/>
      <c r="DB1623" s="370"/>
      <c r="DC1623" s="370"/>
      <c r="DD1623" s="370"/>
      <c r="DE1623" s="370"/>
    </row>
    <row r="1624" spans="56:109">
      <c r="BD1624" s="370"/>
      <c r="BE1624" s="370"/>
      <c r="BF1624" s="370"/>
      <c r="BG1624" s="370"/>
      <c r="BH1624" s="370"/>
      <c r="BI1624" s="370"/>
      <c r="BJ1624" s="370"/>
      <c r="BK1624" s="370"/>
      <c r="BL1624" s="370"/>
      <c r="BM1624" s="370"/>
      <c r="BN1624" s="370"/>
      <c r="BO1624" s="370"/>
      <c r="BP1624" s="370"/>
      <c r="BQ1624" s="370"/>
      <c r="BR1624" s="370"/>
      <c r="BS1624" s="370"/>
      <c r="BT1624" s="370"/>
      <c r="BU1624" s="370"/>
      <c r="BV1624" s="370"/>
      <c r="BW1624" s="370"/>
      <c r="BX1624" s="370"/>
      <c r="BY1624" s="370"/>
      <c r="BZ1624" s="370"/>
      <c r="CA1624" s="370"/>
      <c r="CB1624" s="370"/>
      <c r="CC1624" s="370"/>
      <c r="CD1624" s="370"/>
      <c r="CE1624" s="370"/>
      <c r="CF1624" s="370"/>
      <c r="CG1624" s="370"/>
      <c r="CH1624" s="370"/>
      <c r="CI1624" s="370"/>
      <c r="CJ1624" s="370"/>
      <c r="CK1624" s="370"/>
      <c r="CL1624" s="370"/>
      <c r="CM1624" s="370"/>
      <c r="CN1624" s="370"/>
      <c r="CO1624" s="370"/>
      <c r="CP1624" s="370"/>
      <c r="CQ1624" s="370"/>
      <c r="CR1624" s="370"/>
      <c r="CS1624" s="370"/>
      <c r="CT1624" s="370"/>
      <c r="CU1624" s="370"/>
      <c r="CV1624" s="370"/>
      <c r="CW1624" s="370"/>
      <c r="CX1624" s="370"/>
      <c r="CY1624" s="370"/>
      <c r="CZ1624" s="370"/>
      <c r="DA1624" s="370"/>
      <c r="DB1624" s="370"/>
      <c r="DC1624" s="370"/>
      <c r="DD1624" s="370"/>
      <c r="DE1624" s="370"/>
    </row>
    <row r="1625" spans="56:109">
      <c r="BD1625" s="370"/>
      <c r="BE1625" s="370"/>
      <c r="BF1625" s="370"/>
      <c r="BG1625" s="370"/>
      <c r="BH1625" s="370"/>
      <c r="BI1625" s="370"/>
      <c r="BJ1625" s="370"/>
      <c r="BK1625" s="370"/>
      <c r="BL1625" s="370"/>
      <c r="BM1625" s="370"/>
      <c r="BN1625" s="370"/>
      <c r="BO1625" s="370"/>
      <c r="BP1625" s="370"/>
      <c r="BQ1625" s="370"/>
      <c r="BR1625" s="370"/>
      <c r="BS1625" s="370"/>
      <c r="BT1625" s="370"/>
      <c r="BU1625" s="370"/>
      <c r="BV1625" s="370"/>
      <c r="BW1625" s="370"/>
      <c r="BX1625" s="370"/>
      <c r="BY1625" s="370"/>
      <c r="BZ1625" s="370"/>
      <c r="CA1625" s="370"/>
      <c r="CB1625" s="370"/>
      <c r="CC1625" s="370"/>
      <c r="CD1625" s="370"/>
      <c r="CE1625" s="370"/>
      <c r="CF1625" s="370"/>
      <c r="CG1625" s="370"/>
      <c r="CH1625" s="370"/>
      <c r="CI1625" s="370"/>
      <c r="CJ1625" s="370"/>
      <c r="CK1625" s="370"/>
      <c r="CL1625" s="370"/>
      <c r="CM1625" s="370"/>
      <c r="CN1625" s="370"/>
      <c r="CO1625" s="370"/>
      <c r="CP1625" s="370"/>
      <c r="CQ1625" s="370"/>
      <c r="CR1625" s="370"/>
      <c r="CS1625" s="370"/>
      <c r="CT1625" s="370"/>
      <c r="CU1625" s="370"/>
      <c r="CV1625" s="370"/>
      <c r="CW1625" s="370"/>
      <c r="CX1625" s="370"/>
      <c r="CY1625" s="370"/>
      <c r="CZ1625" s="370"/>
      <c r="DA1625" s="370"/>
      <c r="DB1625" s="370"/>
      <c r="DC1625" s="370"/>
      <c r="DD1625" s="370"/>
      <c r="DE1625" s="370"/>
    </row>
    <row r="1626" spans="56:109">
      <c r="BD1626" s="370"/>
      <c r="BE1626" s="370"/>
      <c r="BF1626" s="370"/>
      <c r="BG1626" s="370"/>
      <c r="BH1626" s="370"/>
      <c r="BI1626" s="370"/>
      <c r="BJ1626" s="370"/>
      <c r="BK1626" s="370"/>
      <c r="BL1626" s="370"/>
      <c r="BM1626" s="370"/>
      <c r="BN1626" s="370"/>
      <c r="BO1626" s="370"/>
      <c r="BP1626" s="370"/>
      <c r="BQ1626" s="370"/>
      <c r="BR1626" s="370"/>
      <c r="BS1626" s="370"/>
      <c r="BT1626" s="370"/>
      <c r="BU1626" s="370"/>
      <c r="BV1626" s="370"/>
      <c r="BW1626" s="370"/>
      <c r="BX1626" s="370"/>
      <c r="BY1626" s="370"/>
      <c r="BZ1626" s="370"/>
      <c r="CA1626" s="370"/>
      <c r="CB1626" s="370"/>
      <c r="CC1626" s="370"/>
      <c r="CD1626" s="370"/>
      <c r="CE1626" s="370"/>
      <c r="CF1626" s="370"/>
      <c r="CG1626" s="370"/>
      <c r="CH1626" s="370"/>
      <c r="CI1626" s="370"/>
      <c r="CJ1626" s="370"/>
      <c r="CK1626" s="370"/>
      <c r="CL1626" s="370"/>
      <c r="CM1626" s="370"/>
      <c r="CN1626" s="370"/>
      <c r="CO1626" s="370"/>
      <c r="CP1626" s="370"/>
      <c r="CQ1626" s="370"/>
      <c r="CR1626" s="370"/>
      <c r="CS1626" s="370"/>
      <c r="CT1626" s="370"/>
      <c r="CU1626" s="370"/>
      <c r="CV1626" s="370"/>
      <c r="CW1626" s="370"/>
      <c r="CX1626" s="370"/>
      <c r="CY1626" s="370"/>
      <c r="CZ1626" s="370"/>
      <c r="DA1626" s="370"/>
      <c r="DB1626" s="370"/>
      <c r="DC1626" s="370"/>
      <c r="DD1626" s="370"/>
      <c r="DE1626" s="370"/>
    </row>
    <row r="1627" spans="56:109">
      <c r="BD1627" s="370"/>
      <c r="BE1627" s="370"/>
      <c r="BF1627" s="370"/>
      <c r="BG1627" s="370"/>
      <c r="BH1627" s="370"/>
      <c r="BI1627" s="370"/>
      <c r="BJ1627" s="370"/>
      <c r="BK1627" s="370"/>
      <c r="BL1627" s="370"/>
      <c r="BM1627" s="370"/>
      <c r="BN1627" s="370"/>
      <c r="BO1627" s="370"/>
      <c r="BP1627" s="370"/>
      <c r="BQ1627" s="370"/>
      <c r="BR1627" s="370"/>
      <c r="BS1627" s="370"/>
      <c r="BT1627" s="370"/>
      <c r="BU1627" s="370"/>
      <c r="BV1627" s="370"/>
      <c r="BW1627" s="370"/>
      <c r="BX1627" s="370"/>
      <c r="BY1627" s="370"/>
      <c r="BZ1627" s="370"/>
      <c r="CA1627" s="370"/>
      <c r="CB1627" s="370"/>
      <c r="CC1627" s="370"/>
      <c r="CD1627" s="370"/>
      <c r="CE1627" s="370"/>
      <c r="CF1627" s="370"/>
      <c r="CG1627" s="370"/>
      <c r="CH1627" s="370"/>
      <c r="CI1627" s="370"/>
      <c r="CJ1627" s="370"/>
      <c r="CK1627" s="370"/>
      <c r="CL1627" s="370"/>
      <c r="CM1627" s="370"/>
      <c r="CN1627" s="370"/>
      <c r="CO1627" s="370"/>
      <c r="CP1627" s="370"/>
      <c r="CQ1627" s="370"/>
      <c r="CR1627" s="370"/>
      <c r="CS1627" s="370"/>
      <c r="CT1627" s="370"/>
      <c r="CU1627" s="370"/>
      <c r="CV1627" s="370"/>
      <c r="CW1627" s="370"/>
      <c r="CX1627" s="370"/>
      <c r="CY1627" s="370"/>
      <c r="CZ1627" s="370"/>
      <c r="DA1627" s="370"/>
      <c r="DB1627" s="370"/>
      <c r="DC1627" s="370"/>
      <c r="DD1627" s="370"/>
      <c r="DE1627" s="370"/>
    </row>
    <row r="1628" spans="56:109">
      <c r="BD1628" s="370"/>
      <c r="BE1628" s="370"/>
      <c r="BF1628" s="370"/>
      <c r="BG1628" s="370"/>
      <c r="BH1628" s="370"/>
      <c r="BI1628" s="370"/>
      <c r="BJ1628" s="370"/>
      <c r="BK1628" s="370"/>
      <c r="BL1628" s="370"/>
      <c r="BM1628" s="370"/>
      <c r="BN1628" s="370"/>
      <c r="BO1628" s="370"/>
      <c r="BP1628" s="370"/>
      <c r="BQ1628" s="370"/>
      <c r="BR1628" s="370"/>
      <c r="BS1628" s="370"/>
      <c r="BT1628" s="370"/>
      <c r="BU1628" s="370"/>
      <c r="BV1628" s="370"/>
      <c r="BW1628" s="370"/>
      <c r="BX1628" s="370"/>
      <c r="BY1628" s="370"/>
      <c r="BZ1628" s="370"/>
      <c r="CA1628" s="370"/>
      <c r="CB1628" s="370"/>
      <c r="CC1628" s="370"/>
      <c r="CD1628" s="370"/>
      <c r="CE1628" s="370"/>
      <c r="CF1628" s="370"/>
      <c r="CG1628" s="370"/>
      <c r="CH1628" s="370"/>
      <c r="CI1628" s="370"/>
      <c r="CJ1628" s="370"/>
      <c r="CK1628" s="370"/>
      <c r="CL1628" s="370"/>
      <c r="CM1628" s="370"/>
      <c r="CN1628" s="370"/>
      <c r="CO1628" s="370"/>
      <c r="CP1628" s="370"/>
      <c r="CQ1628" s="370"/>
      <c r="CR1628" s="370"/>
      <c r="CS1628" s="370"/>
      <c r="CT1628" s="370"/>
      <c r="CU1628" s="370"/>
      <c r="CV1628" s="370"/>
      <c r="CW1628" s="370"/>
      <c r="CX1628" s="370"/>
      <c r="CY1628" s="370"/>
      <c r="CZ1628" s="370"/>
      <c r="DA1628" s="370"/>
      <c r="DB1628" s="370"/>
      <c r="DC1628" s="370"/>
      <c r="DD1628" s="370"/>
      <c r="DE1628" s="370"/>
    </row>
    <row r="1629" spans="56:109">
      <c r="BD1629" s="370"/>
      <c r="BE1629" s="370"/>
      <c r="BF1629" s="370"/>
      <c r="BG1629" s="370"/>
      <c r="BH1629" s="370"/>
      <c r="BI1629" s="370"/>
      <c r="BJ1629" s="370"/>
      <c r="BK1629" s="370"/>
      <c r="BL1629" s="370"/>
      <c r="BM1629" s="370"/>
      <c r="BN1629" s="370"/>
      <c r="BO1629" s="370"/>
      <c r="BP1629" s="370"/>
      <c r="BQ1629" s="370"/>
      <c r="BR1629" s="370"/>
      <c r="BS1629" s="370"/>
      <c r="BT1629" s="370"/>
      <c r="BU1629" s="370"/>
      <c r="BV1629" s="370"/>
      <c r="BW1629" s="370"/>
      <c r="BX1629" s="370"/>
      <c r="BY1629" s="370"/>
      <c r="BZ1629" s="370"/>
      <c r="CA1629" s="370"/>
      <c r="CB1629" s="370"/>
      <c r="CC1629" s="370"/>
      <c r="CD1629" s="370"/>
      <c r="CE1629" s="370"/>
      <c r="CF1629" s="370"/>
      <c r="CG1629" s="370"/>
      <c r="CH1629" s="370"/>
      <c r="CI1629" s="370"/>
      <c r="CJ1629" s="370"/>
      <c r="CK1629" s="370"/>
      <c r="CL1629" s="370"/>
      <c r="CM1629" s="370"/>
      <c r="CN1629" s="370"/>
      <c r="CO1629" s="370"/>
      <c r="CP1629" s="370"/>
      <c r="CQ1629" s="370"/>
      <c r="CR1629" s="370"/>
      <c r="CS1629" s="370"/>
      <c r="CT1629" s="370"/>
      <c r="CU1629" s="370"/>
      <c r="CV1629" s="370"/>
      <c r="CW1629" s="370"/>
      <c r="CX1629" s="370"/>
      <c r="CY1629" s="370"/>
      <c r="CZ1629" s="370"/>
      <c r="DA1629" s="370"/>
      <c r="DB1629" s="370"/>
      <c r="DC1629" s="370"/>
      <c r="DD1629" s="370"/>
      <c r="DE1629" s="370"/>
    </row>
    <row r="1630" spans="56:109">
      <c r="BD1630" s="370"/>
      <c r="BE1630" s="370"/>
      <c r="BF1630" s="370"/>
      <c r="BG1630" s="370"/>
      <c r="BH1630" s="370"/>
      <c r="BI1630" s="370"/>
      <c r="BJ1630" s="370"/>
      <c r="BK1630" s="370"/>
      <c r="BL1630" s="370"/>
      <c r="BM1630" s="370"/>
      <c r="BN1630" s="370"/>
      <c r="BO1630" s="370"/>
      <c r="BP1630" s="370"/>
      <c r="BQ1630" s="370"/>
      <c r="BR1630" s="370"/>
      <c r="BS1630" s="370"/>
      <c r="BT1630" s="370"/>
      <c r="BU1630" s="370"/>
      <c r="BV1630" s="370"/>
      <c r="BW1630" s="370"/>
      <c r="BX1630" s="370"/>
      <c r="BY1630" s="370"/>
      <c r="BZ1630" s="370"/>
      <c r="CA1630" s="370"/>
      <c r="CB1630" s="370"/>
      <c r="CC1630" s="370"/>
      <c r="CD1630" s="370"/>
      <c r="CE1630" s="370"/>
      <c r="CF1630" s="370"/>
      <c r="CG1630" s="370"/>
      <c r="CH1630" s="370"/>
      <c r="CI1630" s="370"/>
      <c r="CJ1630" s="370"/>
      <c r="CK1630" s="370"/>
      <c r="CL1630" s="370"/>
      <c r="CM1630" s="370"/>
      <c r="CN1630" s="370"/>
      <c r="CO1630" s="370"/>
      <c r="CP1630" s="370"/>
      <c r="CQ1630" s="370"/>
      <c r="CR1630" s="370"/>
      <c r="CS1630" s="370"/>
      <c r="CT1630" s="370"/>
      <c r="CU1630" s="370"/>
      <c r="CV1630" s="370"/>
      <c r="CW1630" s="370"/>
      <c r="CX1630" s="370"/>
      <c r="CY1630" s="370"/>
      <c r="CZ1630" s="370"/>
      <c r="DA1630" s="370"/>
      <c r="DB1630" s="370"/>
      <c r="DC1630" s="370"/>
      <c r="DD1630" s="370"/>
      <c r="DE1630" s="370"/>
    </row>
    <row r="1631" spans="56:109">
      <c r="BD1631" s="370"/>
      <c r="BE1631" s="370"/>
      <c r="BF1631" s="370"/>
      <c r="BG1631" s="370"/>
      <c r="BH1631" s="370"/>
      <c r="BI1631" s="370"/>
      <c r="BJ1631" s="370"/>
      <c r="BK1631" s="370"/>
      <c r="BL1631" s="370"/>
      <c r="BM1631" s="370"/>
      <c r="BN1631" s="370"/>
      <c r="BO1631" s="370"/>
      <c r="BP1631" s="370"/>
      <c r="BQ1631" s="370"/>
      <c r="BR1631" s="370"/>
      <c r="BS1631" s="370"/>
      <c r="BT1631" s="370"/>
      <c r="BU1631" s="370"/>
      <c r="BV1631" s="370"/>
      <c r="BW1631" s="370"/>
      <c r="BX1631" s="370"/>
      <c r="BY1631" s="370"/>
      <c r="BZ1631" s="370"/>
      <c r="CA1631" s="370"/>
      <c r="CB1631" s="370"/>
      <c r="CC1631" s="370"/>
      <c r="CD1631" s="370"/>
      <c r="CE1631" s="370"/>
      <c r="CF1631" s="370"/>
      <c r="CG1631" s="370"/>
      <c r="CH1631" s="370"/>
      <c r="CI1631" s="370"/>
      <c r="CJ1631" s="370"/>
      <c r="CK1631" s="370"/>
      <c r="CL1631" s="370"/>
      <c r="CM1631" s="370"/>
      <c r="CN1631" s="370"/>
      <c r="CO1631" s="370"/>
      <c r="CP1631" s="370"/>
      <c r="CQ1631" s="370"/>
      <c r="CR1631" s="370"/>
      <c r="CS1631" s="370"/>
      <c r="CT1631" s="370"/>
      <c r="CU1631" s="370"/>
      <c r="CV1631" s="370"/>
      <c r="CW1631" s="370"/>
      <c r="CX1631" s="370"/>
      <c r="CY1631" s="370"/>
      <c r="CZ1631" s="370"/>
      <c r="DA1631" s="370"/>
      <c r="DB1631" s="370"/>
      <c r="DC1631" s="370"/>
      <c r="DD1631" s="370"/>
      <c r="DE1631" s="370"/>
    </row>
    <row r="1632" spans="56:109">
      <c r="BD1632" s="370"/>
      <c r="BE1632" s="370"/>
      <c r="BF1632" s="370"/>
      <c r="BG1632" s="370"/>
      <c r="BH1632" s="370"/>
      <c r="BI1632" s="370"/>
      <c r="BJ1632" s="370"/>
      <c r="BK1632" s="370"/>
      <c r="BL1632" s="370"/>
      <c r="BM1632" s="370"/>
      <c r="BN1632" s="370"/>
      <c r="BO1632" s="370"/>
      <c r="BP1632" s="370"/>
      <c r="BQ1632" s="370"/>
      <c r="BR1632" s="370"/>
      <c r="BS1632" s="370"/>
      <c r="BT1632" s="370"/>
      <c r="BU1632" s="370"/>
      <c r="BV1632" s="370"/>
      <c r="BW1632" s="370"/>
      <c r="BX1632" s="370"/>
      <c r="BY1632" s="370"/>
      <c r="BZ1632" s="370"/>
      <c r="CA1632" s="370"/>
      <c r="CB1632" s="370"/>
      <c r="CC1632" s="370"/>
      <c r="CD1632" s="370"/>
      <c r="CE1632" s="370"/>
      <c r="CF1632" s="370"/>
      <c r="CG1632" s="370"/>
      <c r="CH1632" s="370"/>
      <c r="CI1632" s="370"/>
      <c r="CJ1632" s="370"/>
      <c r="CK1632" s="370"/>
      <c r="CL1632" s="370"/>
      <c r="CM1632" s="370"/>
      <c r="CN1632" s="370"/>
      <c r="CO1632" s="370"/>
      <c r="CP1632" s="370"/>
      <c r="CQ1632" s="370"/>
      <c r="CR1632" s="370"/>
      <c r="CS1632" s="370"/>
      <c r="CT1632" s="370"/>
      <c r="CU1632" s="370"/>
      <c r="CV1632" s="370"/>
      <c r="CW1632" s="370"/>
      <c r="CX1632" s="370"/>
      <c r="CY1632" s="370"/>
      <c r="CZ1632" s="370"/>
      <c r="DA1632" s="370"/>
      <c r="DB1632" s="370"/>
      <c r="DC1632" s="370"/>
      <c r="DD1632" s="370"/>
      <c r="DE1632" s="370"/>
    </row>
    <row r="1633" spans="56:109">
      <c r="BD1633" s="370"/>
      <c r="BE1633" s="370"/>
      <c r="BF1633" s="370"/>
      <c r="BG1633" s="370"/>
      <c r="BH1633" s="370"/>
      <c r="BI1633" s="370"/>
      <c r="BJ1633" s="370"/>
      <c r="BK1633" s="370"/>
      <c r="BL1633" s="370"/>
      <c r="BM1633" s="370"/>
      <c r="BN1633" s="370"/>
      <c r="BO1633" s="370"/>
      <c r="BP1633" s="370"/>
      <c r="BQ1633" s="370"/>
      <c r="BR1633" s="370"/>
      <c r="BS1633" s="370"/>
      <c r="BT1633" s="370"/>
      <c r="BU1633" s="370"/>
      <c r="BV1633" s="370"/>
      <c r="BW1633" s="370"/>
      <c r="BX1633" s="370"/>
      <c r="BY1633" s="370"/>
      <c r="BZ1633" s="370"/>
      <c r="CA1633" s="370"/>
      <c r="CB1633" s="370"/>
      <c r="CC1633" s="370"/>
      <c r="CD1633" s="370"/>
      <c r="CE1633" s="370"/>
      <c r="CF1633" s="370"/>
      <c r="CG1633" s="370"/>
      <c r="CH1633" s="370"/>
      <c r="CI1633" s="370"/>
      <c r="CJ1633" s="370"/>
      <c r="CK1633" s="370"/>
      <c r="CL1633" s="370"/>
      <c r="CM1633" s="370"/>
      <c r="CN1633" s="370"/>
      <c r="CO1633" s="370"/>
      <c r="CP1633" s="370"/>
      <c r="CQ1633" s="370"/>
      <c r="CR1633" s="370"/>
      <c r="CS1633" s="370"/>
      <c r="CT1633" s="370"/>
      <c r="CU1633" s="370"/>
      <c r="CV1633" s="370"/>
      <c r="CW1633" s="370"/>
      <c r="CX1633" s="370"/>
      <c r="CY1633" s="370"/>
      <c r="CZ1633" s="370"/>
      <c r="DA1633" s="370"/>
      <c r="DB1633" s="370"/>
      <c r="DC1633" s="370"/>
      <c r="DD1633" s="370"/>
      <c r="DE1633" s="370"/>
    </row>
    <row r="1634" spans="56:109">
      <c r="BD1634" s="370"/>
      <c r="BE1634" s="370"/>
      <c r="BF1634" s="370"/>
      <c r="BG1634" s="370"/>
      <c r="BH1634" s="370"/>
      <c r="BI1634" s="370"/>
      <c r="BJ1634" s="370"/>
      <c r="BK1634" s="370"/>
      <c r="BL1634" s="370"/>
      <c r="BM1634" s="370"/>
      <c r="BN1634" s="370"/>
      <c r="BO1634" s="370"/>
      <c r="BP1634" s="370"/>
      <c r="BQ1634" s="370"/>
      <c r="BR1634" s="370"/>
      <c r="BS1634" s="370"/>
      <c r="BT1634" s="370"/>
      <c r="BU1634" s="370"/>
      <c r="BV1634" s="370"/>
      <c r="BW1634" s="370"/>
      <c r="BX1634" s="370"/>
      <c r="BY1634" s="370"/>
      <c r="BZ1634" s="370"/>
      <c r="CA1634" s="370"/>
      <c r="CB1634" s="370"/>
      <c r="CC1634" s="370"/>
      <c r="CD1634" s="370"/>
      <c r="CE1634" s="370"/>
      <c r="CF1634" s="370"/>
      <c r="CG1634" s="370"/>
      <c r="CH1634" s="370"/>
      <c r="CI1634" s="370"/>
      <c r="CJ1634" s="370"/>
      <c r="CK1634" s="370"/>
      <c r="CL1634" s="370"/>
      <c r="CM1634" s="370"/>
      <c r="CN1634" s="370"/>
      <c r="CO1634" s="370"/>
      <c r="CP1634" s="370"/>
      <c r="CQ1634" s="370"/>
      <c r="CR1634" s="370"/>
      <c r="CS1634" s="370"/>
      <c r="CT1634" s="370"/>
      <c r="CU1634" s="370"/>
      <c r="CV1634" s="370"/>
      <c r="CW1634" s="370"/>
      <c r="CX1634" s="370"/>
      <c r="CY1634" s="370"/>
      <c r="CZ1634" s="370"/>
      <c r="DA1634" s="370"/>
      <c r="DB1634" s="370"/>
      <c r="DC1634" s="370"/>
      <c r="DD1634" s="370"/>
      <c r="DE1634" s="370"/>
    </row>
    <row r="1635" spans="56:109">
      <c r="BD1635" s="370"/>
      <c r="BE1635" s="370"/>
      <c r="BF1635" s="370"/>
      <c r="BG1635" s="370"/>
      <c r="BH1635" s="370"/>
      <c r="BI1635" s="370"/>
      <c r="BJ1635" s="370"/>
      <c r="BK1635" s="370"/>
      <c r="BL1635" s="370"/>
      <c r="BM1635" s="370"/>
      <c r="BN1635" s="370"/>
      <c r="BO1635" s="370"/>
      <c r="BP1635" s="370"/>
      <c r="BQ1635" s="370"/>
      <c r="BR1635" s="370"/>
      <c r="BS1635" s="370"/>
      <c r="BT1635" s="370"/>
      <c r="BU1635" s="370"/>
      <c r="BV1635" s="370"/>
      <c r="BW1635" s="370"/>
      <c r="BX1635" s="370"/>
      <c r="BY1635" s="370"/>
      <c r="BZ1635" s="370"/>
      <c r="CA1635" s="370"/>
      <c r="CB1635" s="370"/>
      <c r="CC1635" s="370"/>
      <c r="CD1635" s="370"/>
      <c r="CE1635" s="370"/>
      <c r="CF1635" s="370"/>
      <c r="CG1635" s="370"/>
      <c r="CH1635" s="370"/>
      <c r="CI1635" s="370"/>
      <c r="CJ1635" s="370"/>
      <c r="CK1635" s="370"/>
      <c r="CL1635" s="370"/>
      <c r="CM1635" s="370"/>
      <c r="CN1635" s="370"/>
      <c r="CO1635" s="370"/>
      <c r="CP1635" s="370"/>
      <c r="CQ1635" s="370"/>
      <c r="CR1635" s="370"/>
      <c r="CS1635" s="370"/>
      <c r="CT1635" s="370"/>
      <c r="CU1635" s="370"/>
      <c r="CV1635" s="370"/>
      <c r="CW1635" s="370"/>
      <c r="CX1635" s="370"/>
      <c r="CY1635" s="370"/>
      <c r="CZ1635" s="370"/>
      <c r="DA1635" s="370"/>
      <c r="DB1635" s="370"/>
      <c r="DC1635" s="370"/>
      <c r="DD1635" s="370"/>
      <c r="DE1635" s="370"/>
    </row>
    <row r="1636" spans="56:109">
      <c r="BD1636" s="370"/>
      <c r="BE1636" s="370"/>
      <c r="BF1636" s="370"/>
      <c r="BG1636" s="370"/>
      <c r="BH1636" s="370"/>
      <c r="BI1636" s="370"/>
      <c r="BJ1636" s="370"/>
      <c r="BK1636" s="370"/>
      <c r="BL1636" s="370"/>
      <c r="BM1636" s="370"/>
      <c r="BN1636" s="370"/>
      <c r="BO1636" s="370"/>
      <c r="BP1636" s="370"/>
      <c r="BQ1636" s="370"/>
      <c r="BR1636" s="370"/>
      <c r="BS1636" s="370"/>
      <c r="BT1636" s="370"/>
      <c r="BU1636" s="370"/>
      <c r="BV1636" s="370"/>
      <c r="BW1636" s="370"/>
      <c r="BX1636" s="370"/>
      <c r="BY1636" s="370"/>
      <c r="BZ1636" s="370"/>
      <c r="CA1636" s="370"/>
      <c r="CB1636" s="370"/>
      <c r="CC1636" s="370"/>
      <c r="CD1636" s="370"/>
      <c r="CE1636" s="370"/>
      <c r="CF1636" s="370"/>
      <c r="CG1636" s="370"/>
      <c r="CH1636" s="370"/>
      <c r="CI1636" s="370"/>
      <c r="CJ1636" s="370"/>
      <c r="CK1636" s="370"/>
      <c r="CL1636" s="370"/>
      <c r="CM1636" s="370"/>
      <c r="CN1636" s="370"/>
      <c r="CO1636" s="370"/>
      <c r="CP1636" s="370"/>
      <c r="CQ1636" s="370"/>
      <c r="CR1636" s="370"/>
      <c r="CS1636" s="370"/>
      <c r="CT1636" s="370"/>
      <c r="CU1636" s="370"/>
      <c r="CV1636" s="370"/>
      <c r="CW1636" s="370"/>
      <c r="CX1636" s="370"/>
      <c r="CY1636" s="370"/>
      <c r="CZ1636" s="370"/>
      <c r="DA1636" s="370"/>
      <c r="DB1636" s="370"/>
      <c r="DC1636" s="370"/>
      <c r="DD1636" s="370"/>
      <c r="DE1636" s="370"/>
    </row>
    <row r="1637" spans="56:109">
      <c r="BD1637" s="370"/>
      <c r="BE1637" s="370"/>
      <c r="BF1637" s="370"/>
      <c r="BG1637" s="370"/>
      <c r="BH1637" s="370"/>
      <c r="BI1637" s="370"/>
      <c r="BJ1637" s="370"/>
      <c r="BK1637" s="370"/>
      <c r="BL1637" s="370"/>
      <c r="BM1637" s="370"/>
      <c r="BN1637" s="370"/>
      <c r="BO1637" s="370"/>
      <c r="BP1637" s="370"/>
      <c r="BQ1637" s="370"/>
      <c r="BR1637" s="370"/>
      <c r="BS1637" s="370"/>
      <c r="BT1637" s="370"/>
      <c r="BU1637" s="370"/>
      <c r="BV1637" s="370"/>
      <c r="BW1637" s="370"/>
      <c r="BX1637" s="370"/>
      <c r="BY1637" s="370"/>
      <c r="BZ1637" s="370"/>
      <c r="CA1637" s="370"/>
      <c r="CB1637" s="370"/>
      <c r="CC1637" s="370"/>
      <c r="CD1637" s="370"/>
      <c r="CE1637" s="370"/>
      <c r="CF1637" s="370"/>
      <c r="CG1637" s="370"/>
      <c r="CH1637" s="370"/>
      <c r="CI1637" s="370"/>
      <c r="CJ1637" s="370"/>
      <c r="CK1637" s="370"/>
      <c r="CL1637" s="370"/>
      <c r="CM1637" s="370"/>
      <c r="CN1637" s="370"/>
      <c r="CO1637" s="370"/>
      <c r="CP1637" s="370"/>
      <c r="CQ1637" s="370"/>
      <c r="CR1637" s="370"/>
      <c r="CS1637" s="370"/>
      <c r="CT1637" s="370"/>
      <c r="CU1637" s="370"/>
      <c r="CV1637" s="370"/>
      <c r="CW1637" s="370"/>
      <c r="CX1637" s="370"/>
      <c r="CY1637" s="370"/>
      <c r="CZ1637" s="370"/>
      <c r="DA1637" s="370"/>
      <c r="DB1637" s="370"/>
      <c r="DC1637" s="370"/>
      <c r="DD1637" s="370"/>
      <c r="DE1637" s="370"/>
    </row>
    <row r="1638" spans="56:109">
      <c r="BD1638" s="370"/>
      <c r="BE1638" s="370"/>
      <c r="BF1638" s="370"/>
      <c r="BG1638" s="370"/>
      <c r="BH1638" s="370"/>
      <c r="BI1638" s="370"/>
      <c r="BJ1638" s="370"/>
      <c r="BK1638" s="370"/>
      <c r="BL1638" s="370"/>
      <c r="BM1638" s="370"/>
      <c r="BN1638" s="370"/>
      <c r="BO1638" s="370"/>
      <c r="BP1638" s="370"/>
      <c r="BQ1638" s="370"/>
      <c r="BR1638" s="370"/>
      <c r="BS1638" s="370"/>
      <c r="BT1638" s="370"/>
      <c r="BU1638" s="370"/>
      <c r="BV1638" s="370"/>
      <c r="BW1638" s="370"/>
      <c r="BX1638" s="370"/>
      <c r="BY1638" s="370"/>
      <c r="BZ1638" s="370"/>
      <c r="CA1638" s="370"/>
      <c r="CB1638" s="370"/>
      <c r="CC1638" s="370"/>
      <c r="CD1638" s="370"/>
      <c r="CE1638" s="370"/>
      <c r="CF1638" s="370"/>
      <c r="CG1638" s="370"/>
      <c r="CH1638" s="370"/>
      <c r="CI1638" s="370"/>
      <c r="CJ1638" s="370"/>
      <c r="CK1638" s="370"/>
      <c r="CL1638" s="370"/>
      <c r="CM1638" s="370"/>
      <c r="CN1638" s="370"/>
      <c r="CO1638" s="370"/>
      <c r="CP1638" s="370"/>
      <c r="CQ1638" s="370"/>
      <c r="CR1638" s="370"/>
      <c r="CS1638" s="370"/>
      <c r="CT1638" s="370"/>
      <c r="CU1638" s="370"/>
      <c r="CV1638" s="370"/>
      <c r="CW1638" s="370"/>
      <c r="CX1638" s="370"/>
      <c r="CY1638" s="370"/>
      <c r="CZ1638" s="370"/>
      <c r="DA1638" s="370"/>
      <c r="DB1638" s="370"/>
      <c r="DC1638" s="370"/>
      <c r="DD1638" s="370"/>
      <c r="DE1638" s="370"/>
    </row>
    <row r="1639" spans="56:109">
      <c r="BD1639" s="370"/>
      <c r="BE1639" s="370"/>
      <c r="BF1639" s="370"/>
      <c r="BG1639" s="370"/>
      <c r="BH1639" s="370"/>
      <c r="BI1639" s="370"/>
      <c r="BJ1639" s="370"/>
      <c r="BK1639" s="370"/>
      <c r="BL1639" s="370"/>
      <c r="BM1639" s="370"/>
      <c r="BN1639" s="370"/>
      <c r="BO1639" s="370"/>
      <c r="BP1639" s="370"/>
      <c r="BQ1639" s="370"/>
      <c r="BR1639" s="370"/>
      <c r="BS1639" s="370"/>
      <c r="BT1639" s="370"/>
      <c r="BU1639" s="370"/>
      <c r="BV1639" s="370"/>
      <c r="BW1639" s="370"/>
      <c r="BX1639" s="370"/>
      <c r="BY1639" s="370"/>
      <c r="BZ1639" s="370"/>
      <c r="CA1639" s="370"/>
      <c r="CB1639" s="370"/>
      <c r="CC1639" s="370"/>
      <c r="CD1639" s="370"/>
      <c r="CE1639" s="370"/>
      <c r="CF1639" s="370"/>
      <c r="CG1639" s="370"/>
      <c r="CH1639" s="370"/>
      <c r="CI1639" s="370"/>
      <c r="CJ1639" s="370"/>
      <c r="CK1639" s="370"/>
      <c r="CL1639" s="370"/>
      <c r="CM1639" s="370"/>
      <c r="CN1639" s="370"/>
      <c r="CO1639" s="370"/>
      <c r="CP1639" s="370"/>
      <c r="CQ1639" s="370"/>
      <c r="CR1639" s="370"/>
      <c r="CS1639" s="370"/>
      <c r="CT1639" s="370"/>
      <c r="CU1639" s="370"/>
      <c r="CV1639" s="370"/>
      <c r="CW1639" s="370"/>
      <c r="CX1639" s="370"/>
      <c r="CY1639" s="370"/>
      <c r="CZ1639" s="370"/>
      <c r="DA1639" s="370"/>
      <c r="DB1639" s="370"/>
      <c r="DC1639" s="370"/>
      <c r="DD1639" s="370"/>
      <c r="DE1639" s="370"/>
    </row>
    <row r="1640" spans="56:109">
      <c r="BD1640" s="370"/>
      <c r="BE1640" s="370"/>
      <c r="BF1640" s="370"/>
      <c r="BG1640" s="370"/>
      <c r="BH1640" s="370"/>
      <c r="BI1640" s="370"/>
      <c r="BJ1640" s="370"/>
      <c r="BK1640" s="370"/>
      <c r="BL1640" s="370"/>
      <c r="BM1640" s="370"/>
      <c r="BN1640" s="370"/>
      <c r="BO1640" s="370"/>
      <c r="BP1640" s="370"/>
      <c r="BQ1640" s="370"/>
      <c r="BR1640" s="370"/>
      <c r="BS1640" s="370"/>
      <c r="BT1640" s="370"/>
      <c r="BU1640" s="370"/>
      <c r="BV1640" s="370"/>
      <c r="BW1640" s="370"/>
      <c r="BX1640" s="370"/>
      <c r="BY1640" s="370"/>
      <c r="BZ1640" s="370"/>
      <c r="CA1640" s="370"/>
      <c r="CB1640" s="370"/>
      <c r="CC1640" s="370"/>
      <c r="CD1640" s="370"/>
      <c r="CE1640" s="370"/>
      <c r="CF1640" s="370"/>
      <c r="CG1640" s="370"/>
      <c r="CH1640" s="370"/>
      <c r="CI1640" s="370"/>
      <c r="CJ1640" s="370"/>
      <c r="CK1640" s="370"/>
      <c r="CL1640" s="370"/>
      <c r="CM1640" s="370"/>
      <c r="CN1640" s="370"/>
      <c r="CO1640" s="370"/>
      <c r="CP1640" s="370"/>
      <c r="CQ1640" s="370"/>
      <c r="CR1640" s="370"/>
      <c r="CS1640" s="370"/>
      <c r="CT1640" s="370"/>
      <c r="CU1640" s="370"/>
      <c r="CV1640" s="370"/>
      <c r="CW1640" s="370"/>
      <c r="CX1640" s="370"/>
      <c r="CY1640" s="370"/>
      <c r="CZ1640" s="370"/>
      <c r="DA1640" s="370"/>
      <c r="DB1640" s="370"/>
      <c r="DC1640" s="370"/>
      <c r="DD1640" s="370"/>
      <c r="DE1640" s="370"/>
    </row>
    <row r="1641" spans="56:109">
      <c r="BD1641" s="370"/>
      <c r="BE1641" s="370"/>
      <c r="BF1641" s="370"/>
      <c r="BG1641" s="370"/>
      <c r="BH1641" s="370"/>
      <c r="BI1641" s="370"/>
      <c r="BJ1641" s="370"/>
      <c r="BK1641" s="370"/>
      <c r="BL1641" s="370"/>
      <c r="BM1641" s="370"/>
      <c r="BN1641" s="370"/>
      <c r="BO1641" s="370"/>
      <c r="BP1641" s="370"/>
      <c r="BQ1641" s="370"/>
      <c r="BR1641" s="370"/>
      <c r="BS1641" s="370"/>
      <c r="BT1641" s="370"/>
      <c r="BU1641" s="370"/>
      <c r="BV1641" s="370"/>
      <c r="BW1641" s="370"/>
      <c r="BX1641" s="370"/>
      <c r="BY1641" s="370"/>
      <c r="BZ1641" s="370"/>
      <c r="CA1641" s="370"/>
      <c r="CB1641" s="370"/>
      <c r="CC1641" s="370"/>
      <c r="CD1641" s="370"/>
      <c r="CE1641" s="370"/>
      <c r="CF1641" s="370"/>
      <c r="CG1641" s="370"/>
      <c r="CH1641" s="370"/>
      <c r="CI1641" s="370"/>
      <c r="CJ1641" s="370"/>
      <c r="CK1641" s="370"/>
      <c r="CL1641" s="370"/>
      <c r="CM1641" s="370"/>
      <c r="CN1641" s="370"/>
      <c r="CO1641" s="370"/>
      <c r="CP1641" s="370"/>
      <c r="CQ1641" s="370"/>
      <c r="CR1641" s="370"/>
      <c r="CS1641" s="370"/>
      <c r="CT1641" s="370"/>
      <c r="CU1641" s="370"/>
      <c r="CV1641" s="370"/>
      <c r="CW1641" s="370"/>
      <c r="CX1641" s="370"/>
      <c r="CY1641" s="370"/>
      <c r="CZ1641" s="370"/>
      <c r="DA1641" s="370"/>
      <c r="DB1641" s="370"/>
      <c r="DC1641" s="370"/>
      <c r="DD1641" s="370"/>
      <c r="DE1641" s="370"/>
    </row>
    <row r="1642" spans="56:109">
      <c r="BD1642" s="370"/>
      <c r="BE1642" s="370"/>
      <c r="BF1642" s="370"/>
      <c r="BG1642" s="370"/>
      <c r="BH1642" s="370"/>
      <c r="BI1642" s="370"/>
      <c r="BJ1642" s="370"/>
      <c r="BK1642" s="370"/>
      <c r="BL1642" s="370"/>
      <c r="BM1642" s="370"/>
      <c r="BN1642" s="370"/>
      <c r="BO1642" s="370"/>
      <c r="BP1642" s="370"/>
      <c r="BQ1642" s="370"/>
      <c r="BR1642" s="370"/>
      <c r="BS1642" s="370"/>
      <c r="BT1642" s="370"/>
      <c r="BU1642" s="370"/>
      <c r="BV1642" s="370"/>
      <c r="BW1642" s="370"/>
      <c r="BX1642" s="370"/>
      <c r="BY1642" s="370"/>
      <c r="BZ1642" s="370"/>
      <c r="CA1642" s="370"/>
      <c r="CB1642" s="370"/>
      <c r="CC1642" s="370"/>
      <c r="CD1642" s="370"/>
      <c r="CE1642" s="370"/>
      <c r="CF1642" s="370"/>
      <c r="CG1642" s="370"/>
      <c r="CH1642" s="370"/>
      <c r="CI1642" s="370"/>
      <c r="CJ1642" s="370"/>
      <c r="CK1642" s="370"/>
      <c r="CL1642" s="370"/>
      <c r="CM1642" s="370"/>
      <c r="CN1642" s="370"/>
      <c r="CO1642" s="370"/>
      <c r="CP1642" s="370"/>
      <c r="CQ1642" s="370"/>
      <c r="CR1642" s="370"/>
      <c r="CS1642" s="370"/>
      <c r="CT1642" s="370"/>
      <c r="CU1642" s="370"/>
      <c r="CV1642" s="370"/>
      <c r="CW1642" s="370"/>
      <c r="CX1642" s="370"/>
      <c r="CY1642" s="370"/>
      <c r="CZ1642" s="370"/>
      <c r="DA1642" s="370"/>
      <c r="DB1642" s="370"/>
      <c r="DC1642" s="370"/>
      <c r="DD1642" s="370"/>
      <c r="DE1642" s="370"/>
    </row>
    <row r="1643" spans="56:109">
      <c r="BD1643" s="370"/>
      <c r="BE1643" s="370"/>
      <c r="BF1643" s="370"/>
      <c r="BG1643" s="370"/>
      <c r="BH1643" s="370"/>
      <c r="BI1643" s="370"/>
      <c r="BJ1643" s="370"/>
      <c r="BK1643" s="370"/>
      <c r="BL1643" s="370"/>
      <c r="BM1643" s="370"/>
      <c r="BN1643" s="370"/>
      <c r="BO1643" s="370"/>
      <c r="BP1643" s="370"/>
      <c r="BQ1643" s="370"/>
      <c r="BR1643" s="370"/>
      <c r="BS1643" s="370"/>
      <c r="BT1643" s="370"/>
      <c r="BU1643" s="370"/>
      <c r="BV1643" s="370"/>
      <c r="BW1643" s="370"/>
      <c r="BX1643" s="370"/>
      <c r="BY1643" s="370"/>
      <c r="BZ1643" s="370"/>
      <c r="CA1643" s="370"/>
      <c r="CB1643" s="370"/>
      <c r="CC1643" s="370"/>
      <c r="CD1643" s="370"/>
      <c r="CE1643" s="370"/>
      <c r="CF1643" s="370"/>
      <c r="CG1643" s="370"/>
      <c r="CH1643" s="370"/>
      <c r="CI1643" s="370"/>
      <c r="CJ1643" s="370"/>
      <c r="CK1643" s="370"/>
      <c r="CL1643" s="370"/>
      <c r="CM1643" s="370"/>
      <c r="CN1643" s="370"/>
      <c r="CO1643" s="370"/>
      <c r="CP1643" s="370"/>
      <c r="CQ1643" s="370"/>
      <c r="CR1643" s="370"/>
      <c r="CS1643" s="370"/>
      <c r="CT1643" s="370"/>
      <c r="CU1643" s="370"/>
      <c r="CV1643" s="370"/>
      <c r="CW1643" s="370"/>
      <c r="CX1643" s="370"/>
      <c r="CY1643" s="370"/>
      <c r="CZ1643" s="370"/>
      <c r="DA1643" s="370"/>
      <c r="DB1643" s="370"/>
      <c r="DC1643" s="370"/>
      <c r="DD1643" s="370"/>
      <c r="DE1643" s="370"/>
    </row>
    <row r="1644" spans="56:109">
      <c r="BD1644" s="370"/>
      <c r="BE1644" s="370"/>
      <c r="BF1644" s="370"/>
      <c r="BG1644" s="370"/>
      <c r="BH1644" s="370"/>
      <c r="BI1644" s="370"/>
      <c r="BJ1644" s="370"/>
      <c r="BK1644" s="370"/>
      <c r="BL1644" s="370"/>
      <c r="BM1644" s="370"/>
      <c r="BN1644" s="370"/>
      <c r="BO1644" s="370"/>
      <c r="BP1644" s="370"/>
      <c r="BQ1644" s="370"/>
      <c r="BR1644" s="370"/>
      <c r="BS1644" s="370"/>
      <c r="BT1644" s="370"/>
      <c r="BU1644" s="370"/>
      <c r="BV1644" s="370"/>
      <c r="BW1644" s="370"/>
      <c r="BX1644" s="370"/>
      <c r="BY1644" s="370"/>
      <c r="BZ1644" s="370"/>
      <c r="CA1644" s="370"/>
      <c r="CB1644" s="370"/>
      <c r="CC1644" s="370"/>
      <c r="CD1644" s="370"/>
      <c r="CE1644" s="370"/>
      <c r="CF1644" s="370"/>
      <c r="CG1644" s="370"/>
      <c r="CH1644" s="370"/>
      <c r="CI1644" s="370"/>
      <c r="CJ1644" s="370"/>
      <c r="CK1644" s="370"/>
      <c r="CL1644" s="370"/>
      <c r="CM1644" s="370"/>
      <c r="CN1644" s="370"/>
      <c r="CO1644" s="370"/>
      <c r="CP1644" s="370"/>
      <c r="CQ1644" s="370"/>
      <c r="CR1644" s="370"/>
      <c r="CS1644" s="370"/>
      <c r="CT1644" s="370"/>
      <c r="CU1644" s="370"/>
      <c r="CV1644" s="370"/>
      <c r="CW1644" s="370"/>
      <c r="CX1644" s="370"/>
      <c r="CY1644" s="370"/>
      <c r="CZ1644" s="370"/>
      <c r="DA1644" s="370"/>
      <c r="DB1644" s="370"/>
      <c r="DC1644" s="370"/>
      <c r="DD1644" s="370"/>
      <c r="DE1644" s="370"/>
    </row>
    <row r="1645" spans="56:109">
      <c r="BD1645" s="370"/>
      <c r="BE1645" s="370"/>
      <c r="BF1645" s="370"/>
      <c r="BG1645" s="370"/>
      <c r="BH1645" s="370"/>
      <c r="BI1645" s="370"/>
      <c r="BJ1645" s="370"/>
      <c r="BK1645" s="370"/>
      <c r="BL1645" s="370"/>
      <c r="BM1645" s="370"/>
      <c r="BN1645" s="370"/>
      <c r="BO1645" s="370"/>
      <c r="BP1645" s="370"/>
      <c r="BQ1645" s="370"/>
      <c r="BR1645" s="370"/>
      <c r="BS1645" s="370"/>
      <c r="BT1645" s="370"/>
      <c r="BU1645" s="370"/>
      <c r="BV1645" s="370"/>
      <c r="BW1645" s="370"/>
      <c r="BX1645" s="370"/>
      <c r="BY1645" s="370"/>
      <c r="BZ1645" s="370"/>
      <c r="CA1645" s="370"/>
      <c r="CB1645" s="370"/>
      <c r="CC1645" s="370"/>
      <c r="CD1645" s="370"/>
      <c r="CE1645" s="370"/>
      <c r="CF1645" s="370"/>
      <c r="CG1645" s="370"/>
      <c r="CH1645" s="370"/>
      <c r="CI1645" s="370"/>
      <c r="CJ1645" s="370"/>
      <c r="CK1645" s="370"/>
      <c r="CL1645" s="370"/>
      <c r="CM1645" s="370"/>
      <c r="CN1645" s="370"/>
      <c r="CO1645" s="370"/>
      <c r="CP1645" s="370"/>
      <c r="CQ1645" s="370"/>
      <c r="CR1645" s="370"/>
      <c r="CS1645" s="370"/>
      <c r="CT1645" s="370"/>
      <c r="CU1645" s="370"/>
      <c r="CV1645" s="370"/>
      <c r="CW1645" s="370"/>
      <c r="CX1645" s="370"/>
      <c r="CY1645" s="370"/>
      <c r="CZ1645" s="370"/>
      <c r="DA1645" s="370"/>
      <c r="DB1645" s="370"/>
      <c r="DC1645" s="370"/>
      <c r="DD1645" s="370"/>
      <c r="DE1645" s="370"/>
    </row>
    <row r="1646" spans="56:109">
      <c r="BD1646" s="370"/>
      <c r="BE1646" s="370"/>
      <c r="BF1646" s="370"/>
      <c r="BG1646" s="370"/>
      <c r="BH1646" s="370"/>
      <c r="BI1646" s="370"/>
      <c r="BJ1646" s="370"/>
      <c r="BK1646" s="370"/>
      <c r="BL1646" s="370"/>
      <c r="BM1646" s="370"/>
      <c r="BN1646" s="370"/>
      <c r="BO1646" s="370"/>
      <c r="BP1646" s="370"/>
      <c r="BQ1646" s="370"/>
      <c r="BR1646" s="370"/>
      <c r="BS1646" s="370"/>
      <c r="BT1646" s="370"/>
      <c r="BU1646" s="370"/>
      <c r="BV1646" s="370"/>
      <c r="BW1646" s="370"/>
      <c r="BX1646" s="370"/>
      <c r="BY1646" s="370"/>
      <c r="BZ1646" s="370"/>
      <c r="CA1646" s="370"/>
      <c r="CB1646" s="370"/>
      <c r="CC1646" s="370"/>
      <c r="CD1646" s="370"/>
      <c r="CE1646" s="370"/>
      <c r="CF1646" s="370"/>
      <c r="CG1646" s="370"/>
      <c r="CH1646" s="370"/>
      <c r="CI1646" s="370"/>
      <c r="CJ1646" s="370"/>
      <c r="CK1646" s="370"/>
      <c r="CL1646" s="370"/>
      <c r="CM1646" s="370"/>
      <c r="CN1646" s="370"/>
      <c r="CO1646" s="370"/>
      <c r="CP1646" s="370"/>
      <c r="CQ1646" s="370"/>
      <c r="CR1646" s="370"/>
      <c r="CS1646" s="370"/>
      <c r="CT1646" s="370"/>
      <c r="CU1646" s="370"/>
      <c r="CV1646" s="370"/>
      <c r="CW1646" s="370"/>
      <c r="CX1646" s="370"/>
      <c r="CY1646" s="370"/>
      <c r="CZ1646" s="370"/>
      <c r="DA1646" s="370"/>
      <c r="DB1646" s="370"/>
      <c r="DC1646" s="370"/>
      <c r="DD1646" s="370"/>
      <c r="DE1646" s="370"/>
    </row>
    <row r="1647" spans="56:109">
      <c r="BD1647" s="370"/>
      <c r="BE1647" s="370"/>
      <c r="BF1647" s="370"/>
      <c r="BG1647" s="370"/>
      <c r="BH1647" s="370"/>
      <c r="BI1647" s="370"/>
      <c r="BJ1647" s="370"/>
      <c r="BK1647" s="370"/>
      <c r="BL1647" s="370"/>
      <c r="BM1647" s="370"/>
      <c r="BN1647" s="370"/>
      <c r="BO1647" s="370"/>
      <c r="BP1647" s="370"/>
      <c r="BQ1647" s="370"/>
      <c r="BR1647" s="370"/>
      <c r="BS1647" s="370"/>
      <c r="BT1647" s="370"/>
      <c r="BU1647" s="370"/>
      <c r="BV1647" s="370"/>
      <c r="BW1647" s="370"/>
      <c r="BX1647" s="370"/>
      <c r="BY1647" s="370"/>
      <c r="BZ1647" s="370"/>
      <c r="CA1647" s="370"/>
      <c r="CB1647" s="370"/>
      <c r="CC1647" s="370"/>
      <c r="CD1647" s="370"/>
      <c r="CE1647" s="370"/>
      <c r="CF1647" s="370"/>
      <c r="CG1647" s="370"/>
      <c r="CH1647" s="370"/>
      <c r="CI1647" s="370"/>
      <c r="CJ1647" s="370"/>
      <c r="CK1647" s="370"/>
      <c r="CL1647" s="370"/>
      <c r="CM1647" s="370"/>
      <c r="CN1647" s="370"/>
      <c r="CO1647" s="370"/>
      <c r="CP1647" s="370"/>
      <c r="CQ1647" s="370"/>
      <c r="CR1647" s="370"/>
      <c r="CS1647" s="370"/>
      <c r="CT1647" s="370"/>
      <c r="CU1647" s="370"/>
      <c r="CV1647" s="370"/>
      <c r="CW1647" s="370"/>
      <c r="CX1647" s="370"/>
      <c r="CY1647" s="370"/>
      <c r="CZ1647" s="370"/>
      <c r="DA1647" s="370"/>
      <c r="DB1647" s="370"/>
      <c r="DC1647" s="370"/>
      <c r="DD1647" s="370"/>
      <c r="DE1647" s="370"/>
    </row>
    <row r="1648" spans="56:109">
      <c r="BD1648" s="370"/>
      <c r="BE1648" s="370"/>
      <c r="BF1648" s="370"/>
      <c r="BG1648" s="370"/>
      <c r="BH1648" s="370"/>
      <c r="BI1648" s="370"/>
      <c r="BJ1648" s="370"/>
      <c r="BK1648" s="370"/>
      <c r="BL1648" s="370"/>
      <c r="BM1648" s="370"/>
      <c r="BN1648" s="370"/>
      <c r="BO1648" s="370"/>
      <c r="BP1648" s="370"/>
      <c r="BQ1648" s="370"/>
      <c r="BR1648" s="370"/>
      <c r="BS1648" s="370"/>
      <c r="BT1648" s="370"/>
      <c r="BU1648" s="370"/>
      <c r="BV1648" s="370"/>
      <c r="BW1648" s="370"/>
      <c r="BX1648" s="370"/>
      <c r="BY1648" s="370"/>
      <c r="BZ1648" s="370"/>
      <c r="CA1648" s="370"/>
      <c r="CB1648" s="370"/>
      <c r="CC1648" s="370"/>
      <c r="CD1648" s="370"/>
      <c r="CE1648" s="370"/>
      <c r="CF1648" s="370"/>
      <c r="CG1648" s="370"/>
      <c r="CH1648" s="370"/>
      <c r="CI1648" s="370"/>
      <c r="CJ1648" s="370"/>
      <c r="CK1648" s="370"/>
      <c r="CL1648" s="370"/>
      <c r="CM1648" s="370"/>
      <c r="CN1648" s="370"/>
      <c r="CO1648" s="370"/>
      <c r="CP1648" s="370"/>
      <c r="CQ1648" s="370"/>
      <c r="CR1648" s="370"/>
      <c r="CS1648" s="370"/>
      <c r="CT1648" s="370"/>
      <c r="CU1648" s="370"/>
      <c r="CV1648" s="370"/>
      <c r="CW1648" s="370"/>
      <c r="CX1648" s="370"/>
      <c r="CY1648" s="370"/>
      <c r="CZ1648" s="370"/>
      <c r="DA1648" s="370"/>
      <c r="DB1648" s="370"/>
      <c r="DC1648" s="370"/>
      <c r="DD1648" s="370"/>
      <c r="DE1648" s="370"/>
    </row>
    <row r="1649" spans="56:109">
      <c r="BD1649" s="370"/>
      <c r="BE1649" s="370"/>
      <c r="BF1649" s="370"/>
      <c r="BG1649" s="370"/>
      <c r="BH1649" s="370"/>
      <c r="BI1649" s="370"/>
      <c r="BJ1649" s="370"/>
      <c r="BK1649" s="370"/>
      <c r="BL1649" s="370"/>
      <c r="BM1649" s="370"/>
      <c r="BN1649" s="370"/>
      <c r="BO1649" s="370"/>
      <c r="BP1649" s="370"/>
      <c r="BQ1649" s="370"/>
      <c r="BR1649" s="370"/>
      <c r="BS1649" s="370"/>
      <c r="BT1649" s="370"/>
      <c r="BU1649" s="370"/>
      <c r="BV1649" s="370"/>
      <c r="BW1649" s="370"/>
      <c r="BX1649" s="370"/>
      <c r="BY1649" s="370"/>
      <c r="BZ1649" s="370"/>
      <c r="CA1649" s="370"/>
      <c r="CB1649" s="370"/>
      <c r="CC1649" s="370"/>
      <c r="CD1649" s="370"/>
      <c r="CE1649" s="370"/>
      <c r="CF1649" s="370"/>
      <c r="CG1649" s="370"/>
      <c r="CH1649" s="370"/>
      <c r="CI1649" s="370"/>
      <c r="CJ1649" s="370"/>
      <c r="CK1649" s="370"/>
      <c r="CL1649" s="370"/>
      <c r="CM1649" s="370"/>
      <c r="CN1649" s="370"/>
      <c r="CO1649" s="370"/>
      <c r="CP1649" s="370"/>
      <c r="CQ1649" s="370"/>
      <c r="CR1649" s="370"/>
      <c r="CS1649" s="370"/>
      <c r="CT1649" s="370"/>
      <c r="CU1649" s="370"/>
      <c r="CV1649" s="370"/>
      <c r="CW1649" s="370"/>
      <c r="CX1649" s="370"/>
      <c r="CY1649" s="370"/>
      <c r="CZ1649" s="370"/>
      <c r="DA1649" s="370"/>
      <c r="DB1649" s="370"/>
      <c r="DC1649" s="370"/>
      <c r="DD1649" s="370"/>
      <c r="DE1649" s="370"/>
    </row>
    <row r="1650" spans="56:109">
      <c r="BD1650" s="370"/>
      <c r="BE1650" s="370"/>
      <c r="BF1650" s="370"/>
      <c r="BG1650" s="370"/>
      <c r="BH1650" s="370"/>
      <c r="BI1650" s="370"/>
      <c r="BJ1650" s="370"/>
      <c r="BK1650" s="370"/>
      <c r="BL1650" s="370"/>
      <c r="BM1650" s="370"/>
      <c r="BN1650" s="370"/>
      <c r="BO1650" s="370"/>
      <c r="BP1650" s="370"/>
      <c r="BQ1650" s="370"/>
      <c r="BR1650" s="370"/>
      <c r="BS1650" s="370"/>
      <c r="BT1650" s="370"/>
      <c r="BU1650" s="370"/>
      <c r="BV1650" s="370"/>
      <c r="BW1650" s="370"/>
      <c r="BX1650" s="370"/>
      <c r="BY1650" s="370"/>
      <c r="BZ1650" s="370"/>
      <c r="CA1650" s="370"/>
      <c r="CB1650" s="370"/>
      <c r="CC1650" s="370"/>
      <c r="CD1650" s="370"/>
      <c r="CE1650" s="370"/>
      <c r="CF1650" s="370"/>
      <c r="CG1650" s="370"/>
      <c r="CH1650" s="370"/>
      <c r="CI1650" s="370"/>
      <c r="CJ1650" s="370"/>
      <c r="CK1650" s="370"/>
      <c r="CL1650" s="370"/>
      <c r="CM1650" s="370"/>
      <c r="CN1650" s="370"/>
      <c r="CO1650" s="370"/>
      <c r="CP1650" s="370"/>
      <c r="CQ1650" s="370"/>
      <c r="CR1650" s="370"/>
      <c r="CS1650" s="370"/>
      <c r="CT1650" s="370"/>
      <c r="CU1650" s="370"/>
      <c r="CV1650" s="370"/>
      <c r="CW1650" s="370"/>
      <c r="CX1650" s="370"/>
      <c r="CY1650" s="370"/>
      <c r="CZ1650" s="370"/>
      <c r="DA1650" s="370"/>
      <c r="DB1650" s="370"/>
      <c r="DC1650" s="370"/>
      <c r="DD1650" s="370"/>
      <c r="DE1650" s="370"/>
    </row>
    <row r="1651" spans="56:109">
      <c r="BD1651" s="370"/>
      <c r="BE1651" s="370"/>
      <c r="BF1651" s="370"/>
      <c r="BG1651" s="370"/>
      <c r="BH1651" s="370"/>
      <c r="BI1651" s="370"/>
      <c r="BJ1651" s="370"/>
      <c r="BK1651" s="370"/>
      <c r="BL1651" s="370"/>
      <c r="BM1651" s="370"/>
      <c r="BN1651" s="370"/>
      <c r="BO1651" s="370"/>
      <c r="BP1651" s="370"/>
      <c r="BQ1651" s="370"/>
      <c r="BR1651" s="370"/>
      <c r="BS1651" s="370"/>
      <c r="BT1651" s="370"/>
      <c r="BU1651" s="370"/>
      <c r="BV1651" s="370"/>
      <c r="BW1651" s="370"/>
      <c r="BX1651" s="370"/>
      <c r="BY1651" s="370"/>
      <c r="BZ1651" s="370"/>
      <c r="CA1651" s="370"/>
      <c r="CB1651" s="370"/>
      <c r="CC1651" s="370"/>
      <c r="CD1651" s="370"/>
      <c r="CE1651" s="370"/>
      <c r="CF1651" s="370"/>
      <c r="CG1651" s="370"/>
      <c r="CH1651" s="370"/>
      <c r="CI1651" s="370"/>
      <c r="CJ1651" s="370"/>
      <c r="CK1651" s="370"/>
      <c r="CL1651" s="370"/>
      <c r="CM1651" s="370"/>
      <c r="CN1651" s="370"/>
      <c r="CO1651" s="370"/>
      <c r="CP1651" s="370"/>
      <c r="CQ1651" s="370"/>
      <c r="CR1651" s="370"/>
      <c r="CS1651" s="370"/>
      <c r="CT1651" s="370"/>
      <c r="CU1651" s="370"/>
      <c r="CV1651" s="370"/>
      <c r="CW1651" s="370"/>
      <c r="CX1651" s="370"/>
      <c r="CY1651" s="370"/>
      <c r="CZ1651" s="370"/>
      <c r="DA1651" s="370"/>
      <c r="DB1651" s="370"/>
      <c r="DC1651" s="370"/>
      <c r="DD1651" s="370"/>
      <c r="DE1651" s="370"/>
    </row>
    <row r="1652" spans="56:109">
      <c r="BD1652" s="370"/>
      <c r="BE1652" s="370"/>
      <c r="BF1652" s="370"/>
      <c r="BG1652" s="370"/>
      <c r="BH1652" s="370"/>
      <c r="BI1652" s="370"/>
      <c r="BJ1652" s="370"/>
      <c r="BK1652" s="370"/>
      <c r="BL1652" s="370"/>
      <c r="BM1652" s="370"/>
      <c r="BN1652" s="370"/>
      <c r="BO1652" s="370"/>
      <c r="BP1652" s="370"/>
      <c r="BQ1652" s="370"/>
      <c r="BR1652" s="370"/>
      <c r="BS1652" s="370"/>
      <c r="BT1652" s="370"/>
      <c r="BU1652" s="370"/>
      <c r="BV1652" s="370"/>
      <c r="BW1652" s="370"/>
      <c r="BX1652" s="370"/>
      <c r="BY1652" s="370"/>
      <c r="BZ1652" s="370"/>
      <c r="CA1652" s="370"/>
      <c r="CB1652" s="370"/>
      <c r="CC1652" s="370"/>
      <c r="CD1652" s="370"/>
      <c r="CE1652" s="370"/>
      <c r="CF1652" s="370"/>
      <c r="CG1652" s="370"/>
      <c r="CH1652" s="370"/>
      <c r="CI1652" s="370"/>
      <c r="CJ1652" s="370"/>
      <c r="CK1652" s="370"/>
      <c r="CL1652" s="370"/>
      <c r="CM1652" s="370"/>
      <c r="CN1652" s="370"/>
      <c r="CO1652" s="370"/>
      <c r="CP1652" s="370"/>
      <c r="CQ1652" s="370"/>
      <c r="CR1652" s="370"/>
      <c r="CS1652" s="370"/>
      <c r="CT1652" s="370"/>
      <c r="CU1652" s="370"/>
      <c r="CV1652" s="370"/>
      <c r="CW1652" s="370"/>
      <c r="CX1652" s="370"/>
      <c r="CY1652" s="370"/>
      <c r="CZ1652" s="370"/>
      <c r="DA1652" s="370"/>
      <c r="DB1652" s="370"/>
      <c r="DC1652" s="370"/>
      <c r="DD1652" s="370"/>
      <c r="DE1652" s="370"/>
    </row>
    <row r="1653" spans="56:109">
      <c r="BD1653" s="370"/>
      <c r="BE1653" s="370"/>
      <c r="BF1653" s="370"/>
      <c r="BG1653" s="370"/>
      <c r="BH1653" s="370"/>
      <c r="BI1653" s="370"/>
      <c r="BJ1653" s="370"/>
      <c r="BK1653" s="370"/>
      <c r="BL1653" s="370"/>
      <c r="BM1653" s="370"/>
      <c r="BN1653" s="370"/>
      <c r="BO1653" s="370"/>
      <c r="BP1653" s="370"/>
      <c r="BQ1653" s="370"/>
      <c r="BR1653" s="370"/>
      <c r="BS1653" s="370"/>
      <c r="BT1653" s="370"/>
      <c r="BU1653" s="370"/>
      <c r="BV1653" s="370"/>
      <c r="BW1653" s="370"/>
      <c r="BX1653" s="370"/>
      <c r="BY1653" s="370"/>
      <c r="BZ1653" s="370"/>
      <c r="CA1653" s="370"/>
      <c r="CB1653" s="370"/>
      <c r="CC1653" s="370"/>
      <c r="CD1653" s="370"/>
      <c r="CE1653" s="370"/>
      <c r="CF1653" s="370"/>
      <c r="CG1653" s="370"/>
      <c r="CH1653" s="370"/>
      <c r="CI1653" s="370"/>
      <c r="CJ1653" s="370"/>
      <c r="CK1653" s="370"/>
      <c r="CL1653" s="370"/>
      <c r="CM1653" s="370"/>
      <c r="CN1653" s="370"/>
      <c r="CO1653" s="370"/>
      <c r="CP1653" s="370"/>
      <c r="CQ1653" s="370"/>
      <c r="CR1653" s="370"/>
      <c r="CS1653" s="370"/>
      <c r="CT1653" s="370"/>
      <c r="CU1653" s="370"/>
      <c r="CV1653" s="370"/>
      <c r="CW1653" s="370"/>
      <c r="CX1653" s="370"/>
      <c r="CY1653" s="370"/>
      <c r="CZ1653" s="370"/>
      <c r="DA1653" s="370"/>
      <c r="DB1653" s="370"/>
      <c r="DC1653" s="370"/>
      <c r="DD1653" s="370"/>
      <c r="DE1653" s="370"/>
    </row>
    <row r="1654" spans="56:109">
      <c r="BD1654" s="370"/>
      <c r="BE1654" s="370"/>
      <c r="BF1654" s="370"/>
      <c r="BG1654" s="370"/>
      <c r="BH1654" s="370"/>
      <c r="BI1654" s="370"/>
      <c r="BJ1654" s="370"/>
      <c r="BK1654" s="370"/>
      <c r="BL1654" s="370"/>
      <c r="BM1654" s="370"/>
      <c r="BN1654" s="370"/>
      <c r="BO1654" s="370"/>
      <c r="BP1654" s="370"/>
      <c r="BQ1654" s="370"/>
      <c r="BR1654" s="370"/>
      <c r="BS1654" s="370"/>
      <c r="BT1654" s="370"/>
      <c r="BU1654" s="370"/>
      <c r="BV1654" s="370"/>
      <c r="BW1654" s="370"/>
      <c r="BX1654" s="370"/>
      <c r="BY1654" s="370"/>
      <c r="BZ1654" s="370"/>
      <c r="CA1654" s="370"/>
      <c r="CB1654" s="370"/>
      <c r="CC1654" s="370"/>
      <c r="CD1654" s="370"/>
      <c r="CE1654" s="370"/>
      <c r="CF1654" s="370"/>
      <c r="CG1654" s="370"/>
      <c r="CH1654" s="370"/>
      <c r="CI1654" s="370"/>
      <c r="CJ1654" s="370"/>
      <c r="CK1654" s="370"/>
      <c r="CL1654" s="370"/>
      <c r="CM1654" s="370"/>
      <c r="CN1654" s="370"/>
      <c r="CO1654" s="370"/>
      <c r="CP1654" s="370"/>
      <c r="CQ1654" s="370"/>
      <c r="CR1654" s="370"/>
      <c r="CS1654" s="370"/>
      <c r="CT1654" s="370"/>
      <c r="CU1654" s="370"/>
      <c r="CV1654" s="370"/>
      <c r="CW1654" s="370"/>
      <c r="CX1654" s="370"/>
      <c r="CY1654" s="370"/>
      <c r="CZ1654" s="370"/>
      <c r="DA1654" s="370"/>
      <c r="DB1654" s="370"/>
      <c r="DC1654" s="370"/>
      <c r="DD1654" s="370"/>
      <c r="DE1654" s="370"/>
    </row>
    <row r="1655" spans="56:109">
      <c r="BD1655" s="370"/>
      <c r="BE1655" s="370"/>
      <c r="BF1655" s="370"/>
      <c r="BG1655" s="370"/>
      <c r="BH1655" s="370"/>
      <c r="BI1655" s="370"/>
      <c r="BJ1655" s="370"/>
      <c r="BK1655" s="370"/>
      <c r="BL1655" s="370"/>
      <c r="BM1655" s="370"/>
      <c r="BN1655" s="370"/>
      <c r="BO1655" s="370"/>
      <c r="BP1655" s="370"/>
      <c r="BQ1655" s="370"/>
      <c r="BR1655" s="370"/>
      <c r="BS1655" s="370"/>
      <c r="BT1655" s="370"/>
      <c r="BU1655" s="370"/>
      <c r="BV1655" s="370"/>
      <c r="BW1655" s="370"/>
      <c r="BX1655" s="370"/>
      <c r="BY1655" s="370"/>
      <c r="BZ1655" s="370"/>
      <c r="CA1655" s="370"/>
      <c r="CB1655" s="370"/>
      <c r="CC1655" s="370"/>
      <c r="CD1655" s="370"/>
      <c r="CE1655" s="370"/>
      <c r="CF1655" s="370"/>
      <c r="CG1655" s="370"/>
      <c r="CH1655" s="370"/>
      <c r="CI1655" s="370"/>
      <c r="CJ1655" s="370"/>
      <c r="CK1655" s="370"/>
      <c r="CL1655" s="370"/>
      <c r="CM1655" s="370"/>
      <c r="CN1655" s="370"/>
      <c r="CO1655" s="370"/>
      <c r="CP1655" s="370"/>
      <c r="CQ1655" s="370"/>
      <c r="CR1655" s="370"/>
      <c r="CS1655" s="370"/>
      <c r="CT1655" s="370"/>
      <c r="CU1655" s="370"/>
      <c r="CV1655" s="370"/>
      <c r="CW1655" s="370"/>
      <c r="CX1655" s="370"/>
      <c r="CY1655" s="370"/>
      <c r="CZ1655" s="370"/>
      <c r="DA1655" s="370"/>
      <c r="DB1655" s="370"/>
      <c r="DC1655" s="370"/>
      <c r="DD1655" s="370"/>
      <c r="DE1655" s="370"/>
    </row>
    <row r="1656" spans="56:109">
      <c r="BD1656" s="370"/>
      <c r="BE1656" s="370"/>
      <c r="BF1656" s="370"/>
      <c r="BG1656" s="370"/>
      <c r="BH1656" s="370"/>
      <c r="BI1656" s="370"/>
      <c r="BJ1656" s="370"/>
      <c r="BK1656" s="370"/>
      <c r="BL1656" s="370"/>
      <c r="BM1656" s="370"/>
      <c r="BN1656" s="370"/>
      <c r="BO1656" s="370"/>
      <c r="BP1656" s="370"/>
      <c r="BQ1656" s="370"/>
      <c r="BR1656" s="370"/>
      <c r="BS1656" s="370"/>
      <c r="BT1656" s="370"/>
      <c r="BU1656" s="370"/>
      <c r="BV1656" s="370"/>
      <c r="BW1656" s="370"/>
      <c r="BX1656" s="370"/>
      <c r="BY1656" s="370"/>
      <c r="BZ1656" s="370"/>
      <c r="CA1656" s="370"/>
      <c r="CB1656" s="370"/>
      <c r="CC1656" s="370"/>
      <c r="CD1656" s="370"/>
      <c r="CE1656" s="370"/>
      <c r="CF1656" s="370"/>
      <c r="CG1656" s="370"/>
      <c r="CH1656" s="370"/>
      <c r="CI1656" s="370"/>
      <c r="CJ1656" s="370"/>
      <c r="CK1656" s="370"/>
      <c r="CL1656" s="370"/>
      <c r="CM1656" s="370"/>
      <c r="CN1656" s="370"/>
      <c r="CO1656" s="370"/>
      <c r="CP1656" s="370"/>
      <c r="CQ1656" s="370"/>
      <c r="CR1656" s="370"/>
      <c r="CS1656" s="370"/>
      <c r="CT1656" s="370"/>
      <c r="CU1656" s="370"/>
      <c r="CV1656" s="370"/>
      <c r="CW1656" s="370"/>
      <c r="CX1656" s="370"/>
      <c r="CY1656" s="370"/>
      <c r="CZ1656" s="370"/>
      <c r="DA1656" s="370"/>
      <c r="DB1656" s="370"/>
      <c r="DC1656" s="370"/>
      <c r="DD1656" s="370"/>
      <c r="DE1656" s="370"/>
    </row>
    <row r="1657" spans="56:109">
      <c r="BD1657" s="370"/>
      <c r="BE1657" s="370"/>
      <c r="BF1657" s="370"/>
      <c r="BG1657" s="370"/>
      <c r="BH1657" s="370"/>
      <c r="BI1657" s="370"/>
      <c r="BJ1657" s="370"/>
      <c r="BK1657" s="370"/>
      <c r="BL1657" s="370"/>
      <c r="BM1657" s="370"/>
      <c r="BN1657" s="370"/>
      <c r="BO1657" s="370"/>
      <c r="BP1657" s="370"/>
      <c r="BQ1657" s="370"/>
      <c r="BR1657" s="370"/>
      <c r="BS1657" s="370"/>
      <c r="BT1657" s="370"/>
      <c r="BU1657" s="370"/>
      <c r="BV1657" s="370"/>
      <c r="BW1657" s="370"/>
      <c r="BX1657" s="370"/>
      <c r="BY1657" s="370"/>
      <c r="BZ1657" s="370"/>
      <c r="CA1657" s="370"/>
      <c r="CB1657" s="370"/>
      <c r="CC1657" s="370"/>
      <c r="CD1657" s="370"/>
      <c r="CE1657" s="370"/>
      <c r="CF1657" s="370"/>
      <c r="CG1657" s="370"/>
      <c r="CH1657" s="370"/>
      <c r="CI1657" s="370"/>
      <c r="CJ1657" s="370"/>
      <c r="CK1657" s="370"/>
      <c r="CL1657" s="370"/>
      <c r="CM1657" s="370"/>
      <c r="CN1657" s="370"/>
      <c r="CO1657" s="370"/>
      <c r="CP1657" s="370"/>
      <c r="CQ1657" s="370"/>
      <c r="CR1657" s="370"/>
      <c r="CS1657" s="370"/>
      <c r="CT1657" s="370"/>
      <c r="CU1657" s="370"/>
      <c r="CV1657" s="370"/>
      <c r="CW1657" s="370"/>
      <c r="CX1657" s="370"/>
      <c r="CY1657" s="370"/>
      <c r="CZ1657" s="370"/>
      <c r="DA1657" s="370"/>
      <c r="DB1657" s="370"/>
      <c r="DC1657" s="370"/>
      <c r="DD1657" s="370"/>
      <c r="DE1657" s="370"/>
    </row>
    <row r="1658" spans="56:109">
      <c r="BD1658" s="370"/>
      <c r="BE1658" s="370"/>
      <c r="BF1658" s="370"/>
      <c r="BG1658" s="370"/>
      <c r="BH1658" s="370"/>
      <c r="BI1658" s="370"/>
      <c r="BJ1658" s="370"/>
      <c r="BK1658" s="370"/>
      <c r="BL1658" s="370"/>
      <c r="BM1658" s="370"/>
      <c r="BN1658" s="370"/>
      <c r="BO1658" s="370"/>
      <c r="BP1658" s="370"/>
      <c r="BQ1658" s="370"/>
      <c r="BR1658" s="370"/>
      <c r="BS1658" s="370"/>
      <c r="BT1658" s="370"/>
      <c r="BU1658" s="370"/>
      <c r="BV1658" s="370"/>
      <c r="BW1658" s="370"/>
      <c r="BX1658" s="370"/>
      <c r="BY1658" s="370"/>
      <c r="BZ1658" s="370"/>
      <c r="CA1658" s="370"/>
      <c r="CB1658" s="370"/>
      <c r="CC1658" s="370"/>
      <c r="CD1658" s="370"/>
      <c r="CE1658" s="370"/>
      <c r="CF1658" s="370"/>
      <c r="CG1658" s="370"/>
      <c r="CH1658" s="370"/>
      <c r="CI1658" s="370"/>
      <c r="CJ1658" s="370"/>
      <c r="CK1658" s="370"/>
      <c r="CL1658" s="370"/>
      <c r="CM1658" s="370"/>
      <c r="CN1658" s="370"/>
      <c r="CO1658" s="370"/>
      <c r="CP1658" s="370"/>
      <c r="CQ1658" s="370"/>
      <c r="CR1658" s="370"/>
      <c r="CS1658" s="370"/>
      <c r="CT1658" s="370"/>
      <c r="CU1658" s="370"/>
      <c r="CV1658" s="370"/>
      <c r="CW1658" s="370"/>
      <c r="CX1658" s="370"/>
      <c r="CY1658" s="370"/>
      <c r="CZ1658" s="370"/>
      <c r="DA1658" s="370"/>
      <c r="DB1658" s="370"/>
      <c r="DC1658" s="370"/>
      <c r="DD1658" s="370"/>
      <c r="DE1658" s="370"/>
    </row>
    <row r="1659" spans="56:109">
      <c r="BD1659" s="370"/>
      <c r="BE1659" s="370"/>
      <c r="BF1659" s="370"/>
      <c r="BG1659" s="370"/>
      <c r="BH1659" s="370"/>
      <c r="BI1659" s="370"/>
      <c r="BJ1659" s="370"/>
      <c r="BK1659" s="370"/>
      <c r="BL1659" s="370"/>
      <c r="BM1659" s="370"/>
      <c r="BN1659" s="370"/>
      <c r="BO1659" s="370"/>
      <c r="BP1659" s="370"/>
      <c r="BQ1659" s="370"/>
      <c r="BR1659" s="370"/>
      <c r="BS1659" s="370"/>
      <c r="BT1659" s="370"/>
      <c r="BU1659" s="370"/>
      <c r="BV1659" s="370"/>
      <c r="BW1659" s="370"/>
      <c r="BX1659" s="370"/>
      <c r="BY1659" s="370"/>
      <c r="BZ1659" s="370"/>
      <c r="CA1659" s="370"/>
      <c r="CB1659" s="370"/>
      <c r="CC1659" s="370"/>
      <c r="CD1659" s="370"/>
      <c r="CE1659" s="370"/>
      <c r="CF1659" s="370"/>
      <c r="CG1659" s="370"/>
      <c r="CH1659" s="370"/>
      <c r="CI1659" s="370"/>
      <c r="CJ1659" s="370"/>
      <c r="CK1659" s="370"/>
      <c r="CL1659" s="370"/>
      <c r="CM1659" s="370"/>
      <c r="CN1659" s="370"/>
      <c r="CO1659" s="370"/>
      <c r="CP1659" s="370"/>
      <c r="CQ1659" s="370"/>
      <c r="CR1659" s="370"/>
      <c r="CS1659" s="370"/>
      <c r="CT1659" s="370"/>
      <c r="CU1659" s="370"/>
      <c r="CV1659" s="370"/>
      <c r="CW1659" s="370"/>
      <c r="CX1659" s="370"/>
      <c r="CY1659" s="370"/>
      <c r="CZ1659" s="370"/>
      <c r="DA1659" s="370"/>
      <c r="DB1659" s="370"/>
      <c r="DC1659" s="370"/>
      <c r="DD1659" s="370"/>
      <c r="DE1659" s="370"/>
    </row>
    <row r="1660" spans="56:109">
      <c r="BD1660" s="370"/>
      <c r="BE1660" s="370"/>
      <c r="BF1660" s="370"/>
      <c r="BG1660" s="370"/>
      <c r="BH1660" s="370"/>
      <c r="BI1660" s="370"/>
      <c r="BJ1660" s="370"/>
      <c r="BK1660" s="370"/>
      <c r="BL1660" s="370"/>
      <c r="BM1660" s="370"/>
      <c r="BN1660" s="370"/>
      <c r="BO1660" s="370"/>
      <c r="BP1660" s="370"/>
      <c r="BQ1660" s="370"/>
      <c r="BR1660" s="370"/>
      <c r="BS1660" s="370"/>
      <c r="BT1660" s="370"/>
      <c r="BU1660" s="370"/>
      <c r="BV1660" s="370"/>
      <c r="BW1660" s="370"/>
      <c r="BX1660" s="370"/>
      <c r="BY1660" s="370"/>
      <c r="BZ1660" s="370"/>
      <c r="CA1660" s="370"/>
      <c r="CB1660" s="370"/>
      <c r="CC1660" s="370"/>
      <c r="CD1660" s="370"/>
      <c r="CE1660" s="370"/>
      <c r="CF1660" s="370"/>
      <c r="CG1660" s="370"/>
      <c r="CH1660" s="370"/>
      <c r="CI1660" s="370"/>
      <c r="CJ1660" s="370"/>
      <c r="CK1660" s="370"/>
      <c r="CL1660" s="370"/>
      <c r="CM1660" s="370"/>
      <c r="CN1660" s="370"/>
      <c r="CO1660" s="370"/>
      <c r="CP1660" s="370"/>
      <c r="CQ1660" s="370"/>
      <c r="CR1660" s="370"/>
      <c r="CS1660" s="370"/>
      <c r="CT1660" s="370"/>
      <c r="CU1660" s="370"/>
      <c r="CV1660" s="370"/>
      <c r="CW1660" s="370"/>
      <c r="CX1660" s="370"/>
      <c r="CY1660" s="370"/>
      <c r="CZ1660" s="370"/>
      <c r="DA1660" s="370"/>
      <c r="DB1660" s="370"/>
      <c r="DC1660" s="370"/>
      <c r="DD1660" s="370"/>
      <c r="DE1660" s="370"/>
    </row>
    <row r="1661" spans="56:109">
      <c r="BD1661" s="370"/>
      <c r="BE1661" s="370"/>
      <c r="BF1661" s="370"/>
      <c r="BG1661" s="370"/>
      <c r="BH1661" s="370"/>
      <c r="BI1661" s="370"/>
      <c r="BJ1661" s="370"/>
      <c r="BK1661" s="370"/>
      <c r="BL1661" s="370"/>
      <c r="BM1661" s="370"/>
      <c r="BN1661" s="370"/>
      <c r="BO1661" s="370"/>
      <c r="BP1661" s="370"/>
      <c r="BQ1661" s="370"/>
      <c r="BR1661" s="370"/>
      <c r="BS1661" s="370"/>
      <c r="BT1661" s="370"/>
      <c r="BU1661" s="370"/>
      <c r="BV1661" s="370"/>
      <c r="BW1661" s="370"/>
      <c r="BX1661" s="370"/>
      <c r="BY1661" s="370"/>
      <c r="BZ1661" s="370"/>
      <c r="CA1661" s="370"/>
      <c r="CB1661" s="370"/>
      <c r="CC1661" s="370"/>
      <c r="CD1661" s="370"/>
      <c r="CE1661" s="370"/>
      <c r="CF1661" s="370"/>
      <c r="CG1661" s="370"/>
      <c r="CH1661" s="370"/>
      <c r="CI1661" s="370"/>
      <c r="CJ1661" s="370"/>
      <c r="CK1661" s="370"/>
      <c r="CL1661" s="370"/>
      <c r="CM1661" s="370"/>
      <c r="CN1661" s="370"/>
      <c r="CO1661" s="370"/>
      <c r="CP1661" s="370"/>
      <c r="CQ1661" s="370"/>
      <c r="CR1661" s="370"/>
      <c r="CS1661" s="370"/>
      <c r="CT1661" s="370"/>
      <c r="CU1661" s="370"/>
      <c r="CV1661" s="370"/>
      <c r="CW1661" s="370"/>
      <c r="CX1661" s="370"/>
      <c r="CY1661" s="370"/>
      <c r="CZ1661" s="370"/>
      <c r="DA1661" s="370"/>
      <c r="DB1661" s="370"/>
      <c r="DC1661" s="370"/>
      <c r="DD1661" s="370"/>
      <c r="DE1661" s="370"/>
    </row>
    <row r="1662" spans="56:109">
      <c r="BD1662" s="370"/>
      <c r="BE1662" s="370"/>
      <c r="BF1662" s="370"/>
      <c r="BG1662" s="370"/>
      <c r="BH1662" s="370"/>
      <c r="BI1662" s="370"/>
      <c r="BJ1662" s="370"/>
      <c r="BK1662" s="370"/>
      <c r="BL1662" s="370"/>
      <c r="BM1662" s="370"/>
      <c r="BN1662" s="370"/>
      <c r="BO1662" s="370"/>
      <c r="BP1662" s="370"/>
      <c r="BQ1662" s="370"/>
      <c r="BR1662" s="370"/>
      <c r="BS1662" s="370"/>
      <c r="BT1662" s="370"/>
      <c r="BU1662" s="370"/>
      <c r="BV1662" s="370"/>
      <c r="BW1662" s="370"/>
      <c r="BX1662" s="370"/>
      <c r="BY1662" s="370"/>
      <c r="BZ1662" s="370"/>
      <c r="CA1662" s="370"/>
      <c r="CB1662" s="370"/>
      <c r="CC1662" s="370"/>
      <c r="CD1662" s="370"/>
      <c r="CE1662" s="370"/>
      <c r="CF1662" s="370"/>
      <c r="CG1662" s="370"/>
      <c r="CH1662" s="370"/>
      <c r="CI1662" s="370"/>
      <c r="CJ1662" s="370"/>
      <c r="CK1662" s="370"/>
      <c r="CL1662" s="370"/>
      <c r="CM1662" s="370"/>
      <c r="CN1662" s="370"/>
      <c r="CO1662" s="370"/>
      <c r="CP1662" s="370"/>
      <c r="CQ1662" s="370"/>
      <c r="CR1662" s="370"/>
      <c r="CS1662" s="370"/>
      <c r="CT1662" s="370"/>
      <c r="CU1662" s="370"/>
      <c r="CV1662" s="370"/>
      <c r="CW1662" s="370"/>
      <c r="CX1662" s="370"/>
      <c r="CY1662" s="370"/>
      <c r="CZ1662" s="370"/>
      <c r="DA1662" s="370"/>
      <c r="DB1662" s="370"/>
      <c r="DC1662" s="370"/>
      <c r="DD1662" s="370"/>
      <c r="DE1662" s="370"/>
    </row>
    <row r="1663" spans="56:109">
      <c r="BD1663" s="370"/>
      <c r="BE1663" s="370"/>
      <c r="BF1663" s="370"/>
      <c r="BG1663" s="370"/>
      <c r="BH1663" s="370"/>
      <c r="BI1663" s="370"/>
      <c r="BJ1663" s="370"/>
      <c r="BK1663" s="370"/>
      <c r="BL1663" s="370"/>
      <c r="BM1663" s="370"/>
      <c r="BN1663" s="370"/>
      <c r="BO1663" s="370"/>
      <c r="BP1663" s="370"/>
      <c r="BQ1663" s="370"/>
      <c r="BR1663" s="370"/>
      <c r="BS1663" s="370"/>
      <c r="BT1663" s="370"/>
      <c r="BU1663" s="370"/>
      <c r="BV1663" s="370"/>
      <c r="BW1663" s="370"/>
      <c r="BX1663" s="370"/>
      <c r="BY1663" s="370"/>
      <c r="BZ1663" s="370"/>
      <c r="CA1663" s="370"/>
      <c r="CB1663" s="370"/>
      <c r="CC1663" s="370"/>
      <c r="CD1663" s="370"/>
      <c r="CE1663" s="370"/>
      <c r="CF1663" s="370"/>
      <c r="CG1663" s="370"/>
      <c r="CH1663" s="370"/>
      <c r="CI1663" s="370"/>
      <c r="CJ1663" s="370"/>
      <c r="CK1663" s="370"/>
      <c r="CL1663" s="370"/>
      <c r="CM1663" s="370"/>
      <c r="CN1663" s="370"/>
      <c r="CO1663" s="370"/>
      <c r="CP1663" s="370"/>
      <c r="CQ1663" s="370"/>
      <c r="CR1663" s="370"/>
      <c r="CS1663" s="370"/>
      <c r="CT1663" s="370"/>
      <c r="CU1663" s="370"/>
      <c r="CV1663" s="370"/>
      <c r="CW1663" s="370"/>
      <c r="CX1663" s="370"/>
      <c r="CY1663" s="370"/>
      <c r="CZ1663" s="370"/>
      <c r="DA1663" s="370"/>
      <c r="DB1663" s="370"/>
      <c r="DC1663" s="370"/>
      <c r="DD1663" s="370"/>
      <c r="DE1663" s="370"/>
    </row>
    <row r="1664" spans="56:109">
      <c r="BD1664" s="370"/>
      <c r="BE1664" s="370"/>
      <c r="BF1664" s="370"/>
      <c r="BG1664" s="370"/>
      <c r="BH1664" s="370"/>
      <c r="BI1664" s="370"/>
      <c r="BJ1664" s="370"/>
      <c r="BK1664" s="370"/>
      <c r="BL1664" s="370"/>
      <c r="BM1664" s="370"/>
      <c r="BN1664" s="370"/>
      <c r="BO1664" s="370"/>
      <c r="BP1664" s="370"/>
      <c r="BQ1664" s="370"/>
      <c r="BR1664" s="370"/>
      <c r="BS1664" s="370"/>
      <c r="BT1664" s="370"/>
      <c r="BU1664" s="370"/>
      <c r="BV1664" s="370"/>
      <c r="BW1664" s="370"/>
      <c r="BX1664" s="370"/>
      <c r="BY1664" s="370"/>
      <c r="BZ1664" s="370"/>
      <c r="CA1664" s="370"/>
      <c r="CB1664" s="370"/>
      <c r="CC1664" s="370"/>
      <c r="CD1664" s="370"/>
      <c r="CE1664" s="370"/>
      <c r="CF1664" s="370"/>
      <c r="CG1664" s="370"/>
      <c r="CH1664" s="370"/>
      <c r="CI1664" s="370"/>
      <c r="CJ1664" s="370"/>
      <c r="CK1664" s="370"/>
      <c r="CL1664" s="370"/>
      <c r="CM1664" s="370"/>
      <c r="CN1664" s="370"/>
      <c r="CO1664" s="370"/>
      <c r="CP1664" s="370"/>
      <c r="CQ1664" s="370"/>
      <c r="CR1664" s="370"/>
      <c r="CS1664" s="370"/>
      <c r="CT1664" s="370"/>
      <c r="CU1664" s="370"/>
      <c r="CV1664" s="370"/>
      <c r="CW1664" s="370"/>
      <c r="CX1664" s="370"/>
      <c r="CY1664" s="370"/>
      <c r="CZ1664" s="370"/>
      <c r="DA1664" s="370"/>
      <c r="DB1664" s="370"/>
      <c r="DC1664" s="370"/>
      <c r="DD1664" s="370"/>
      <c r="DE1664" s="370"/>
    </row>
    <row r="1665" spans="56:109">
      <c r="BD1665" s="370"/>
      <c r="BE1665" s="370"/>
      <c r="BF1665" s="370"/>
      <c r="BG1665" s="370"/>
      <c r="BH1665" s="370"/>
      <c r="BI1665" s="370"/>
      <c r="BJ1665" s="370"/>
      <c r="BK1665" s="370"/>
      <c r="BL1665" s="370"/>
      <c r="BM1665" s="370"/>
      <c r="BN1665" s="370"/>
      <c r="BO1665" s="370"/>
      <c r="BP1665" s="370"/>
      <c r="BQ1665" s="370"/>
      <c r="BR1665" s="370"/>
      <c r="BS1665" s="370"/>
      <c r="BT1665" s="370"/>
      <c r="BU1665" s="370"/>
      <c r="BV1665" s="370"/>
      <c r="BW1665" s="370"/>
      <c r="BX1665" s="370"/>
      <c r="BY1665" s="370"/>
      <c r="BZ1665" s="370"/>
      <c r="CA1665" s="370"/>
      <c r="CB1665" s="370"/>
      <c r="CC1665" s="370"/>
      <c r="CD1665" s="370"/>
      <c r="CE1665" s="370"/>
      <c r="CF1665" s="370"/>
      <c r="CG1665" s="370"/>
      <c r="CH1665" s="370"/>
      <c r="CI1665" s="370"/>
      <c r="CJ1665" s="370"/>
      <c r="CK1665" s="370"/>
      <c r="CL1665" s="370"/>
      <c r="CM1665" s="370"/>
      <c r="CN1665" s="370"/>
      <c r="CO1665" s="370"/>
      <c r="CP1665" s="370"/>
      <c r="CQ1665" s="370"/>
      <c r="CR1665" s="370"/>
      <c r="CS1665" s="370"/>
      <c r="CT1665" s="370"/>
      <c r="CU1665" s="370"/>
      <c r="CV1665" s="370"/>
      <c r="CW1665" s="370"/>
      <c r="CX1665" s="370"/>
      <c r="CY1665" s="370"/>
      <c r="CZ1665" s="370"/>
      <c r="DA1665" s="370"/>
      <c r="DB1665" s="370"/>
      <c r="DC1665" s="370"/>
      <c r="DD1665" s="370"/>
      <c r="DE1665" s="370"/>
    </row>
    <row r="1666" spans="56:109">
      <c r="BD1666" s="370"/>
      <c r="BE1666" s="370"/>
      <c r="BF1666" s="370"/>
      <c r="BG1666" s="370"/>
      <c r="BH1666" s="370"/>
      <c r="BI1666" s="370"/>
      <c r="BJ1666" s="370"/>
      <c r="BK1666" s="370"/>
      <c r="BL1666" s="370"/>
      <c r="BM1666" s="370"/>
      <c r="BN1666" s="370"/>
      <c r="BO1666" s="370"/>
      <c r="BP1666" s="370"/>
      <c r="BQ1666" s="370"/>
      <c r="BR1666" s="370"/>
      <c r="BS1666" s="370"/>
      <c r="BT1666" s="370"/>
      <c r="BU1666" s="370"/>
      <c r="BV1666" s="370"/>
      <c r="BW1666" s="370"/>
      <c r="BX1666" s="370"/>
      <c r="BY1666" s="370"/>
      <c r="BZ1666" s="370"/>
      <c r="CA1666" s="370"/>
      <c r="CB1666" s="370"/>
      <c r="CC1666" s="370"/>
      <c r="CD1666" s="370"/>
      <c r="CE1666" s="370"/>
      <c r="CF1666" s="370"/>
      <c r="CG1666" s="370"/>
      <c r="CH1666" s="370"/>
      <c r="CI1666" s="370"/>
      <c r="CJ1666" s="370"/>
      <c r="CK1666" s="370"/>
      <c r="CL1666" s="370"/>
      <c r="CM1666" s="370"/>
      <c r="CN1666" s="370"/>
      <c r="CO1666" s="370"/>
      <c r="CP1666" s="370"/>
      <c r="CQ1666" s="370"/>
      <c r="CR1666" s="370"/>
      <c r="CS1666" s="370"/>
      <c r="CT1666" s="370"/>
      <c r="CU1666" s="370"/>
      <c r="CV1666" s="370"/>
      <c r="CW1666" s="370"/>
      <c r="CX1666" s="370"/>
      <c r="CY1666" s="370"/>
      <c r="CZ1666" s="370"/>
      <c r="DA1666" s="370"/>
      <c r="DB1666" s="370"/>
      <c r="DC1666" s="370"/>
      <c r="DD1666" s="370"/>
      <c r="DE1666" s="370"/>
    </row>
    <row r="1667" spans="56:109">
      <c r="BD1667" s="370"/>
      <c r="BE1667" s="370"/>
      <c r="BF1667" s="370"/>
      <c r="BG1667" s="370"/>
      <c r="BH1667" s="370"/>
      <c r="BI1667" s="370"/>
      <c r="BJ1667" s="370"/>
      <c r="BK1667" s="370"/>
      <c r="BL1667" s="370"/>
      <c r="BM1667" s="370"/>
      <c r="BN1667" s="370"/>
      <c r="BO1667" s="370"/>
      <c r="BP1667" s="370"/>
      <c r="BQ1667" s="370"/>
      <c r="BR1667" s="370"/>
      <c r="BS1667" s="370"/>
      <c r="BT1667" s="370"/>
      <c r="BU1667" s="370"/>
      <c r="BV1667" s="370"/>
      <c r="BW1667" s="370"/>
      <c r="BX1667" s="370"/>
      <c r="BY1667" s="370"/>
      <c r="BZ1667" s="370"/>
      <c r="CA1667" s="370"/>
      <c r="CB1667" s="370"/>
      <c r="CC1667" s="370"/>
      <c r="CD1667" s="370"/>
      <c r="CE1667" s="370"/>
      <c r="CF1667" s="370"/>
      <c r="CG1667" s="370"/>
      <c r="CH1667" s="370"/>
      <c r="CI1667" s="370"/>
      <c r="CJ1667" s="370"/>
      <c r="CK1667" s="370"/>
      <c r="CL1667" s="370"/>
      <c r="CM1667" s="370"/>
      <c r="CN1667" s="370"/>
      <c r="CO1667" s="370"/>
      <c r="CP1667" s="370"/>
      <c r="CQ1667" s="370"/>
      <c r="CR1667" s="370"/>
      <c r="CS1667" s="370"/>
      <c r="CT1667" s="370"/>
      <c r="CU1667" s="370"/>
      <c r="CV1667" s="370"/>
      <c r="CW1667" s="370"/>
      <c r="CX1667" s="370"/>
      <c r="CY1667" s="370"/>
      <c r="CZ1667" s="370"/>
      <c r="DA1667" s="370"/>
      <c r="DB1667" s="370"/>
      <c r="DC1667" s="370"/>
      <c r="DD1667" s="370"/>
      <c r="DE1667" s="370"/>
    </row>
    <row r="1668" spans="56:109">
      <c r="BD1668" s="370"/>
      <c r="BE1668" s="370"/>
      <c r="BF1668" s="370"/>
      <c r="BG1668" s="370"/>
      <c r="BH1668" s="370"/>
      <c r="BI1668" s="370"/>
      <c r="BJ1668" s="370"/>
      <c r="BK1668" s="370"/>
      <c r="BL1668" s="370"/>
      <c r="BM1668" s="370"/>
      <c r="BN1668" s="370"/>
      <c r="BO1668" s="370"/>
      <c r="BP1668" s="370"/>
      <c r="BQ1668" s="370"/>
      <c r="BR1668" s="370"/>
      <c r="BS1668" s="370"/>
      <c r="BT1668" s="370"/>
      <c r="BU1668" s="370"/>
      <c r="BV1668" s="370"/>
      <c r="BW1668" s="370"/>
      <c r="BX1668" s="370"/>
      <c r="BY1668" s="370"/>
      <c r="BZ1668" s="370"/>
      <c r="CA1668" s="370"/>
      <c r="CB1668" s="370"/>
      <c r="CC1668" s="370"/>
      <c r="CD1668" s="370"/>
      <c r="CE1668" s="370"/>
      <c r="CF1668" s="370"/>
      <c r="CG1668" s="370"/>
      <c r="CH1668" s="370"/>
      <c r="CI1668" s="370"/>
      <c r="CJ1668" s="370"/>
      <c r="CK1668" s="370"/>
      <c r="CL1668" s="370"/>
      <c r="CM1668" s="370"/>
      <c r="CN1668" s="370"/>
      <c r="CO1668" s="370"/>
      <c r="CP1668" s="370"/>
      <c r="CQ1668" s="370"/>
      <c r="CR1668" s="370"/>
      <c r="CS1668" s="370"/>
      <c r="CT1668" s="370"/>
      <c r="CU1668" s="370"/>
      <c r="CV1668" s="370"/>
      <c r="CW1668" s="370"/>
      <c r="CX1668" s="370"/>
      <c r="CY1668" s="370"/>
      <c r="CZ1668" s="370"/>
      <c r="DA1668" s="370"/>
      <c r="DB1668" s="370"/>
      <c r="DC1668" s="370"/>
      <c r="DD1668" s="370"/>
      <c r="DE1668" s="370"/>
    </row>
    <row r="1669" spans="56:109">
      <c r="BD1669" s="370"/>
      <c r="BE1669" s="370"/>
      <c r="BF1669" s="370"/>
      <c r="BG1669" s="370"/>
      <c r="BH1669" s="370"/>
      <c r="BI1669" s="370"/>
      <c r="BJ1669" s="370"/>
      <c r="BK1669" s="370"/>
      <c r="BL1669" s="370"/>
      <c r="BM1669" s="370"/>
      <c r="BN1669" s="370"/>
      <c r="BO1669" s="370"/>
      <c r="BP1669" s="370"/>
      <c r="BQ1669" s="370"/>
      <c r="BR1669" s="370"/>
      <c r="BS1669" s="370"/>
      <c r="BT1669" s="370"/>
      <c r="BU1669" s="370"/>
      <c r="BV1669" s="370"/>
      <c r="BW1669" s="370"/>
      <c r="BX1669" s="370"/>
      <c r="BY1669" s="370"/>
      <c r="BZ1669" s="370"/>
      <c r="CA1669" s="370"/>
      <c r="CB1669" s="370"/>
      <c r="CC1669" s="370"/>
      <c r="CD1669" s="370"/>
      <c r="CE1669" s="370"/>
      <c r="CF1669" s="370"/>
      <c r="CG1669" s="370"/>
      <c r="CH1669" s="370"/>
      <c r="CI1669" s="370"/>
      <c r="CJ1669" s="370"/>
      <c r="CK1669" s="370"/>
      <c r="CL1669" s="370"/>
      <c r="CM1669" s="370"/>
      <c r="CN1669" s="370"/>
      <c r="CO1669" s="370"/>
      <c r="CP1669" s="370"/>
      <c r="CQ1669" s="370"/>
      <c r="CR1669" s="370"/>
      <c r="CS1669" s="370"/>
      <c r="CT1669" s="370"/>
      <c r="CU1669" s="370"/>
      <c r="CV1669" s="370"/>
      <c r="CW1669" s="370"/>
      <c r="CX1669" s="370"/>
      <c r="CY1669" s="370"/>
      <c r="CZ1669" s="370"/>
      <c r="DA1669" s="370"/>
      <c r="DB1669" s="370"/>
      <c r="DC1669" s="370"/>
      <c r="DD1669" s="370"/>
      <c r="DE1669" s="370"/>
    </row>
    <row r="1670" spans="56:109">
      <c r="BD1670" s="370"/>
      <c r="BE1670" s="370"/>
      <c r="BF1670" s="370"/>
      <c r="BG1670" s="370"/>
      <c r="BH1670" s="370"/>
      <c r="BI1670" s="370"/>
      <c r="BJ1670" s="370"/>
      <c r="BK1670" s="370"/>
      <c r="BL1670" s="370"/>
      <c r="BM1670" s="370"/>
      <c r="BN1670" s="370"/>
      <c r="BO1670" s="370"/>
      <c r="BP1670" s="370"/>
      <c r="BQ1670" s="370"/>
      <c r="BR1670" s="370"/>
      <c r="BS1670" s="370"/>
      <c r="BT1670" s="370"/>
      <c r="BU1670" s="370"/>
      <c r="BV1670" s="370"/>
      <c r="BW1670" s="370"/>
      <c r="BX1670" s="370"/>
      <c r="BY1670" s="370"/>
      <c r="BZ1670" s="370"/>
      <c r="CA1670" s="370"/>
      <c r="CB1670" s="370"/>
      <c r="CC1670" s="370"/>
      <c r="CD1670" s="370"/>
      <c r="CE1670" s="370"/>
      <c r="CF1670" s="370"/>
      <c r="CG1670" s="370"/>
      <c r="CH1670" s="370"/>
      <c r="CI1670" s="370"/>
      <c r="CJ1670" s="370"/>
      <c r="CK1670" s="370"/>
      <c r="CL1670" s="370"/>
      <c r="CM1670" s="370"/>
      <c r="CN1670" s="370"/>
      <c r="CO1670" s="370"/>
      <c r="CP1670" s="370"/>
      <c r="CQ1670" s="370"/>
      <c r="CR1670" s="370"/>
      <c r="CS1670" s="370"/>
      <c r="CT1670" s="370"/>
      <c r="CU1670" s="370"/>
      <c r="CV1670" s="370"/>
      <c r="CW1670" s="370"/>
      <c r="CX1670" s="370"/>
      <c r="CY1670" s="370"/>
      <c r="CZ1670" s="370"/>
      <c r="DA1670" s="370"/>
      <c r="DB1670" s="370"/>
      <c r="DC1670" s="370"/>
      <c r="DD1670" s="370"/>
      <c r="DE1670" s="370"/>
    </row>
    <row r="1671" spans="56:109">
      <c r="BD1671" s="370"/>
      <c r="BE1671" s="370"/>
      <c r="BF1671" s="370"/>
      <c r="BG1671" s="370"/>
      <c r="BH1671" s="370"/>
      <c r="BI1671" s="370"/>
      <c r="BJ1671" s="370"/>
      <c r="BK1671" s="370"/>
      <c r="BL1671" s="370"/>
      <c r="BM1671" s="370"/>
      <c r="BN1671" s="370"/>
      <c r="BO1671" s="370"/>
      <c r="BP1671" s="370"/>
      <c r="BQ1671" s="370"/>
      <c r="BR1671" s="370"/>
      <c r="BS1671" s="370"/>
      <c r="BT1671" s="370"/>
      <c r="BU1671" s="370"/>
      <c r="BV1671" s="370"/>
      <c r="BW1671" s="370"/>
      <c r="BX1671" s="370"/>
      <c r="BY1671" s="370"/>
      <c r="BZ1671" s="370"/>
      <c r="CA1671" s="370"/>
      <c r="CB1671" s="370"/>
      <c r="CC1671" s="370"/>
      <c r="CD1671" s="370"/>
      <c r="CE1671" s="370"/>
      <c r="CF1671" s="370"/>
      <c r="CG1671" s="370"/>
      <c r="CH1671" s="370"/>
      <c r="CI1671" s="370"/>
      <c r="CJ1671" s="370"/>
      <c r="CK1671" s="370"/>
      <c r="CL1671" s="370"/>
      <c r="CM1671" s="370"/>
      <c r="CN1671" s="370"/>
      <c r="CO1671" s="370"/>
      <c r="CP1671" s="370"/>
      <c r="CQ1671" s="370"/>
      <c r="CR1671" s="370"/>
      <c r="CS1671" s="370"/>
      <c r="CT1671" s="370"/>
      <c r="CU1671" s="370"/>
      <c r="CV1671" s="370"/>
      <c r="CW1671" s="370"/>
      <c r="CX1671" s="370"/>
      <c r="CY1671" s="370"/>
      <c r="CZ1671" s="370"/>
      <c r="DA1671" s="370"/>
      <c r="DB1671" s="370"/>
      <c r="DC1671" s="370"/>
      <c r="DD1671" s="370"/>
      <c r="DE1671" s="370"/>
    </row>
    <row r="1672" spans="56:109">
      <c r="BD1672" s="370"/>
      <c r="BE1672" s="370"/>
      <c r="BF1672" s="370"/>
      <c r="BG1672" s="370"/>
      <c r="BH1672" s="370"/>
      <c r="BI1672" s="370"/>
      <c r="BJ1672" s="370"/>
      <c r="BK1672" s="370"/>
      <c r="BL1672" s="370"/>
      <c r="BM1672" s="370"/>
      <c r="BN1672" s="370"/>
      <c r="BO1672" s="370"/>
      <c r="BP1672" s="370"/>
      <c r="BQ1672" s="370"/>
      <c r="BR1672" s="370"/>
      <c r="BS1672" s="370"/>
      <c r="BT1672" s="370"/>
      <c r="BU1672" s="370"/>
      <c r="BV1672" s="370"/>
      <c r="BW1672" s="370"/>
      <c r="BX1672" s="370"/>
      <c r="BY1672" s="370"/>
      <c r="BZ1672" s="370"/>
      <c r="CA1672" s="370"/>
      <c r="CB1672" s="370"/>
      <c r="CC1672" s="370"/>
      <c r="CD1672" s="370"/>
      <c r="CE1672" s="370"/>
      <c r="CF1672" s="370"/>
      <c r="CG1672" s="370"/>
      <c r="CH1672" s="370"/>
      <c r="CI1672" s="370"/>
      <c r="CJ1672" s="370"/>
      <c r="CK1672" s="370"/>
      <c r="CL1672" s="370"/>
      <c r="CM1672" s="370"/>
      <c r="CN1672" s="370"/>
      <c r="CO1672" s="370"/>
      <c r="CP1672" s="370"/>
      <c r="CQ1672" s="370"/>
      <c r="CR1672" s="370"/>
      <c r="CS1672" s="370"/>
      <c r="CT1672" s="370"/>
      <c r="CU1672" s="370"/>
      <c r="CV1672" s="370"/>
      <c r="CW1672" s="370"/>
      <c r="CX1672" s="370"/>
      <c r="CY1672" s="370"/>
      <c r="CZ1672" s="370"/>
      <c r="DA1672" s="370"/>
      <c r="DB1672" s="370"/>
      <c r="DC1672" s="370"/>
      <c r="DD1672" s="370"/>
      <c r="DE1672" s="370"/>
    </row>
    <row r="1673" spans="56:109">
      <c r="BD1673" s="370"/>
      <c r="BE1673" s="370"/>
      <c r="BF1673" s="370"/>
      <c r="BG1673" s="370"/>
      <c r="BH1673" s="370"/>
      <c r="BI1673" s="370"/>
      <c r="BJ1673" s="370"/>
      <c r="BK1673" s="370"/>
      <c r="BL1673" s="370"/>
      <c r="BM1673" s="370"/>
      <c r="BN1673" s="370"/>
      <c r="BO1673" s="370"/>
      <c r="BP1673" s="370"/>
      <c r="BQ1673" s="370"/>
      <c r="BR1673" s="370"/>
      <c r="BS1673" s="370"/>
      <c r="BT1673" s="370"/>
      <c r="BU1673" s="370"/>
      <c r="BV1673" s="370"/>
      <c r="BW1673" s="370"/>
      <c r="BX1673" s="370"/>
      <c r="BY1673" s="370"/>
      <c r="BZ1673" s="370"/>
      <c r="CA1673" s="370"/>
      <c r="CB1673" s="370"/>
      <c r="CC1673" s="370"/>
      <c r="CD1673" s="370"/>
      <c r="CE1673" s="370"/>
      <c r="CF1673" s="370"/>
      <c r="CG1673" s="370"/>
      <c r="CH1673" s="370"/>
      <c r="CI1673" s="370"/>
      <c r="CJ1673" s="370"/>
      <c r="CK1673" s="370"/>
      <c r="CL1673" s="370"/>
      <c r="CM1673" s="370"/>
      <c r="CN1673" s="370"/>
      <c r="CO1673" s="370"/>
      <c r="CP1673" s="370"/>
      <c r="CQ1673" s="370"/>
      <c r="CR1673" s="370"/>
      <c r="CS1673" s="370"/>
      <c r="CT1673" s="370"/>
      <c r="CU1673" s="370"/>
      <c r="CV1673" s="370"/>
      <c r="CW1673" s="370"/>
      <c r="CX1673" s="370"/>
      <c r="CY1673" s="370"/>
      <c r="CZ1673" s="370"/>
      <c r="DA1673" s="370"/>
      <c r="DB1673" s="370"/>
      <c r="DC1673" s="370"/>
      <c r="DD1673" s="370"/>
      <c r="DE1673" s="370"/>
    </row>
    <row r="1674" spans="56:109">
      <c r="BD1674" s="370"/>
      <c r="BE1674" s="370"/>
      <c r="BF1674" s="370"/>
      <c r="BG1674" s="370"/>
      <c r="BH1674" s="370"/>
      <c r="BI1674" s="370"/>
      <c r="BJ1674" s="370"/>
      <c r="BK1674" s="370"/>
      <c r="BL1674" s="370"/>
      <c r="BM1674" s="370"/>
      <c r="BN1674" s="370"/>
      <c r="BO1674" s="370"/>
      <c r="BP1674" s="370"/>
      <c r="BQ1674" s="370"/>
      <c r="BR1674" s="370"/>
      <c r="BS1674" s="370"/>
      <c r="BT1674" s="370"/>
      <c r="BU1674" s="370"/>
      <c r="BV1674" s="370"/>
      <c r="BW1674" s="370"/>
      <c r="BX1674" s="370"/>
      <c r="BY1674" s="370"/>
      <c r="BZ1674" s="370"/>
      <c r="CA1674" s="370"/>
      <c r="CB1674" s="370"/>
      <c r="CC1674" s="370"/>
      <c r="CD1674" s="370"/>
      <c r="CE1674" s="370"/>
      <c r="CF1674" s="370"/>
      <c r="CG1674" s="370"/>
      <c r="CH1674" s="370"/>
      <c r="CI1674" s="370"/>
      <c r="CJ1674" s="370"/>
      <c r="CK1674" s="370"/>
      <c r="CL1674" s="370"/>
      <c r="CM1674" s="370"/>
      <c r="CN1674" s="370"/>
      <c r="CO1674" s="370"/>
      <c r="CP1674" s="370"/>
      <c r="CQ1674" s="370"/>
      <c r="CR1674" s="370"/>
      <c r="CS1674" s="370"/>
      <c r="CT1674" s="370"/>
      <c r="CU1674" s="370"/>
      <c r="CV1674" s="370"/>
      <c r="CW1674" s="370"/>
      <c r="CX1674" s="370"/>
      <c r="CY1674" s="370"/>
      <c r="CZ1674" s="370"/>
      <c r="DA1674" s="370"/>
      <c r="DB1674" s="370"/>
      <c r="DC1674" s="370"/>
      <c r="DD1674" s="370"/>
      <c r="DE1674" s="370"/>
    </row>
    <row r="1675" spans="56:109">
      <c r="BD1675" s="370"/>
      <c r="BE1675" s="370"/>
      <c r="BF1675" s="370"/>
      <c r="BG1675" s="370"/>
      <c r="BH1675" s="370"/>
      <c r="BI1675" s="370"/>
      <c r="BJ1675" s="370"/>
      <c r="BK1675" s="370"/>
      <c r="BL1675" s="370"/>
      <c r="BM1675" s="370"/>
      <c r="BN1675" s="370"/>
      <c r="BO1675" s="370"/>
      <c r="BP1675" s="370"/>
      <c r="BQ1675" s="370"/>
      <c r="BR1675" s="370"/>
      <c r="BS1675" s="370"/>
      <c r="BT1675" s="370"/>
      <c r="BU1675" s="370"/>
      <c r="BV1675" s="370"/>
      <c r="BW1675" s="370"/>
      <c r="BX1675" s="370"/>
      <c r="BY1675" s="370"/>
      <c r="BZ1675" s="370"/>
      <c r="CA1675" s="370"/>
      <c r="CB1675" s="370"/>
      <c r="CC1675" s="370"/>
      <c r="CD1675" s="370"/>
      <c r="CE1675" s="370"/>
      <c r="CF1675" s="370"/>
      <c r="CG1675" s="370"/>
      <c r="CH1675" s="370"/>
      <c r="CI1675" s="370"/>
      <c r="CJ1675" s="370"/>
      <c r="CK1675" s="370"/>
      <c r="CL1675" s="370"/>
      <c r="CM1675" s="370"/>
      <c r="CN1675" s="370"/>
      <c r="CO1675" s="370"/>
      <c r="CP1675" s="370"/>
      <c r="CQ1675" s="370"/>
      <c r="CR1675" s="370"/>
      <c r="CS1675" s="370"/>
      <c r="CT1675" s="370"/>
      <c r="CU1675" s="370"/>
      <c r="CV1675" s="370"/>
      <c r="CW1675" s="370"/>
      <c r="CX1675" s="370"/>
      <c r="CY1675" s="370"/>
      <c r="CZ1675" s="370"/>
      <c r="DA1675" s="370"/>
      <c r="DB1675" s="370"/>
      <c r="DC1675" s="370"/>
      <c r="DD1675" s="370"/>
      <c r="DE1675" s="370"/>
    </row>
    <row r="1676" spans="56:109">
      <c r="BD1676" s="370"/>
      <c r="BE1676" s="370"/>
      <c r="BF1676" s="370"/>
      <c r="BG1676" s="370"/>
      <c r="BH1676" s="370"/>
      <c r="BI1676" s="370"/>
      <c r="BJ1676" s="370"/>
      <c r="BK1676" s="370"/>
      <c r="BL1676" s="370"/>
      <c r="BM1676" s="370"/>
      <c r="BN1676" s="370"/>
      <c r="BO1676" s="370"/>
      <c r="BP1676" s="370"/>
      <c r="BQ1676" s="370"/>
      <c r="BR1676" s="370"/>
      <c r="BS1676" s="370"/>
      <c r="BT1676" s="370"/>
      <c r="BU1676" s="370"/>
      <c r="BV1676" s="370"/>
      <c r="BW1676" s="370"/>
      <c r="BX1676" s="370"/>
      <c r="BY1676" s="370"/>
      <c r="BZ1676" s="370"/>
      <c r="CA1676" s="370"/>
      <c r="CB1676" s="370"/>
      <c r="CC1676" s="370"/>
      <c r="CD1676" s="370"/>
      <c r="CE1676" s="370"/>
      <c r="CF1676" s="370"/>
      <c r="CG1676" s="370"/>
      <c r="CH1676" s="370"/>
      <c r="CI1676" s="370"/>
      <c r="CJ1676" s="370"/>
      <c r="CK1676" s="370"/>
      <c r="CL1676" s="370"/>
      <c r="CM1676" s="370"/>
      <c r="CN1676" s="370"/>
      <c r="CO1676" s="370"/>
      <c r="CP1676" s="370"/>
      <c r="CQ1676" s="370"/>
      <c r="CR1676" s="370"/>
      <c r="CS1676" s="370"/>
      <c r="CT1676" s="370"/>
      <c r="CU1676" s="370"/>
      <c r="CV1676" s="370"/>
      <c r="CW1676" s="370"/>
      <c r="CX1676" s="370"/>
      <c r="CY1676" s="370"/>
      <c r="CZ1676" s="370"/>
      <c r="DA1676" s="370"/>
      <c r="DB1676" s="370"/>
      <c r="DC1676" s="370"/>
      <c r="DD1676" s="370"/>
      <c r="DE1676" s="370"/>
    </row>
    <row r="1677" spans="56:109">
      <c r="BD1677" s="370"/>
      <c r="BE1677" s="370"/>
      <c r="BF1677" s="370"/>
      <c r="BG1677" s="370"/>
      <c r="BH1677" s="370"/>
      <c r="BI1677" s="370"/>
      <c r="BJ1677" s="370"/>
      <c r="BK1677" s="370"/>
      <c r="BL1677" s="370"/>
      <c r="BM1677" s="370"/>
      <c r="BN1677" s="370"/>
      <c r="BO1677" s="370"/>
      <c r="BP1677" s="370"/>
      <c r="BQ1677" s="370"/>
      <c r="BR1677" s="370"/>
      <c r="BS1677" s="370"/>
      <c r="BT1677" s="370"/>
      <c r="BU1677" s="370"/>
      <c r="BV1677" s="370"/>
      <c r="BW1677" s="370"/>
      <c r="BX1677" s="370"/>
      <c r="BY1677" s="370"/>
      <c r="BZ1677" s="370"/>
      <c r="CA1677" s="370"/>
      <c r="CB1677" s="370"/>
      <c r="CC1677" s="370"/>
      <c r="CD1677" s="370"/>
      <c r="CE1677" s="370"/>
      <c r="CF1677" s="370"/>
      <c r="CG1677" s="370"/>
      <c r="CH1677" s="370"/>
      <c r="CI1677" s="370"/>
      <c r="CJ1677" s="370"/>
      <c r="CK1677" s="370"/>
      <c r="CL1677" s="370"/>
      <c r="CM1677" s="370"/>
      <c r="CN1677" s="370"/>
      <c r="CO1677" s="370"/>
      <c r="CP1677" s="370"/>
      <c r="CQ1677" s="370"/>
      <c r="CR1677" s="370"/>
      <c r="CS1677" s="370"/>
      <c r="CT1677" s="370"/>
      <c r="CU1677" s="370"/>
      <c r="CV1677" s="370"/>
      <c r="CW1677" s="370"/>
      <c r="CX1677" s="370"/>
      <c r="CY1677" s="370"/>
      <c r="CZ1677" s="370"/>
      <c r="DA1677" s="370"/>
      <c r="DB1677" s="370"/>
      <c r="DC1677" s="370"/>
      <c r="DD1677" s="370"/>
      <c r="DE1677" s="370"/>
    </row>
    <row r="1678" spans="56:109">
      <c r="BD1678" s="370"/>
      <c r="BE1678" s="370"/>
      <c r="BF1678" s="370"/>
      <c r="BG1678" s="370"/>
      <c r="BH1678" s="370"/>
      <c r="BI1678" s="370"/>
      <c r="BJ1678" s="370"/>
      <c r="BK1678" s="370"/>
      <c r="BL1678" s="370"/>
      <c r="BM1678" s="370"/>
      <c r="BN1678" s="370"/>
      <c r="BO1678" s="370"/>
      <c r="BP1678" s="370"/>
      <c r="BQ1678" s="370"/>
      <c r="BR1678" s="370"/>
      <c r="BS1678" s="370"/>
      <c r="BT1678" s="370"/>
      <c r="BU1678" s="370"/>
      <c r="BV1678" s="370"/>
      <c r="BW1678" s="370"/>
      <c r="BX1678" s="370"/>
      <c r="BY1678" s="370"/>
      <c r="BZ1678" s="370"/>
      <c r="CA1678" s="370"/>
      <c r="CB1678" s="370"/>
      <c r="CC1678" s="370"/>
      <c r="CD1678" s="370"/>
      <c r="CE1678" s="370"/>
      <c r="CF1678" s="370"/>
      <c r="CG1678" s="370"/>
      <c r="CH1678" s="370"/>
      <c r="CI1678" s="370"/>
      <c r="CJ1678" s="370"/>
      <c r="CK1678" s="370"/>
      <c r="CL1678" s="370"/>
      <c r="CM1678" s="370"/>
      <c r="CN1678" s="370"/>
      <c r="CO1678" s="370"/>
      <c r="CP1678" s="370"/>
      <c r="CQ1678" s="370"/>
      <c r="CR1678" s="370"/>
      <c r="CS1678" s="370"/>
      <c r="CT1678" s="370"/>
      <c r="CU1678" s="370"/>
      <c r="CV1678" s="370"/>
      <c r="CW1678" s="370"/>
      <c r="CX1678" s="370"/>
      <c r="CY1678" s="370"/>
      <c r="CZ1678" s="370"/>
      <c r="DA1678" s="370"/>
      <c r="DB1678" s="370"/>
      <c r="DC1678" s="370"/>
      <c r="DD1678" s="370"/>
      <c r="DE1678" s="370"/>
    </row>
    <row r="1679" spans="56:109">
      <c r="BD1679" s="370"/>
      <c r="BE1679" s="370"/>
      <c r="BF1679" s="370"/>
      <c r="BG1679" s="370"/>
      <c r="BH1679" s="370"/>
      <c r="BI1679" s="370"/>
      <c r="BJ1679" s="370"/>
      <c r="BK1679" s="370"/>
      <c r="BL1679" s="370"/>
      <c r="BM1679" s="370"/>
      <c r="BN1679" s="370"/>
      <c r="BO1679" s="370"/>
      <c r="BP1679" s="370"/>
      <c r="BQ1679" s="370"/>
      <c r="BR1679" s="370"/>
      <c r="BS1679" s="370"/>
      <c r="BT1679" s="370"/>
      <c r="BU1679" s="370"/>
      <c r="BV1679" s="370"/>
      <c r="BW1679" s="370"/>
      <c r="BX1679" s="370"/>
      <c r="BY1679" s="370"/>
      <c r="BZ1679" s="370"/>
      <c r="CA1679" s="370"/>
      <c r="CB1679" s="370"/>
      <c r="CC1679" s="370"/>
      <c r="CD1679" s="370"/>
      <c r="CE1679" s="370"/>
      <c r="CF1679" s="370"/>
      <c r="CG1679" s="370"/>
      <c r="CH1679" s="370"/>
      <c r="CI1679" s="370"/>
      <c r="CJ1679" s="370"/>
      <c r="CK1679" s="370"/>
      <c r="CL1679" s="370"/>
      <c r="CM1679" s="370"/>
      <c r="CN1679" s="370"/>
      <c r="CO1679" s="370"/>
      <c r="CP1679" s="370"/>
      <c r="CQ1679" s="370"/>
      <c r="CR1679" s="370"/>
      <c r="CS1679" s="370"/>
      <c r="CT1679" s="370"/>
      <c r="CU1679" s="370"/>
      <c r="CV1679" s="370"/>
      <c r="CW1679" s="370"/>
      <c r="CX1679" s="370"/>
      <c r="CY1679" s="370"/>
      <c r="CZ1679" s="370"/>
      <c r="DA1679" s="370"/>
      <c r="DB1679" s="370"/>
      <c r="DC1679" s="370"/>
      <c r="DD1679" s="370"/>
      <c r="DE1679" s="370"/>
    </row>
    <row r="1680" spans="56:109">
      <c r="BD1680" s="370"/>
      <c r="BE1680" s="370"/>
      <c r="BF1680" s="370"/>
      <c r="BG1680" s="370"/>
      <c r="BH1680" s="370"/>
      <c r="BI1680" s="370"/>
      <c r="BJ1680" s="370"/>
      <c r="BK1680" s="370"/>
      <c r="BL1680" s="370"/>
      <c r="BM1680" s="370"/>
      <c r="BN1680" s="370"/>
      <c r="BO1680" s="370"/>
      <c r="BP1680" s="370"/>
      <c r="BQ1680" s="370"/>
      <c r="BR1680" s="370"/>
      <c r="BS1680" s="370"/>
      <c r="BT1680" s="370"/>
      <c r="BU1680" s="370"/>
      <c r="BV1680" s="370"/>
      <c r="BW1680" s="370"/>
      <c r="BX1680" s="370"/>
      <c r="BY1680" s="370"/>
      <c r="BZ1680" s="370"/>
      <c r="CA1680" s="370"/>
      <c r="CB1680" s="370"/>
      <c r="CC1680" s="370"/>
      <c r="CD1680" s="370"/>
      <c r="CE1680" s="370"/>
      <c r="CF1680" s="370"/>
      <c r="CG1680" s="370"/>
      <c r="CH1680" s="370"/>
      <c r="CI1680" s="370"/>
      <c r="CJ1680" s="370"/>
      <c r="CK1680" s="370"/>
      <c r="CL1680" s="370"/>
      <c r="CM1680" s="370"/>
      <c r="CN1680" s="370"/>
      <c r="CO1680" s="370"/>
      <c r="CP1680" s="370"/>
      <c r="CQ1680" s="370"/>
      <c r="CR1680" s="370"/>
      <c r="CS1680" s="370"/>
      <c r="CT1680" s="370"/>
      <c r="CU1680" s="370"/>
      <c r="CV1680" s="370"/>
      <c r="CW1680" s="370"/>
      <c r="CX1680" s="370"/>
      <c r="CY1680" s="370"/>
      <c r="CZ1680" s="370"/>
      <c r="DA1680" s="370"/>
      <c r="DB1680" s="370"/>
      <c r="DC1680" s="370"/>
      <c r="DD1680" s="370"/>
      <c r="DE1680" s="370"/>
    </row>
    <row r="1681" spans="56:109">
      <c r="BD1681" s="370"/>
      <c r="BE1681" s="370"/>
      <c r="BF1681" s="370"/>
      <c r="BG1681" s="370"/>
      <c r="BH1681" s="370"/>
      <c r="BI1681" s="370"/>
      <c r="BJ1681" s="370"/>
      <c r="BK1681" s="370"/>
      <c r="BL1681" s="370"/>
      <c r="BM1681" s="370"/>
      <c r="BN1681" s="370"/>
      <c r="BO1681" s="370"/>
      <c r="BP1681" s="370"/>
      <c r="BQ1681" s="370"/>
      <c r="BR1681" s="370"/>
      <c r="BS1681" s="370"/>
      <c r="BT1681" s="370"/>
      <c r="BU1681" s="370"/>
      <c r="BV1681" s="370"/>
      <c r="BW1681" s="370"/>
      <c r="BX1681" s="370"/>
      <c r="BY1681" s="370"/>
      <c r="BZ1681" s="370"/>
      <c r="CA1681" s="370"/>
      <c r="CB1681" s="370"/>
      <c r="CC1681" s="370"/>
      <c r="CD1681" s="370"/>
      <c r="CE1681" s="370"/>
      <c r="CF1681" s="370"/>
      <c r="CG1681" s="370"/>
      <c r="CH1681" s="370"/>
      <c r="CI1681" s="370"/>
      <c r="CJ1681" s="370"/>
      <c r="CK1681" s="370"/>
      <c r="CL1681" s="370"/>
      <c r="CM1681" s="370"/>
      <c r="CN1681" s="370"/>
      <c r="CO1681" s="370"/>
      <c r="CP1681" s="370"/>
      <c r="CQ1681" s="370"/>
      <c r="CR1681" s="370"/>
      <c r="CS1681" s="370"/>
      <c r="CT1681" s="370"/>
      <c r="CU1681" s="370"/>
      <c r="CV1681" s="370"/>
      <c r="CW1681" s="370"/>
      <c r="CX1681" s="370"/>
      <c r="CY1681" s="370"/>
      <c r="CZ1681" s="370"/>
      <c r="DA1681" s="370"/>
      <c r="DB1681" s="370"/>
      <c r="DC1681" s="370"/>
      <c r="DD1681" s="370"/>
      <c r="DE1681" s="370"/>
    </row>
    <row r="1682" spans="56:109">
      <c r="BD1682" s="370"/>
      <c r="BE1682" s="370"/>
      <c r="BF1682" s="370"/>
      <c r="BG1682" s="370"/>
      <c r="BH1682" s="370"/>
      <c r="BI1682" s="370"/>
      <c r="BJ1682" s="370"/>
      <c r="BK1682" s="370"/>
      <c r="BL1682" s="370"/>
      <c r="BM1682" s="370"/>
      <c r="BN1682" s="370"/>
      <c r="BO1682" s="370"/>
      <c r="BP1682" s="370"/>
      <c r="BQ1682" s="370"/>
      <c r="BR1682" s="370"/>
      <c r="BS1682" s="370"/>
      <c r="BT1682" s="370"/>
      <c r="BU1682" s="370"/>
      <c r="BV1682" s="370"/>
      <c r="BW1682" s="370"/>
      <c r="BX1682" s="370"/>
      <c r="BY1682" s="370"/>
      <c r="BZ1682" s="370"/>
      <c r="CA1682" s="370"/>
      <c r="CB1682" s="370"/>
      <c r="CC1682" s="370"/>
      <c r="CD1682" s="370"/>
      <c r="CE1682" s="370"/>
      <c r="CF1682" s="370"/>
      <c r="CG1682" s="370"/>
      <c r="CH1682" s="370"/>
      <c r="CI1682" s="370"/>
      <c r="CJ1682" s="370"/>
      <c r="CK1682" s="370"/>
      <c r="CL1682" s="370"/>
      <c r="CM1682" s="370"/>
      <c r="CN1682" s="370"/>
      <c r="CO1682" s="370"/>
      <c r="CP1682" s="370"/>
      <c r="CQ1682" s="370"/>
      <c r="CR1682" s="370"/>
      <c r="CS1682" s="370"/>
      <c r="CT1682" s="370"/>
      <c r="CU1682" s="370"/>
      <c r="CV1682" s="370"/>
      <c r="CW1682" s="370"/>
      <c r="CX1682" s="370"/>
      <c r="CY1682" s="370"/>
      <c r="CZ1682" s="370"/>
      <c r="DA1682" s="370"/>
      <c r="DB1682" s="370"/>
      <c r="DC1682" s="370"/>
      <c r="DD1682" s="370"/>
      <c r="DE1682" s="370"/>
    </row>
    <row r="1683" spans="56:109">
      <c r="BD1683" s="370"/>
      <c r="BE1683" s="370"/>
      <c r="BF1683" s="370"/>
      <c r="BG1683" s="370"/>
      <c r="BH1683" s="370"/>
      <c r="BI1683" s="370"/>
      <c r="BJ1683" s="370"/>
      <c r="BK1683" s="370"/>
      <c r="BL1683" s="370"/>
      <c r="BM1683" s="370"/>
      <c r="BN1683" s="370"/>
      <c r="BO1683" s="370"/>
      <c r="BP1683" s="370"/>
      <c r="BQ1683" s="370"/>
      <c r="BR1683" s="370"/>
      <c r="BS1683" s="370"/>
      <c r="BT1683" s="370"/>
      <c r="BU1683" s="370"/>
      <c r="BV1683" s="370"/>
      <c r="BW1683" s="370"/>
      <c r="BX1683" s="370"/>
      <c r="BY1683" s="370"/>
      <c r="BZ1683" s="370"/>
      <c r="CA1683" s="370"/>
      <c r="CB1683" s="370"/>
      <c r="CC1683" s="370"/>
      <c r="CD1683" s="370"/>
      <c r="CE1683" s="370"/>
      <c r="CF1683" s="370"/>
      <c r="CG1683" s="370"/>
      <c r="CH1683" s="370"/>
      <c r="CI1683" s="370"/>
      <c r="CJ1683" s="370"/>
      <c r="CK1683" s="370"/>
      <c r="CL1683" s="370"/>
      <c r="CM1683" s="370"/>
      <c r="CN1683" s="370"/>
      <c r="CO1683" s="370"/>
      <c r="CP1683" s="370"/>
      <c r="CQ1683" s="370"/>
      <c r="CR1683" s="370"/>
      <c r="CS1683" s="370"/>
      <c r="CT1683" s="370"/>
      <c r="CU1683" s="370"/>
      <c r="CV1683" s="370"/>
      <c r="CW1683" s="370"/>
      <c r="CX1683" s="370"/>
      <c r="CY1683" s="370"/>
      <c r="CZ1683" s="370"/>
      <c r="DA1683" s="370"/>
      <c r="DB1683" s="370"/>
      <c r="DC1683" s="370"/>
      <c r="DD1683" s="370"/>
      <c r="DE1683" s="370"/>
    </row>
    <row r="1684" spans="56:109">
      <c r="BD1684" s="370"/>
      <c r="BE1684" s="370"/>
      <c r="BF1684" s="370"/>
      <c r="BG1684" s="370"/>
      <c r="BH1684" s="370"/>
      <c r="BI1684" s="370"/>
      <c r="BJ1684" s="370"/>
      <c r="BK1684" s="370"/>
      <c r="BL1684" s="370"/>
      <c r="BM1684" s="370"/>
      <c r="BN1684" s="370"/>
      <c r="BO1684" s="370"/>
      <c r="BP1684" s="370"/>
      <c r="BQ1684" s="370"/>
      <c r="BR1684" s="370"/>
      <c r="BS1684" s="370"/>
      <c r="BT1684" s="370"/>
      <c r="BU1684" s="370"/>
      <c r="BV1684" s="370"/>
      <c r="BW1684" s="370"/>
      <c r="BX1684" s="370"/>
      <c r="BY1684" s="370"/>
      <c r="BZ1684" s="370"/>
      <c r="CA1684" s="370"/>
      <c r="CB1684" s="370"/>
      <c r="CC1684" s="370"/>
      <c r="CD1684" s="370"/>
      <c r="CE1684" s="370"/>
      <c r="CF1684" s="370"/>
      <c r="CG1684" s="370"/>
      <c r="CH1684" s="370"/>
      <c r="CI1684" s="370"/>
      <c r="CJ1684" s="370"/>
      <c r="CK1684" s="370"/>
      <c r="CL1684" s="370"/>
      <c r="CM1684" s="370"/>
      <c r="CN1684" s="370"/>
      <c r="CO1684" s="370"/>
      <c r="CP1684" s="370"/>
      <c r="CQ1684" s="370"/>
      <c r="CR1684" s="370"/>
      <c r="CS1684" s="370"/>
      <c r="CT1684" s="370"/>
      <c r="CU1684" s="370"/>
      <c r="CV1684" s="370"/>
      <c r="CW1684" s="370"/>
      <c r="CX1684" s="370"/>
      <c r="CY1684" s="370"/>
      <c r="CZ1684" s="370"/>
      <c r="DA1684" s="370"/>
      <c r="DB1684" s="370"/>
      <c r="DC1684" s="370"/>
      <c r="DD1684" s="370"/>
      <c r="DE1684" s="370"/>
    </row>
    <row r="1685" spans="56:109">
      <c r="BD1685" s="370"/>
      <c r="BE1685" s="370"/>
      <c r="BF1685" s="370"/>
      <c r="BG1685" s="370"/>
      <c r="BH1685" s="370"/>
      <c r="BI1685" s="370"/>
      <c r="BJ1685" s="370"/>
      <c r="BK1685" s="370"/>
      <c r="BL1685" s="370"/>
      <c r="BM1685" s="370"/>
      <c r="BN1685" s="370"/>
      <c r="BO1685" s="370"/>
      <c r="BP1685" s="370"/>
      <c r="BQ1685" s="370"/>
      <c r="BR1685" s="370"/>
      <c r="BS1685" s="370"/>
      <c r="BT1685" s="370"/>
      <c r="BU1685" s="370"/>
      <c r="BV1685" s="370"/>
      <c r="BW1685" s="370"/>
      <c r="BX1685" s="370"/>
      <c r="BY1685" s="370"/>
      <c r="BZ1685" s="370"/>
      <c r="CA1685" s="370"/>
      <c r="CB1685" s="370"/>
      <c r="CC1685" s="370"/>
      <c r="CD1685" s="370"/>
      <c r="CE1685" s="370"/>
      <c r="CF1685" s="370"/>
      <c r="CG1685" s="370"/>
      <c r="CH1685" s="370"/>
      <c r="CI1685" s="370"/>
      <c r="CJ1685" s="370"/>
      <c r="CK1685" s="370"/>
      <c r="CL1685" s="370"/>
      <c r="CM1685" s="370"/>
      <c r="CN1685" s="370"/>
      <c r="CO1685" s="370"/>
      <c r="CP1685" s="370"/>
      <c r="CQ1685" s="370"/>
      <c r="CR1685" s="370"/>
      <c r="CS1685" s="370"/>
      <c r="CT1685" s="370"/>
      <c r="CU1685" s="370"/>
      <c r="CV1685" s="370"/>
      <c r="CW1685" s="370"/>
      <c r="CX1685" s="370"/>
      <c r="CY1685" s="370"/>
      <c r="CZ1685" s="370"/>
      <c r="DA1685" s="370"/>
      <c r="DB1685" s="370"/>
      <c r="DC1685" s="370"/>
      <c r="DD1685" s="370"/>
      <c r="DE1685" s="370"/>
    </row>
    <row r="1686" spans="56:109">
      <c r="BD1686" s="370"/>
      <c r="BE1686" s="370"/>
      <c r="BF1686" s="370"/>
      <c r="BG1686" s="370"/>
      <c r="BH1686" s="370"/>
      <c r="BI1686" s="370"/>
      <c r="BJ1686" s="370"/>
      <c r="BK1686" s="370"/>
      <c r="BL1686" s="370"/>
      <c r="BM1686" s="370"/>
      <c r="BN1686" s="370"/>
      <c r="BO1686" s="370"/>
      <c r="BP1686" s="370"/>
      <c r="BQ1686" s="370"/>
      <c r="BR1686" s="370"/>
      <c r="BS1686" s="370"/>
      <c r="BT1686" s="370"/>
      <c r="BU1686" s="370"/>
      <c r="BV1686" s="370"/>
      <c r="BW1686" s="370"/>
      <c r="BX1686" s="370"/>
      <c r="BY1686" s="370"/>
      <c r="BZ1686" s="370"/>
      <c r="CA1686" s="370"/>
      <c r="CB1686" s="370"/>
      <c r="CC1686" s="370"/>
      <c r="CD1686" s="370"/>
      <c r="CE1686" s="370"/>
      <c r="CF1686" s="370"/>
      <c r="CG1686" s="370"/>
      <c r="CH1686" s="370"/>
      <c r="CI1686" s="370"/>
      <c r="CJ1686" s="370"/>
      <c r="CK1686" s="370"/>
      <c r="CL1686" s="370"/>
      <c r="CM1686" s="370"/>
      <c r="CN1686" s="370"/>
      <c r="CO1686" s="370"/>
      <c r="CP1686" s="370"/>
      <c r="CQ1686" s="370"/>
      <c r="CR1686" s="370"/>
      <c r="CS1686" s="370"/>
      <c r="CT1686" s="370"/>
      <c r="CU1686" s="370"/>
      <c r="CV1686" s="370"/>
      <c r="CW1686" s="370"/>
      <c r="CX1686" s="370"/>
      <c r="CY1686" s="370"/>
      <c r="CZ1686" s="370"/>
      <c r="DA1686" s="370"/>
      <c r="DB1686" s="370"/>
      <c r="DC1686" s="370"/>
      <c r="DD1686" s="370"/>
      <c r="DE1686" s="370"/>
    </row>
    <row r="1687" spans="56:109">
      <c r="BD1687" s="370"/>
      <c r="BE1687" s="370"/>
      <c r="BF1687" s="370"/>
      <c r="BG1687" s="370"/>
      <c r="BH1687" s="370"/>
      <c r="BI1687" s="370"/>
      <c r="BJ1687" s="370"/>
      <c r="BK1687" s="370"/>
      <c r="BL1687" s="370"/>
      <c r="BM1687" s="370"/>
      <c r="BN1687" s="370"/>
      <c r="BO1687" s="370"/>
      <c r="BP1687" s="370"/>
      <c r="BQ1687" s="370"/>
      <c r="BR1687" s="370"/>
      <c r="BS1687" s="370"/>
      <c r="BT1687" s="370"/>
      <c r="BU1687" s="370"/>
      <c r="BV1687" s="370"/>
      <c r="BW1687" s="370"/>
      <c r="BX1687" s="370"/>
      <c r="BY1687" s="370"/>
      <c r="BZ1687" s="370"/>
      <c r="CA1687" s="370"/>
      <c r="CB1687" s="370"/>
      <c r="CC1687" s="370"/>
      <c r="CD1687" s="370"/>
      <c r="CE1687" s="370"/>
      <c r="CF1687" s="370"/>
      <c r="CG1687" s="370"/>
      <c r="CH1687" s="370"/>
      <c r="CI1687" s="370"/>
      <c r="CJ1687" s="370"/>
      <c r="CK1687" s="370"/>
      <c r="CL1687" s="370"/>
      <c r="CM1687" s="370"/>
      <c r="CN1687" s="370"/>
      <c r="CO1687" s="370"/>
      <c r="CP1687" s="370"/>
      <c r="CQ1687" s="370"/>
      <c r="CR1687" s="370"/>
      <c r="CS1687" s="370"/>
      <c r="CT1687" s="370"/>
      <c r="CU1687" s="370"/>
      <c r="CV1687" s="370"/>
      <c r="CW1687" s="370"/>
      <c r="CX1687" s="370"/>
      <c r="CY1687" s="370"/>
      <c r="CZ1687" s="370"/>
      <c r="DA1687" s="370"/>
      <c r="DB1687" s="370"/>
      <c r="DC1687" s="370"/>
      <c r="DD1687" s="370"/>
      <c r="DE1687" s="370"/>
    </row>
    <row r="1688" spans="56:109">
      <c r="BD1688" s="370"/>
      <c r="BE1688" s="370"/>
      <c r="BF1688" s="370"/>
      <c r="BG1688" s="370"/>
      <c r="BH1688" s="370"/>
      <c r="BI1688" s="370"/>
      <c r="BJ1688" s="370"/>
      <c r="BK1688" s="370"/>
      <c r="BL1688" s="370"/>
      <c r="BM1688" s="370"/>
      <c r="BN1688" s="370"/>
      <c r="BO1688" s="370"/>
      <c r="BP1688" s="370"/>
      <c r="BQ1688" s="370"/>
      <c r="BR1688" s="370"/>
      <c r="BS1688" s="370"/>
      <c r="BT1688" s="370"/>
      <c r="BU1688" s="370"/>
      <c r="BV1688" s="370"/>
      <c r="BW1688" s="370"/>
      <c r="BX1688" s="370"/>
      <c r="BY1688" s="370"/>
      <c r="BZ1688" s="370"/>
      <c r="CA1688" s="370"/>
      <c r="CB1688" s="370"/>
      <c r="CC1688" s="370"/>
      <c r="CD1688" s="370"/>
      <c r="CE1688" s="370"/>
      <c r="CF1688" s="370"/>
      <c r="CG1688" s="370"/>
      <c r="CH1688" s="370"/>
      <c r="CI1688" s="370"/>
      <c r="CJ1688" s="370"/>
      <c r="CK1688" s="370"/>
      <c r="CL1688" s="370"/>
      <c r="CM1688" s="370"/>
      <c r="CN1688" s="370"/>
      <c r="CO1688" s="370"/>
      <c r="CP1688" s="370"/>
      <c r="CQ1688" s="370"/>
      <c r="CR1688" s="370"/>
      <c r="CS1688" s="370"/>
      <c r="CT1688" s="370"/>
      <c r="CU1688" s="370"/>
      <c r="CV1688" s="370"/>
      <c r="CW1688" s="370"/>
      <c r="CX1688" s="370"/>
      <c r="CY1688" s="370"/>
      <c r="CZ1688" s="370"/>
      <c r="DA1688" s="370"/>
      <c r="DB1688" s="370"/>
      <c r="DC1688" s="370"/>
      <c r="DD1688" s="370"/>
      <c r="DE1688" s="370"/>
    </row>
    <row r="1689" spans="56:109">
      <c r="BD1689" s="370"/>
      <c r="BE1689" s="370"/>
      <c r="BF1689" s="370"/>
      <c r="BG1689" s="370"/>
      <c r="BH1689" s="370"/>
      <c r="BI1689" s="370"/>
      <c r="BJ1689" s="370"/>
      <c r="BK1689" s="370"/>
      <c r="BL1689" s="370"/>
      <c r="BM1689" s="370"/>
      <c r="BN1689" s="370"/>
      <c r="BO1689" s="370"/>
      <c r="BP1689" s="370"/>
      <c r="BQ1689" s="370"/>
      <c r="BR1689" s="370"/>
      <c r="BS1689" s="370"/>
      <c r="BT1689" s="370"/>
      <c r="BU1689" s="370"/>
      <c r="BV1689" s="370"/>
      <c r="BW1689" s="370"/>
      <c r="BX1689" s="370"/>
      <c r="BY1689" s="370"/>
      <c r="BZ1689" s="370"/>
      <c r="CA1689" s="370"/>
      <c r="CB1689" s="370"/>
      <c r="CC1689" s="370"/>
      <c r="CD1689" s="370"/>
      <c r="CE1689" s="370"/>
      <c r="CF1689" s="370"/>
      <c r="CG1689" s="370"/>
      <c r="CH1689" s="370"/>
      <c r="CI1689" s="370"/>
      <c r="CJ1689" s="370"/>
      <c r="CK1689" s="370"/>
      <c r="CL1689" s="370"/>
      <c r="CM1689" s="370"/>
      <c r="CN1689" s="370"/>
      <c r="CO1689" s="370"/>
      <c r="CP1689" s="370"/>
      <c r="CQ1689" s="370"/>
      <c r="CR1689" s="370"/>
      <c r="CS1689" s="370"/>
      <c r="CT1689" s="370"/>
      <c r="CU1689" s="370"/>
      <c r="CV1689" s="370"/>
      <c r="CW1689" s="370"/>
      <c r="CX1689" s="370"/>
      <c r="CY1689" s="370"/>
      <c r="CZ1689" s="370"/>
      <c r="DA1689" s="370"/>
      <c r="DB1689" s="370"/>
      <c r="DC1689" s="370"/>
      <c r="DD1689" s="370"/>
      <c r="DE1689" s="370"/>
    </row>
    <row r="1690" spans="56:109">
      <c r="BD1690" s="370"/>
      <c r="BE1690" s="370"/>
      <c r="BF1690" s="370"/>
      <c r="BG1690" s="370"/>
      <c r="BH1690" s="370"/>
      <c r="BI1690" s="370"/>
      <c r="BJ1690" s="370"/>
      <c r="BK1690" s="370"/>
      <c r="BL1690" s="370"/>
      <c r="BM1690" s="370"/>
      <c r="BN1690" s="370"/>
      <c r="BO1690" s="370"/>
      <c r="BP1690" s="370"/>
      <c r="BQ1690" s="370"/>
      <c r="BR1690" s="370"/>
      <c r="BS1690" s="370"/>
      <c r="BT1690" s="370"/>
      <c r="BU1690" s="370"/>
      <c r="BV1690" s="370"/>
      <c r="BW1690" s="370"/>
      <c r="BX1690" s="370"/>
      <c r="BY1690" s="370"/>
      <c r="BZ1690" s="370"/>
      <c r="CA1690" s="370"/>
      <c r="CB1690" s="370"/>
      <c r="CC1690" s="370"/>
      <c r="CD1690" s="370"/>
      <c r="CE1690" s="370"/>
      <c r="CF1690" s="370"/>
      <c r="CG1690" s="370"/>
      <c r="CH1690" s="370"/>
      <c r="CI1690" s="370"/>
      <c r="CJ1690" s="370"/>
      <c r="CK1690" s="370"/>
      <c r="CL1690" s="370"/>
      <c r="CM1690" s="370"/>
      <c r="CN1690" s="370"/>
      <c r="CO1690" s="370"/>
      <c r="CP1690" s="370"/>
      <c r="CQ1690" s="370"/>
      <c r="CR1690" s="370"/>
      <c r="CS1690" s="370"/>
      <c r="CT1690" s="370"/>
      <c r="CU1690" s="370"/>
      <c r="CV1690" s="370"/>
      <c r="CW1690" s="370"/>
      <c r="CX1690" s="370"/>
      <c r="CY1690" s="370"/>
      <c r="CZ1690" s="370"/>
      <c r="DA1690" s="370"/>
      <c r="DB1690" s="370"/>
      <c r="DC1690" s="370"/>
      <c r="DD1690" s="370"/>
      <c r="DE1690" s="370"/>
    </row>
    <row r="1691" spans="56:109">
      <c r="BD1691" s="370"/>
      <c r="BE1691" s="370"/>
      <c r="BF1691" s="370"/>
      <c r="BG1691" s="370"/>
      <c r="BH1691" s="370"/>
      <c r="BI1691" s="370"/>
      <c r="BJ1691" s="370"/>
      <c r="BK1691" s="370"/>
      <c r="BL1691" s="370"/>
      <c r="BM1691" s="370"/>
      <c r="BN1691" s="370"/>
      <c r="BO1691" s="370"/>
      <c r="BP1691" s="370"/>
      <c r="BQ1691" s="370"/>
      <c r="BR1691" s="370"/>
      <c r="BS1691" s="370"/>
      <c r="BT1691" s="370"/>
      <c r="BU1691" s="370"/>
      <c r="BV1691" s="370"/>
      <c r="BW1691" s="370"/>
      <c r="BX1691" s="370"/>
      <c r="BY1691" s="370"/>
      <c r="BZ1691" s="370"/>
      <c r="CA1691" s="370"/>
      <c r="CB1691" s="370"/>
      <c r="CC1691" s="370"/>
      <c r="CD1691" s="370"/>
      <c r="CE1691" s="370"/>
      <c r="CF1691" s="370"/>
      <c r="CG1691" s="370"/>
      <c r="CH1691" s="370"/>
      <c r="CI1691" s="370"/>
      <c r="CJ1691" s="370"/>
      <c r="CK1691" s="370"/>
      <c r="CL1691" s="370"/>
      <c r="CM1691" s="370"/>
      <c r="CN1691" s="370"/>
      <c r="CO1691" s="370"/>
      <c r="CP1691" s="370"/>
      <c r="CQ1691" s="370"/>
      <c r="CR1691" s="370"/>
      <c r="CS1691" s="370"/>
      <c r="CT1691" s="370"/>
      <c r="CU1691" s="370"/>
      <c r="CV1691" s="370"/>
      <c r="CW1691" s="370"/>
      <c r="CX1691" s="370"/>
      <c r="CY1691" s="370"/>
      <c r="CZ1691" s="370"/>
      <c r="DA1691" s="370"/>
      <c r="DB1691" s="370"/>
      <c r="DC1691" s="370"/>
      <c r="DD1691" s="370"/>
      <c r="DE1691" s="370"/>
    </row>
    <row r="1692" spans="56:109">
      <c r="BD1692" s="370"/>
      <c r="BE1692" s="370"/>
      <c r="BF1692" s="370"/>
      <c r="BG1692" s="370"/>
      <c r="BH1692" s="370"/>
      <c r="BI1692" s="370"/>
      <c r="BJ1692" s="370"/>
      <c r="BK1692" s="370"/>
      <c r="BL1692" s="370"/>
      <c r="BM1692" s="370"/>
      <c r="BN1692" s="370"/>
      <c r="BO1692" s="370"/>
      <c r="BP1692" s="370"/>
      <c r="BQ1692" s="370"/>
      <c r="BR1692" s="370"/>
      <c r="BS1692" s="370"/>
      <c r="BT1692" s="370"/>
      <c r="BU1692" s="370"/>
      <c r="BV1692" s="370"/>
      <c r="BW1692" s="370"/>
      <c r="BX1692" s="370"/>
      <c r="BY1692" s="370"/>
      <c r="BZ1692" s="370"/>
      <c r="CA1692" s="370"/>
      <c r="CB1692" s="370"/>
      <c r="CC1692" s="370"/>
      <c r="CD1692" s="370"/>
      <c r="CE1692" s="370"/>
      <c r="CF1692" s="370"/>
      <c r="CG1692" s="370"/>
      <c r="CH1692" s="370"/>
      <c r="CI1692" s="370"/>
      <c r="CJ1692" s="370"/>
      <c r="CK1692" s="370"/>
      <c r="CL1692" s="370"/>
      <c r="CM1692" s="370"/>
      <c r="CN1692" s="370"/>
      <c r="CO1692" s="370"/>
      <c r="CP1692" s="370"/>
      <c r="CQ1692" s="370"/>
      <c r="CR1692" s="370"/>
      <c r="CS1692" s="370"/>
      <c r="CT1692" s="370"/>
      <c r="CU1692" s="370"/>
      <c r="CV1692" s="370"/>
      <c r="CW1692" s="370"/>
      <c r="CX1692" s="370"/>
      <c r="CY1692" s="370"/>
      <c r="CZ1692" s="370"/>
      <c r="DA1692" s="370"/>
      <c r="DB1692" s="370"/>
      <c r="DC1692" s="370"/>
      <c r="DD1692" s="370"/>
      <c r="DE1692" s="370"/>
    </row>
    <row r="1693" spans="56:109">
      <c r="BD1693" s="370"/>
      <c r="BE1693" s="370"/>
      <c r="BF1693" s="370"/>
      <c r="BG1693" s="370"/>
      <c r="BH1693" s="370"/>
      <c r="BI1693" s="370"/>
      <c r="BJ1693" s="370"/>
      <c r="BK1693" s="370"/>
      <c r="BL1693" s="370"/>
      <c r="BM1693" s="370"/>
      <c r="BN1693" s="370"/>
      <c r="BO1693" s="370"/>
      <c r="BP1693" s="370"/>
      <c r="BQ1693" s="370"/>
      <c r="BR1693" s="370"/>
      <c r="BS1693" s="370"/>
      <c r="BT1693" s="370"/>
      <c r="BU1693" s="370"/>
      <c r="BV1693" s="370"/>
      <c r="BW1693" s="370"/>
      <c r="BX1693" s="370"/>
      <c r="BY1693" s="370"/>
      <c r="BZ1693" s="370"/>
      <c r="CA1693" s="370"/>
      <c r="CB1693" s="370"/>
      <c r="CC1693" s="370"/>
      <c r="CD1693" s="370"/>
      <c r="CE1693" s="370"/>
      <c r="CF1693" s="370"/>
      <c r="CG1693" s="370"/>
      <c r="CH1693" s="370"/>
      <c r="CI1693" s="370"/>
      <c r="CJ1693" s="370"/>
      <c r="CK1693" s="370"/>
      <c r="CL1693" s="370"/>
      <c r="CM1693" s="370"/>
      <c r="CN1693" s="370"/>
      <c r="CO1693" s="370"/>
      <c r="CP1693" s="370"/>
      <c r="CQ1693" s="370"/>
      <c r="CR1693" s="370"/>
      <c r="CS1693" s="370"/>
      <c r="CT1693" s="370"/>
      <c r="CU1693" s="370"/>
      <c r="CV1693" s="370"/>
      <c r="CW1693" s="370"/>
      <c r="CX1693" s="370"/>
      <c r="CY1693" s="370"/>
      <c r="CZ1693" s="370"/>
      <c r="DA1693" s="370"/>
      <c r="DB1693" s="370"/>
      <c r="DC1693" s="370"/>
      <c r="DD1693" s="370"/>
      <c r="DE1693" s="370"/>
    </row>
    <row r="1694" spans="56:109">
      <c r="BD1694" s="370"/>
      <c r="BE1694" s="370"/>
      <c r="BF1694" s="370"/>
      <c r="BG1694" s="370"/>
      <c r="BH1694" s="370"/>
      <c r="BI1694" s="370"/>
      <c r="BJ1694" s="370"/>
      <c r="BK1694" s="370"/>
      <c r="BL1694" s="370"/>
      <c r="BM1694" s="370"/>
      <c r="BN1694" s="370"/>
      <c r="BO1694" s="370"/>
      <c r="BP1694" s="370"/>
      <c r="BQ1694" s="370"/>
      <c r="BR1694" s="370"/>
      <c r="BS1694" s="370"/>
      <c r="BT1694" s="370"/>
      <c r="BU1694" s="370"/>
      <c r="BV1694" s="370"/>
      <c r="BW1694" s="370"/>
      <c r="BX1694" s="370"/>
      <c r="BY1694" s="370"/>
      <c r="BZ1694" s="370"/>
      <c r="CA1694" s="370"/>
      <c r="CB1694" s="370"/>
      <c r="CC1694" s="370"/>
      <c r="CD1694" s="370"/>
      <c r="CE1694" s="370"/>
      <c r="CF1694" s="370"/>
      <c r="CG1694" s="370"/>
      <c r="CH1694" s="370"/>
      <c r="CI1694" s="370"/>
      <c r="CJ1694" s="370"/>
      <c r="CK1694" s="370"/>
      <c r="CL1694" s="370"/>
      <c r="CM1694" s="370"/>
      <c r="CN1694" s="370"/>
      <c r="CO1694" s="370"/>
      <c r="CP1694" s="370"/>
      <c r="CQ1694" s="370"/>
      <c r="CR1694" s="370"/>
      <c r="CS1694" s="370"/>
      <c r="CT1694" s="370"/>
      <c r="CU1694" s="370"/>
      <c r="CV1694" s="370"/>
      <c r="CW1694" s="370"/>
      <c r="CX1694" s="370"/>
      <c r="CY1694" s="370"/>
      <c r="CZ1694" s="370"/>
      <c r="DA1694" s="370"/>
      <c r="DB1694" s="370"/>
      <c r="DC1694" s="370"/>
      <c r="DD1694" s="370"/>
      <c r="DE1694" s="370"/>
    </row>
    <row r="1695" spans="56:109">
      <c r="BD1695" s="370"/>
      <c r="BE1695" s="370"/>
      <c r="BF1695" s="370"/>
      <c r="BG1695" s="370"/>
      <c r="BH1695" s="370"/>
      <c r="BI1695" s="370"/>
      <c r="BJ1695" s="370"/>
      <c r="BK1695" s="370"/>
      <c r="BL1695" s="370"/>
      <c r="BM1695" s="370"/>
      <c r="BN1695" s="370"/>
      <c r="BO1695" s="370"/>
      <c r="BP1695" s="370"/>
      <c r="BQ1695" s="370"/>
      <c r="BR1695" s="370"/>
      <c r="BS1695" s="370"/>
      <c r="BT1695" s="370"/>
      <c r="BU1695" s="370"/>
      <c r="BV1695" s="370"/>
      <c r="BW1695" s="370"/>
      <c r="BX1695" s="370"/>
      <c r="BY1695" s="370"/>
      <c r="BZ1695" s="370"/>
      <c r="CA1695" s="370"/>
      <c r="CB1695" s="370"/>
      <c r="CC1695" s="370"/>
      <c r="CD1695" s="370"/>
      <c r="CE1695" s="370"/>
      <c r="CF1695" s="370"/>
      <c r="CG1695" s="370"/>
      <c r="CH1695" s="370"/>
      <c r="CI1695" s="370"/>
      <c r="CJ1695" s="370"/>
      <c r="CK1695" s="370"/>
      <c r="CL1695" s="370"/>
      <c r="CM1695" s="370"/>
      <c r="CN1695" s="370"/>
      <c r="CO1695" s="370"/>
      <c r="CP1695" s="370"/>
      <c r="CQ1695" s="370"/>
      <c r="CR1695" s="370"/>
      <c r="CS1695" s="370"/>
      <c r="CT1695" s="370"/>
      <c r="CU1695" s="370"/>
      <c r="CV1695" s="370"/>
      <c r="CW1695" s="370"/>
      <c r="CX1695" s="370"/>
      <c r="CY1695" s="370"/>
      <c r="CZ1695" s="370"/>
      <c r="DA1695" s="370"/>
      <c r="DB1695" s="370"/>
      <c r="DC1695" s="370"/>
      <c r="DD1695" s="370"/>
      <c r="DE1695" s="370"/>
    </row>
    <row r="1696" spans="56:109">
      <c r="BD1696" s="370"/>
      <c r="BE1696" s="370"/>
      <c r="BF1696" s="370"/>
      <c r="BG1696" s="370"/>
      <c r="BH1696" s="370"/>
      <c r="BI1696" s="370"/>
      <c r="BJ1696" s="370"/>
      <c r="BK1696" s="370"/>
      <c r="BL1696" s="370"/>
      <c r="BM1696" s="370"/>
      <c r="BN1696" s="370"/>
      <c r="BO1696" s="370"/>
      <c r="BP1696" s="370"/>
      <c r="BQ1696" s="370"/>
      <c r="BR1696" s="370"/>
      <c r="BS1696" s="370"/>
      <c r="BT1696" s="370"/>
      <c r="BU1696" s="370"/>
      <c r="BV1696" s="370"/>
      <c r="BW1696" s="370"/>
      <c r="BX1696" s="370"/>
      <c r="BY1696" s="370"/>
      <c r="BZ1696" s="370"/>
      <c r="CA1696" s="370"/>
      <c r="CB1696" s="370"/>
      <c r="CC1696" s="370"/>
      <c r="CD1696" s="370"/>
      <c r="CE1696" s="370"/>
      <c r="CF1696" s="370"/>
      <c r="CG1696" s="370"/>
      <c r="CH1696" s="370"/>
      <c r="CI1696" s="370"/>
      <c r="CJ1696" s="370"/>
      <c r="CK1696" s="370"/>
      <c r="CL1696" s="370"/>
      <c r="CM1696" s="370"/>
      <c r="CN1696" s="370"/>
      <c r="CO1696" s="370"/>
      <c r="CP1696" s="370"/>
      <c r="CQ1696" s="370"/>
      <c r="CR1696" s="370"/>
      <c r="CS1696" s="370"/>
      <c r="CT1696" s="370"/>
      <c r="CU1696" s="370"/>
      <c r="CV1696" s="370"/>
      <c r="CW1696" s="370"/>
      <c r="CX1696" s="370"/>
      <c r="CY1696" s="370"/>
      <c r="CZ1696" s="370"/>
      <c r="DA1696" s="370"/>
      <c r="DB1696" s="370"/>
      <c r="DC1696" s="370"/>
      <c r="DD1696" s="370"/>
      <c r="DE1696" s="370"/>
    </row>
    <row r="1697" spans="56:109">
      <c r="BD1697" s="370"/>
      <c r="BE1697" s="370"/>
      <c r="BF1697" s="370"/>
      <c r="BG1697" s="370"/>
      <c r="BH1697" s="370"/>
      <c r="BI1697" s="370"/>
      <c r="BJ1697" s="370"/>
      <c r="BK1697" s="370"/>
      <c r="BL1697" s="370"/>
      <c r="BM1697" s="370"/>
      <c r="BN1697" s="370"/>
      <c r="BO1697" s="370"/>
      <c r="BP1697" s="370"/>
      <c r="BQ1697" s="370"/>
      <c r="BR1697" s="370"/>
      <c r="BS1697" s="370"/>
      <c r="BT1697" s="370"/>
      <c r="BU1697" s="370"/>
      <c r="BV1697" s="370"/>
      <c r="BW1697" s="370"/>
      <c r="BX1697" s="370"/>
      <c r="BY1697" s="370"/>
      <c r="BZ1697" s="370"/>
      <c r="CA1697" s="370"/>
      <c r="CB1697" s="370"/>
      <c r="CC1697" s="370"/>
      <c r="CD1697" s="370"/>
      <c r="CE1697" s="370"/>
      <c r="CF1697" s="370"/>
      <c r="CG1697" s="370"/>
      <c r="CH1697" s="370"/>
      <c r="CI1697" s="370"/>
      <c r="CJ1697" s="370"/>
      <c r="CK1697" s="370"/>
      <c r="CL1697" s="370"/>
      <c r="CM1697" s="370"/>
      <c r="CN1697" s="370"/>
      <c r="CO1697" s="370"/>
      <c r="CP1697" s="370"/>
      <c r="CQ1697" s="370"/>
      <c r="CR1697" s="370"/>
      <c r="CS1697" s="370"/>
      <c r="CT1697" s="370"/>
      <c r="CU1697" s="370"/>
      <c r="CV1697" s="370"/>
      <c r="CW1697" s="370"/>
      <c r="CX1697" s="370"/>
      <c r="CY1697" s="370"/>
      <c r="CZ1697" s="370"/>
      <c r="DA1697" s="370"/>
      <c r="DB1697" s="370"/>
      <c r="DC1697" s="370"/>
      <c r="DD1697" s="370"/>
      <c r="DE1697" s="370"/>
    </row>
    <row r="1698" spans="56:109">
      <c r="BD1698" s="370"/>
      <c r="BE1698" s="370"/>
      <c r="BF1698" s="370"/>
      <c r="BG1698" s="370"/>
      <c r="BH1698" s="370"/>
      <c r="BI1698" s="370"/>
      <c r="BJ1698" s="370"/>
      <c r="BK1698" s="370"/>
      <c r="BL1698" s="370"/>
      <c r="BM1698" s="370"/>
      <c r="BN1698" s="370"/>
      <c r="BO1698" s="370"/>
      <c r="BP1698" s="370"/>
      <c r="BQ1698" s="370"/>
      <c r="BR1698" s="370"/>
      <c r="BS1698" s="370"/>
      <c r="BT1698" s="370"/>
      <c r="BU1698" s="370"/>
      <c r="BV1698" s="370"/>
      <c r="BW1698" s="370"/>
      <c r="BX1698" s="370"/>
      <c r="BY1698" s="370"/>
      <c r="BZ1698" s="370"/>
      <c r="CA1698" s="370"/>
      <c r="CB1698" s="370"/>
      <c r="CC1698" s="370"/>
      <c r="CD1698" s="370"/>
      <c r="CE1698" s="370"/>
      <c r="CF1698" s="370"/>
      <c r="CG1698" s="370"/>
      <c r="CH1698" s="370"/>
      <c r="CI1698" s="370"/>
      <c r="CJ1698" s="370"/>
      <c r="CK1698" s="370"/>
      <c r="CL1698" s="370"/>
      <c r="CM1698" s="370"/>
      <c r="CN1698" s="370"/>
      <c r="CO1698" s="370"/>
      <c r="CP1698" s="370"/>
      <c r="CQ1698" s="370"/>
      <c r="CR1698" s="370"/>
      <c r="CS1698" s="370"/>
      <c r="CT1698" s="370"/>
      <c r="CU1698" s="370"/>
      <c r="CV1698" s="370"/>
      <c r="CW1698" s="370"/>
      <c r="CX1698" s="370"/>
      <c r="CY1698" s="370"/>
      <c r="CZ1698" s="370"/>
      <c r="DA1698" s="370"/>
      <c r="DB1698" s="370"/>
      <c r="DC1698" s="370"/>
      <c r="DD1698" s="370"/>
      <c r="DE1698" s="370"/>
    </row>
    <row r="1699" spans="56:109">
      <c r="BD1699" s="370"/>
      <c r="BE1699" s="370"/>
      <c r="BF1699" s="370"/>
      <c r="BG1699" s="370"/>
      <c r="BH1699" s="370"/>
      <c r="BI1699" s="370"/>
      <c r="BJ1699" s="370"/>
      <c r="BK1699" s="370"/>
      <c r="BL1699" s="370"/>
      <c r="BM1699" s="370"/>
      <c r="BN1699" s="370"/>
      <c r="BO1699" s="370"/>
      <c r="BP1699" s="370"/>
      <c r="BQ1699" s="370"/>
      <c r="BR1699" s="370"/>
      <c r="BS1699" s="370"/>
      <c r="BT1699" s="370"/>
      <c r="BU1699" s="370"/>
      <c r="BV1699" s="370"/>
      <c r="BW1699" s="370"/>
      <c r="BX1699" s="370"/>
      <c r="BY1699" s="370"/>
      <c r="BZ1699" s="370"/>
      <c r="CA1699" s="370"/>
      <c r="CB1699" s="370"/>
      <c r="CC1699" s="370"/>
      <c r="CD1699" s="370"/>
      <c r="CE1699" s="370"/>
      <c r="CF1699" s="370"/>
      <c r="CG1699" s="370"/>
      <c r="CH1699" s="370"/>
      <c r="CI1699" s="370"/>
      <c r="CJ1699" s="370"/>
      <c r="CK1699" s="370"/>
      <c r="CL1699" s="370"/>
      <c r="CM1699" s="370"/>
      <c r="CN1699" s="370"/>
      <c r="CO1699" s="370"/>
      <c r="CP1699" s="370"/>
      <c r="CQ1699" s="370"/>
      <c r="CR1699" s="370"/>
      <c r="CS1699" s="370"/>
      <c r="CT1699" s="370"/>
      <c r="CU1699" s="370"/>
      <c r="CV1699" s="370"/>
      <c r="CW1699" s="370"/>
      <c r="CX1699" s="370"/>
      <c r="CY1699" s="370"/>
      <c r="CZ1699" s="370"/>
      <c r="DA1699" s="370"/>
      <c r="DB1699" s="370"/>
      <c r="DC1699" s="370"/>
      <c r="DD1699" s="370"/>
      <c r="DE1699" s="370"/>
    </row>
    <row r="1700" spans="56:109">
      <c r="BD1700" s="370"/>
      <c r="BE1700" s="370"/>
      <c r="BF1700" s="370"/>
      <c r="BG1700" s="370"/>
      <c r="BH1700" s="370"/>
      <c r="BI1700" s="370"/>
      <c r="BJ1700" s="370"/>
      <c r="BK1700" s="370"/>
      <c r="BL1700" s="370"/>
      <c r="BM1700" s="370"/>
      <c r="BN1700" s="370"/>
      <c r="BO1700" s="370"/>
      <c r="BP1700" s="370"/>
      <c r="BQ1700" s="370"/>
      <c r="BR1700" s="370"/>
      <c r="BS1700" s="370"/>
      <c r="BT1700" s="370"/>
      <c r="BU1700" s="370"/>
      <c r="BV1700" s="370"/>
      <c r="BW1700" s="370"/>
      <c r="BX1700" s="370"/>
      <c r="BY1700" s="370"/>
      <c r="BZ1700" s="370"/>
      <c r="CA1700" s="370"/>
      <c r="CB1700" s="370"/>
      <c r="CC1700" s="370"/>
      <c r="CD1700" s="370"/>
      <c r="CE1700" s="370"/>
      <c r="CF1700" s="370"/>
      <c r="CG1700" s="370"/>
      <c r="CH1700" s="370"/>
      <c r="CI1700" s="370"/>
      <c r="CJ1700" s="370"/>
      <c r="CK1700" s="370"/>
      <c r="CL1700" s="370"/>
      <c r="CM1700" s="370"/>
      <c r="CN1700" s="370"/>
      <c r="CO1700" s="370"/>
      <c r="CP1700" s="370"/>
      <c r="CQ1700" s="370"/>
      <c r="CR1700" s="370"/>
      <c r="CS1700" s="370"/>
      <c r="CT1700" s="370"/>
      <c r="CU1700" s="370"/>
      <c r="CV1700" s="370"/>
      <c r="CW1700" s="370"/>
      <c r="CX1700" s="370"/>
      <c r="CY1700" s="370"/>
      <c r="CZ1700" s="370"/>
      <c r="DA1700" s="370"/>
      <c r="DB1700" s="370"/>
      <c r="DC1700" s="370"/>
      <c r="DD1700" s="370"/>
      <c r="DE1700" s="370"/>
    </row>
    <row r="1701" spans="56:109">
      <c r="BD1701" s="370"/>
      <c r="BE1701" s="370"/>
      <c r="BF1701" s="370"/>
      <c r="BG1701" s="370"/>
      <c r="BH1701" s="370"/>
      <c r="BI1701" s="370"/>
      <c r="BJ1701" s="370"/>
      <c r="BK1701" s="370"/>
      <c r="BL1701" s="370"/>
      <c r="BM1701" s="370"/>
      <c r="BN1701" s="370"/>
      <c r="BO1701" s="370"/>
      <c r="BP1701" s="370"/>
      <c r="BQ1701" s="370"/>
      <c r="BR1701" s="370"/>
      <c r="BS1701" s="370"/>
      <c r="BT1701" s="370"/>
      <c r="BU1701" s="370"/>
      <c r="BV1701" s="370"/>
      <c r="BW1701" s="370"/>
      <c r="BX1701" s="370"/>
      <c r="BY1701" s="370"/>
      <c r="BZ1701" s="370"/>
      <c r="CA1701" s="370"/>
      <c r="CB1701" s="370"/>
      <c r="CC1701" s="370"/>
      <c r="CD1701" s="370"/>
      <c r="CE1701" s="370"/>
      <c r="CF1701" s="370"/>
      <c r="CG1701" s="370"/>
      <c r="CH1701" s="370"/>
      <c r="CI1701" s="370"/>
      <c r="CJ1701" s="370"/>
      <c r="CK1701" s="370"/>
      <c r="CL1701" s="370"/>
      <c r="CM1701" s="370"/>
      <c r="CN1701" s="370"/>
      <c r="CO1701" s="370"/>
      <c r="CP1701" s="370"/>
      <c r="CQ1701" s="370"/>
      <c r="CR1701" s="370"/>
      <c r="CS1701" s="370"/>
      <c r="CT1701" s="370"/>
      <c r="CU1701" s="370"/>
      <c r="CV1701" s="370"/>
      <c r="CW1701" s="370"/>
      <c r="CX1701" s="370"/>
      <c r="CY1701" s="370"/>
      <c r="CZ1701" s="370"/>
      <c r="DA1701" s="370"/>
      <c r="DB1701" s="370"/>
      <c r="DC1701" s="370"/>
      <c r="DD1701" s="370"/>
      <c r="DE1701" s="370"/>
    </row>
    <row r="1702" spans="56:109">
      <c r="BD1702" s="370"/>
      <c r="BE1702" s="370"/>
      <c r="BF1702" s="370"/>
      <c r="BG1702" s="370"/>
      <c r="BH1702" s="370"/>
      <c r="BI1702" s="370"/>
      <c r="BJ1702" s="370"/>
      <c r="BK1702" s="370"/>
      <c r="BL1702" s="370"/>
      <c r="BM1702" s="370"/>
      <c r="BN1702" s="370"/>
      <c r="BO1702" s="370"/>
      <c r="BP1702" s="370"/>
      <c r="BQ1702" s="370"/>
      <c r="BR1702" s="370"/>
      <c r="BS1702" s="370"/>
      <c r="BT1702" s="370"/>
      <c r="BU1702" s="370"/>
      <c r="BV1702" s="370"/>
      <c r="BW1702" s="370"/>
      <c r="BX1702" s="370"/>
      <c r="BY1702" s="370"/>
      <c r="BZ1702" s="370"/>
      <c r="CA1702" s="370"/>
      <c r="CB1702" s="370"/>
      <c r="CC1702" s="370"/>
      <c r="CD1702" s="370"/>
      <c r="CE1702" s="370"/>
      <c r="CF1702" s="370"/>
      <c r="CG1702" s="370"/>
      <c r="CH1702" s="370"/>
      <c r="CI1702" s="370"/>
      <c r="CJ1702" s="370"/>
      <c r="CK1702" s="370"/>
      <c r="CL1702" s="370"/>
      <c r="CM1702" s="370"/>
      <c r="CN1702" s="370"/>
      <c r="CO1702" s="370"/>
      <c r="CP1702" s="370"/>
      <c r="CQ1702" s="370"/>
      <c r="CR1702" s="370"/>
      <c r="CS1702" s="370"/>
      <c r="CT1702" s="370"/>
      <c r="CU1702" s="370"/>
      <c r="CV1702" s="370"/>
      <c r="CW1702" s="370"/>
      <c r="CX1702" s="370"/>
      <c r="CY1702" s="370"/>
      <c r="CZ1702" s="370"/>
      <c r="DA1702" s="370"/>
      <c r="DB1702" s="370"/>
      <c r="DC1702" s="370"/>
      <c r="DD1702" s="370"/>
      <c r="DE1702" s="370"/>
    </row>
    <row r="1703" spans="56:109">
      <c r="BD1703" s="370"/>
      <c r="BE1703" s="370"/>
      <c r="BF1703" s="370"/>
      <c r="BG1703" s="370"/>
      <c r="BH1703" s="370"/>
      <c r="BI1703" s="370"/>
      <c r="BJ1703" s="370"/>
      <c r="BK1703" s="370"/>
      <c r="BL1703" s="370"/>
      <c r="BM1703" s="370"/>
      <c r="BN1703" s="370"/>
      <c r="BO1703" s="370"/>
      <c r="BP1703" s="370"/>
      <c r="BQ1703" s="370"/>
      <c r="BR1703" s="370"/>
      <c r="BS1703" s="370"/>
      <c r="BT1703" s="370"/>
      <c r="BU1703" s="370"/>
      <c r="BV1703" s="370"/>
      <c r="BW1703" s="370"/>
      <c r="BX1703" s="370"/>
      <c r="BY1703" s="370"/>
      <c r="BZ1703" s="370"/>
      <c r="CA1703" s="370"/>
      <c r="CB1703" s="370"/>
      <c r="CC1703" s="370"/>
      <c r="CD1703" s="370"/>
      <c r="CE1703" s="370"/>
      <c r="CF1703" s="370"/>
      <c r="CG1703" s="370"/>
      <c r="CH1703" s="370"/>
      <c r="CI1703" s="370"/>
      <c r="CJ1703" s="370"/>
      <c r="CK1703" s="370"/>
      <c r="CL1703" s="370"/>
      <c r="CM1703" s="370"/>
      <c r="CN1703" s="370"/>
      <c r="CO1703" s="370"/>
      <c r="CP1703" s="370"/>
      <c r="CQ1703" s="370"/>
      <c r="CR1703" s="370"/>
      <c r="CS1703" s="370"/>
      <c r="CT1703" s="370"/>
      <c r="CU1703" s="370"/>
      <c r="CV1703" s="370"/>
      <c r="CW1703" s="370"/>
      <c r="CX1703" s="370"/>
      <c r="CY1703" s="370"/>
      <c r="CZ1703" s="370"/>
      <c r="DA1703" s="370"/>
      <c r="DB1703" s="370"/>
      <c r="DC1703" s="370"/>
      <c r="DD1703" s="370"/>
      <c r="DE1703" s="370"/>
    </row>
    <row r="1704" spans="56:109">
      <c r="BD1704" s="370"/>
      <c r="BE1704" s="370"/>
      <c r="BF1704" s="370"/>
      <c r="BG1704" s="370"/>
      <c r="BH1704" s="370"/>
      <c r="BI1704" s="370"/>
      <c r="BJ1704" s="370"/>
      <c r="BK1704" s="370"/>
      <c r="BL1704" s="370"/>
      <c r="BM1704" s="370"/>
      <c r="BN1704" s="370"/>
      <c r="BO1704" s="370"/>
      <c r="BP1704" s="370"/>
      <c r="BQ1704" s="370"/>
      <c r="BR1704" s="370"/>
      <c r="BS1704" s="370"/>
      <c r="BT1704" s="370"/>
      <c r="BU1704" s="370"/>
      <c r="BV1704" s="370"/>
      <c r="BW1704" s="370"/>
      <c r="BX1704" s="370"/>
      <c r="BY1704" s="370"/>
      <c r="BZ1704" s="370"/>
      <c r="CA1704" s="370"/>
      <c r="CB1704" s="370"/>
      <c r="CC1704" s="370"/>
      <c r="CD1704" s="370"/>
      <c r="CE1704" s="370"/>
      <c r="CF1704" s="370"/>
      <c r="CG1704" s="370"/>
      <c r="CH1704" s="370"/>
      <c r="CI1704" s="370"/>
      <c r="CJ1704" s="370"/>
      <c r="CK1704" s="370"/>
      <c r="CL1704" s="370"/>
      <c r="CM1704" s="370"/>
      <c r="CN1704" s="370"/>
      <c r="CO1704" s="370"/>
      <c r="CP1704" s="370"/>
      <c r="CQ1704" s="370"/>
      <c r="CR1704" s="370"/>
      <c r="CS1704" s="370"/>
      <c r="CT1704" s="370"/>
      <c r="CU1704" s="370"/>
      <c r="CV1704" s="370"/>
      <c r="CW1704" s="370"/>
      <c r="CX1704" s="370"/>
      <c r="CY1704" s="370"/>
      <c r="CZ1704" s="370"/>
      <c r="DA1704" s="370"/>
      <c r="DB1704" s="370"/>
      <c r="DC1704" s="370"/>
      <c r="DD1704" s="370"/>
      <c r="DE1704" s="370"/>
    </row>
    <row r="1705" spans="56:109">
      <c r="BD1705" s="370"/>
      <c r="BE1705" s="370"/>
      <c r="BF1705" s="370"/>
      <c r="BG1705" s="370"/>
      <c r="BH1705" s="370"/>
      <c r="BI1705" s="370"/>
      <c r="BJ1705" s="370"/>
      <c r="BK1705" s="370"/>
      <c r="BL1705" s="370"/>
      <c r="BM1705" s="370"/>
      <c r="BN1705" s="370"/>
      <c r="BO1705" s="370"/>
      <c r="BP1705" s="370"/>
      <c r="BQ1705" s="370"/>
      <c r="BR1705" s="370"/>
      <c r="BS1705" s="370"/>
      <c r="BT1705" s="370"/>
      <c r="BU1705" s="370"/>
      <c r="BV1705" s="370"/>
      <c r="BW1705" s="370"/>
      <c r="BX1705" s="370"/>
      <c r="BY1705" s="370"/>
      <c r="BZ1705" s="370"/>
      <c r="CA1705" s="370"/>
      <c r="CB1705" s="370"/>
      <c r="CC1705" s="370"/>
      <c r="CD1705" s="370"/>
      <c r="CE1705" s="370"/>
      <c r="CF1705" s="370"/>
      <c r="CG1705" s="370"/>
      <c r="CH1705" s="370"/>
      <c r="CI1705" s="370"/>
      <c r="CJ1705" s="370"/>
      <c r="CK1705" s="370"/>
      <c r="CL1705" s="370"/>
      <c r="CM1705" s="370"/>
      <c r="CN1705" s="370"/>
      <c r="CO1705" s="370"/>
      <c r="CP1705" s="370"/>
      <c r="CQ1705" s="370"/>
      <c r="CR1705" s="370"/>
      <c r="CS1705" s="370"/>
      <c r="CT1705" s="370"/>
      <c r="CU1705" s="370"/>
      <c r="CV1705" s="370"/>
      <c r="CW1705" s="370"/>
      <c r="CX1705" s="370"/>
      <c r="CY1705" s="370"/>
      <c r="CZ1705" s="370"/>
      <c r="DA1705" s="370"/>
      <c r="DB1705" s="370"/>
      <c r="DC1705" s="370"/>
      <c r="DD1705" s="370"/>
      <c r="DE1705" s="370"/>
    </row>
    <row r="1706" spans="56:109">
      <c r="BD1706" s="370"/>
      <c r="BE1706" s="370"/>
      <c r="BF1706" s="370"/>
      <c r="BG1706" s="370"/>
      <c r="BH1706" s="370"/>
      <c r="BI1706" s="370"/>
      <c r="BJ1706" s="370"/>
      <c r="BK1706" s="370"/>
      <c r="BL1706" s="370"/>
      <c r="BM1706" s="370"/>
      <c r="BN1706" s="370"/>
      <c r="BO1706" s="370"/>
      <c r="BP1706" s="370"/>
      <c r="BQ1706" s="370"/>
      <c r="BR1706" s="370"/>
      <c r="BS1706" s="370"/>
      <c r="BT1706" s="370"/>
      <c r="BU1706" s="370"/>
      <c r="BV1706" s="370"/>
      <c r="BW1706" s="370"/>
      <c r="BX1706" s="370"/>
      <c r="BY1706" s="370"/>
      <c r="BZ1706" s="370"/>
      <c r="CA1706" s="370"/>
      <c r="CB1706" s="370"/>
      <c r="CC1706" s="370"/>
      <c r="CD1706" s="370"/>
      <c r="CE1706" s="370"/>
      <c r="CF1706" s="370"/>
      <c r="CG1706" s="370"/>
      <c r="CH1706" s="370"/>
      <c r="CI1706" s="370"/>
      <c r="CJ1706" s="370"/>
      <c r="CK1706" s="370"/>
      <c r="CL1706" s="370"/>
      <c r="CM1706" s="370"/>
      <c r="CN1706" s="370"/>
      <c r="CO1706" s="370"/>
      <c r="CP1706" s="370"/>
      <c r="CQ1706" s="370"/>
      <c r="CR1706" s="370"/>
      <c r="CS1706" s="370"/>
      <c r="CT1706" s="370"/>
      <c r="CU1706" s="370"/>
      <c r="CV1706" s="370"/>
      <c r="CW1706" s="370"/>
      <c r="CX1706" s="370"/>
      <c r="CY1706" s="370"/>
      <c r="CZ1706" s="370"/>
      <c r="DA1706" s="370"/>
      <c r="DB1706" s="370"/>
      <c r="DC1706" s="370"/>
      <c r="DD1706" s="370"/>
      <c r="DE1706" s="370"/>
    </row>
    <row r="1707" spans="56:109">
      <c r="BD1707" s="370"/>
      <c r="BE1707" s="370"/>
      <c r="BF1707" s="370"/>
      <c r="BG1707" s="370"/>
      <c r="BH1707" s="370"/>
      <c r="BI1707" s="370"/>
      <c r="BJ1707" s="370"/>
      <c r="BK1707" s="370"/>
      <c r="BL1707" s="370"/>
      <c r="BM1707" s="370"/>
      <c r="BN1707" s="370"/>
      <c r="BO1707" s="370"/>
      <c r="BP1707" s="370"/>
      <c r="BQ1707" s="370"/>
      <c r="BR1707" s="370"/>
      <c r="BS1707" s="370"/>
      <c r="BT1707" s="370"/>
      <c r="BU1707" s="370"/>
      <c r="BV1707" s="370"/>
      <c r="BW1707" s="370"/>
      <c r="BX1707" s="370"/>
      <c r="BY1707" s="370"/>
      <c r="BZ1707" s="370"/>
      <c r="CA1707" s="370"/>
      <c r="CB1707" s="370"/>
      <c r="CC1707" s="370"/>
      <c r="CD1707" s="370"/>
      <c r="CE1707" s="370"/>
      <c r="CF1707" s="370"/>
      <c r="CG1707" s="370"/>
      <c r="CH1707" s="370"/>
      <c r="CI1707" s="370"/>
      <c r="CJ1707" s="370"/>
      <c r="CK1707" s="370"/>
      <c r="CL1707" s="370"/>
      <c r="CM1707" s="370"/>
      <c r="CN1707" s="370"/>
      <c r="CO1707" s="370"/>
      <c r="CP1707" s="370"/>
      <c r="CQ1707" s="370"/>
      <c r="CR1707" s="370"/>
      <c r="CS1707" s="370"/>
      <c r="CT1707" s="370"/>
      <c r="CU1707" s="370"/>
      <c r="CV1707" s="370"/>
      <c r="CW1707" s="370"/>
      <c r="CX1707" s="370"/>
      <c r="CY1707" s="370"/>
      <c r="CZ1707" s="370"/>
      <c r="DA1707" s="370"/>
      <c r="DB1707" s="370"/>
      <c r="DC1707" s="370"/>
      <c r="DD1707" s="370"/>
      <c r="DE1707" s="370"/>
    </row>
    <row r="1708" spans="56:109">
      <c r="BD1708" s="370"/>
      <c r="BE1708" s="370"/>
      <c r="BF1708" s="370"/>
      <c r="BG1708" s="370"/>
      <c r="BH1708" s="370"/>
      <c r="BI1708" s="370"/>
      <c r="BJ1708" s="370"/>
      <c r="BK1708" s="370"/>
      <c r="BL1708" s="370"/>
      <c r="BM1708" s="370"/>
      <c r="BN1708" s="370"/>
      <c r="BO1708" s="370"/>
      <c r="BP1708" s="370"/>
      <c r="BQ1708" s="370"/>
      <c r="BR1708" s="370"/>
      <c r="BS1708" s="370"/>
      <c r="BT1708" s="370"/>
      <c r="BU1708" s="370"/>
      <c r="BV1708" s="370"/>
      <c r="BW1708" s="370"/>
      <c r="BX1708" s="370"/>
      <c r="BY1708" s="370"/>
      <c r="BZ1708" s="370"/>
      <c r="CA1708" s="370"/>
      <c r="CB1708" s="370"/>
      <c r="CC1708" s="370"/>
      <c r="CD1708" s="370"/>
      <c r="CE1708" s="370"/>
      <c r="CF1708" s="370"/>
      <c r="CG1708" s="370"/>
      <c r="CH1708" s="370"/>
      <c r="CI1708" s="370"/>
      <c r="CJ1708" s="370"/>
      <c r="CK1708" s="370"/>
      <c r="CL1708" s="370"/>
      <c r="CM1708" s="370"/>
      <c r="CN1708" s="370"/>
      <c r="CO1708" s="370"/>
      <c r="CP1708" s="370"/>
      <c r="CQ1708" s="370"/>
      <c r="CR1708" s="370"/>
      <c r="CS1708" s="370"/>
      <c r="CT1708" s="370"/>
      <c r="CU1708" s="370"/>
      <c r="CV1708" s="370"/>
      <c r="CW1708" s="370"/>
      <c r="CX1708" s="370"/>
      <c r="CY1708" s="370"/>
      <c r="CZ1708" s="370"/>
      <c r="DA1708" s="370"/>
      <c r="DB1708" s="370"/>
      <c r="DC1708" s="370"/>
      <c r="DD1708" s="370"/>
      <c r="DE1708" s="370"/>
    </row>
    <row r="1709" spans="56:109">
      <c r="BD1709" s="370"/>
      <c r="BE1709" s="370"/>
      <c r="BF1709" s="370"/>
      <c r="BG1709" s="370"/>
      <c r="BH1709" s="370"/>
      <c r="BI1709" s="370"/>
      <c r="BJ1709" s="370"/>
      <c r="BK1709" s="370"/>
      <c r="BL1709" s="370"/>
      <c r="BM1709" s="370"/>
      <c r="BN1709" s="370"/>
      <c r="BO1709" s="370"/>
      <c r="BP1709" s="370"/>
      <c r="BQ1709" s="370"/>
      <c r="BR1709" s="370"/>
      <c r="BS1709" s="370"/>
      <c r="BT1709" s="370"/>
      <c r="BU1709" s="370"/>
      <c r="BV1709" s="370"/>
      <c r="BW1709" s="370"/>
      <c r="BX1709" s="370"/>
      <c r="BY1709" s="370"/>
      <c r="BZ1709" s="370"/>
      <c r="CA1709" s="370"/>
      <c r="CB1709" s="370"/>
      <c r="CC1709" s="370"/>
      <c r="CD1709" s="370"/>
      <c r="CE1709" s="370"/>
      <c r="CF1709" s="370"/>
      <c r="CG1709" s="370"/>
      <c r="CH1709" s="370"/>
      <c r="CI1709" s="370"/>
      <c r="CJ1709" s="370"/>
      <c r="CK1709" s="370"/>
      <c r="CL1709" s="370"/>
      <c r="CM1709" s="370"/>
      <c r="CN1709" s="370"/>
      <c r="CO1709" s="370"/>
      <c r="CP1709" s="370"/>
      <c r="CQ1709" s="370"/>
      <c r="CR1709" s="370"/>
      <c r="CS1709" s="370"/>
      <c r="CT1709" s="370"/>
      <c r="CU1709" s="370"/>
      <c r="CV1709" s="370"/>
      <c r="CW1709" s="370"/>
      <c r="CX1709" s="370"/>
      <c r="CY1709" s="370"/>
      <c r="CZ1709" s="370"/>
      <c r="DA1709" s="370"/>
      <c r="DB1709" s="370"/>
      <c r="DC1709" s="370"/>
      <c r="DD1709" s="370"/>
      <c r="DE1709" s="370"/>
    </row>
    <row r="1710" spans="56:109">
      <c r="BD1710" s="370"/>
      <c r="BE1710" s="370"/>
      <c r="BF1710" s="370"/>
      <c r="BG1710" s="370"/>
      <c r="BH1710" s="370"/>
      <c r="BI1710" s="370"/>
      <c r="BJ1710" s="370"/>
      <c r="BK1710" s="370"/>
      <c r="BL1710" s="370"/>
      <c r="BM1710" s="370"/>
      <c r="BN1710" s="370"/>
      <c r="BO1710" s="370"/>
      <c r="BP1710" s="370"/>
      <c r="BQ1710" s="370"/>
      <c r="BR1710" s="370"/>
      <c r="BS1710" s="370"/>
      <c r="BT1710" s="370"/>
      <c r="BU1710" s="370"/>
      <c r="BV1710" s="370"/>
      <c r="BW1710" s="370"/>
      <c r="BX1710" s="370"/>
      <c r="BY1710" s="370"/>
      <c r="BZ1710" s="370"/>
      <c r="CA1710" s="370"/>
      <c r="CB1710" s="370"/>
      <c r="CC1710" s="370"/>
      <c r="CD1710" s="370"/>
      <c r="CE1710" s="370"/>
      <c r="CF1710" s="370"/>
      <c r="CG1710" s="370"/>
      <c r="CH1710" s="370"/>
      <c r="CI1710" s="370"/>
      <c r="CJ1710" s="370"/>
      <c r="CK1710" s="370"/>
      <c r="CL1710" s="370"/>
      <c r="CM1710" s="370"/>
      <c r="CN1710" s="370"/>
      <c r="CO1710" s="370"/>
      <c r="CP1710" s="370"/>
      <c r="CQ1710" s="370"/>
      <c r="CR1710" s="370"/>
      <c r="CS1710" s="370"/>
      <c r="CT1710" s="370"/>
      <c r="CU1710" s="370"/>
      <c r="CV1710" s="370"/>
      <c r="CW1710" s="370"/>
      <c r="CX1710" s="370"/>
      <c r="CY1710" s="370"/>
      <c r="CZ1710" s="370"/>
      <c r="DA1710" s="370"/>
      <c r="DB1710" s="370"/>
      <c r="DC1710" s="370"/>
      <c r="DD1710" s="370"/>
      <c r="DE1710" s="370"/>
    </row>
    <row r="1711" spans="56:109">
      <c r="BD1711" s="370"/>
      <c r="BE1711" s="370"/>
      <c r="BF1711" s="370"/>
      <c r="BG1711" s="370"/>
      <c r="BH1711" s="370"/>
      <c r="BI1711" s="370"/>
      <c r="BJ1711" s="370"/>
      <c r="BK1711" s="370"/>
      <c r="BL1711" s="370"/>
      <c r="BM1711" s="370"/>
      <c r="BN1711" s="370"/>
      <c r="BO1711" s="370"/>
      <c r="BP1711" s="370"/>
      <c r="BQ1711" s="370"/>
      <c r="BR1711" s="370"/>
      <c r="BS1711" s="370"/>
      <c r="BT1711" s="370"/>
      <c r="BU1711" s="370"/>
      <c r="BV1711" s="370"/>
      <c r="BW1711" s="370"/>
      <c r="BX1711" s="370"/>
      <c r="BY1711" s="370"/>
      <c r="BZ1711" s="370"/>
      <c r="CA1711" s="370"/>
      <c r="CB1711" s="370"/>
      <c r="CC1711" s="370"/>
      <c r="CD1711" s="370"/>
      <c r="CE1711" s="370"/>
      <c r="CF1711" s="370"/>
      <c r="CG1711" s="370"/>
      <c r="CH1711" s="370"/>
      <c r="CI1711" s="370"/>
      <c r="CJ1711" s="370"/>
      <c r="CK1711" s="370"/>
      <c r="CL1711" s="370"/>
      <c r="CM1711" s="370"/>
      <c r="CN1711" s="370"/>
      <c r="CO1711" s="370"/>
      <c r="CP1711" s="370"/>
      <c r="CQ1711" s="370"/>
      <c r="CR1711" s="370"/>
      <c r="CS1711" s="370"/>
      <c r="CT1711" s="370"/>
      <c r="CU1711" s="370"/>
      <c r="CV1711" s="370"/>
      <c r="CW1711" s="370"/>
      <c r="CX1711" s="370"/>
      <c r="CY1711" s="370"/>
      <c r="CZ1711" s="370"/>
      <c r="DA1711" s="370"/>
      <c r="DB1711" s="370"/>
      <c r="DC1711" s="370"/>
      <c r="DD1711" s="370"/>
      <c r="DE1711" s="370"/>
    </row>
    <row r="1712" spans="56:109">
      <c r="BD1712" s="370"/>
      <c r="BE1712" s="370"/>
      <c r="BF1712" s="370"/>
      <c r="BG1712" s="370"/>
      <c r="BH1712" s="370"/>
      <c r="BI1712" s="370"/>
      <c r="BJ1712" s="370"/>
      <c r="BK1712" s="370"/>
      <c r="BL1712" s="370"/>
      <c r="BM1712" s="370"/>
      <c r="BN1712" s="370"/>
      <c r="BO1712" s="370"/>
      <c r="BP1712" s="370"/>
      <c r="BQ1712" s="370"/>
      <c r="BR1712" s="370"/>
      <c r="BS1712" s="370"/>
      <c r="BT1712" s="370"/>
      <c r="BU1712" s="370"/>
      <c r="BV1712" s="370"/>
      <c r="BW1712" s="370"/>
      <c r="BX1712" s="370"/>
      <c r="BY1712" s="370"/>
      <c r="BZ1712" s="370"/>
      <c r="CA1712" s="370"/>
      <c r="CB1712" s="370"/>
      <c r="CC1712" s="370"/>
      <c r="CD1712" s="370"/>
      <c r="CE1712" s="370"/>
      <c r="CF1712" s="370"/>
      <c r="CG1712" s="370"/>
      <c r="CH1712" s="370"/>
      <c r="CI1712" s="370"/>
      <c r="CJ1712" s="370"/>
      <c r="CK1712" s="370"/>
      <c r="CL1712" s="370"/>
      <c r="CM1712" s="370"/>
      <c r="CN1712" s="370"/>
      <c r="CO1712" s="370"/>
      <c r="CP1712" s="370"/>
      <c r="CQ1712" s="370"/>
      <c r="CR1712" s="370"/>
      <c r="CS1712" s="370"/>
      <c r="CT1712" s="370"/>
      <c r="CU1712" s="370"/>
      <c r="CV1712" s="370"/>
      <c r="CW1712" s="370"/>
      <c r="CX1712" s="370"/>
      <c r="CY1712" s="370"/>
      <c r="CZ1712" s="370"/>
      <c r="DA1712" s="370"/>
      <c r="DB1712" s="370"/>
      <c r="DC1712" s="370"/>
      <c r="DD1712" s="370"/>
      <c r="DE1712" s="370"/>
    </row>
    <row r="1713" spans="56:109">
      <c r="BD1713" s="370"/>
      <c r="BE1713" s="370"/>
      <c r="BF1713" s="370"/>
      <c r="BG1713" s="370"/>
      <c r="BH1713" s="370"/>
      <c r="BI1713" s="370"/>
      <c r="BJ1713" s="370"/>
      <c r="BK1713" s="370"/>
      <c r="BL1713" s="370"/>
      <c r="BM1713" s="370"/>
      <c r="BN1713" s="370"/>
      <c r="BO1713" s="370"/>
      <c r="BP1713" s="370"/>
      <c r="BQ1713" s="370"/>
      <c r="BR1713" s="370"/>
      <c r="BS1713" s="370"/>
      <c r="BT1713" s="370"/>
      <c r="BU1713" s="370"/>
      <c r="BV1713" s="370"/>
      <c r="BW1713" s="370"/>
      <c r="BX1713" s="370"/>
      <c r="BY1713" s="370"/>
      <c r="BZ1713" s="370"/>
      <c r="CA1713" s="370"/>
      <c r="CB1713" s="370"/>
      <c r="CC1713" s="370"/>
      <c r="CD1713" s="370"/>
      <c r="CE1713" s="370"/>
      <c r="CF1713" s="370"/>
      <c r="CG1713" s="370"/>
      <c r="CH1713" s="370"/>
      <c r="CI1713" s="370"/>
      <c r="CJ1713" s="370"/>
      <c r="CK1713" s="370"/>
      <c r="CL1713" s="370"/>
      <c r="CM1713" s="370"/>
      <c r="CN1713" s="370"/>
      <c r="CO1713" s="370"/>
      <c r="CP1713" s="370"/>
      <c r="CQ1713" s="370"/>
      <c r="CR1713" s="370"/>
      <c r="CS1713" s="370"/>
      <c r="CT1713" s="370"/>
      <c r="CU1713" s="370"/>
      <c r="CV1713" s="370"/>
      <c r="CW1713" s="370"/>
      <c r="CX1713" s="370"/>
      <c r="CY1713" s="370"/>
      <c r="CZ1713" s="370"/>
      <c r="DA1713" s="370"/>
      <c r="DB1713" s="370"/>
      <c r="DC1713" s="370"/>
      <c r="DD1713" s="370"/>
      <c r="DE1713" s="370"/>
    </row>
    <row r="1714" spans="56:109">
      <c r="BD1714" s="370"/>
      <c r="BE1714" s="370"/>
      <c r="BF1714" s="370"/>
      <c r="BG1714" s="370"/>
      <c r="BH1714" s="370"/>
      <c r="BI1714" s="370"/>
      <c r="BJ1714" s="370"/>
      <c r="BK1714" s="370"/>
      <c r="BL1714" s="370"/>
      <c r="BM1714" s="370"/>
      <c r="BN1714" s="370"/>
      <c r="BO1714" s="370"/>
      <c r="BP1714" s="370"/>
      <c r="BQ1714" s="370"/>
      <c r="BR1714" s="370"/>
      <c r="BS1714" s="370"/>
      <c r="BT1714" s="370"/>
      <c r="BU1714" s="370"/>
      <c r="BV1714" s="370"/>
      <c r="BW1714" s="370"/>
      <c r="BX1714" s="370"/>
      <c r="BY1714" s="370"/>
      <c r="BZ1714" s="370"/>
      <c r="CA1714" s="370"/>
      <c r="CB1714" s="370"/>
      <c r="CC1714" s="370"/>
      <c r="CD1714" s="370"/>
      <c r="CE1714" s="370"/>
      <c r="CF1714" s="370"/>
      <c r="CG1714" s="370"/>
      <c r="CH1714" s="370"/>
      <c r="CI1714" s="370"/>
      <c r="CJ1714" s="370"/>
      <c r="CK1714" s="370"/>
      <c r="CL1714" s="370"/>
      <c r="CM1714" s="370"/>
      <c r="CN1714" s="370"/>
      <c r="CO1714" s="370"/>
      <c r="CP1714" s="370"/>
      <c r="CQ1714" s="370"/>
      <c r="CR1714" s="370"/>
      <c r="CS1714" s="370"/>
      <c r="CT1714" s="370"/>
      <c r="CU1714" s="370"/>
      <c r="CV1714" s="370"/>
      <c r="CW1714" s="370"/>
      <c r="CX1714" s="370"/>
      <c r="CY1714" s="370"/>
      <c r="CZ1714" s="370"/>
      <c r="DA1714" s="370"/>
      <c r="DB1714" s="370"/>
      <c r="DC1714" s="370"/>
      <c r="DD1714" s="370"/>
      <c r="DE1714" s="370"/>
    </row>
    <row r="1715" spans="56:109">
      <c r="BD1715" s="370"/>
      <c r="BE1715" s="370"/>
      <c r="BF1715" s="370"/>
      <c r="BG1715" s="370"/>
      <c r="BH1715" s="370"/>
      <c r="BI1715" s="370"/>
      <c r="BJ1715" s="370"/>
      <c r="BK1715" s="370"/>
      <c r="BL1715" s="370"/>
      <c r="BM1715" s="370"/>
      <c r="BN1715" s="370"/>
      <c r="BO1715" s="370"/>
      <c r="BP1715" s="370"/>
      <c r="BQ1715" s="370"/>
      <c r="BR1715" s="370"/>
      <c r="BS1715" s="370"/>
      <c r="BT1715" s="370"/>
      <c r="BU1715" s="370"/>
      <c r="BV1715" s="370"/>
      <c r="BW1715" s="370"/>
      <c r="BX1715" s="370"/>
      <c r="BY1715" s="370"/>
      <c r="BZ1715" s="370"/>
      <c r="CA1715" s="370"/>
      <c r="CB1715" s="370"/>
      <c r="CC1715" s="370"/>
      <c r="CD1715" s="370"/>
      <c r="CE1715" s="370"/>
      <c r="CF1715" s="370"/>
      <c r="CG1715" s="370"/>
      <c r="CH1715" s="370"/>
      <c r="CI1715" s="370"/>
      <c r="CJ1715" s="370"/>
      <c r="CK1715" s="370"/>
      <c r="CL1715" s="370"/>
      <c r="CM1715" s="370"/>
      <c r="CN1715" s="370"/>
      <c r="CO1715" s="370"/>
      <c r="CP1715" s="370"/>
      <c r="CQ1715" s="370"/>
      <c r="CR1715" s="370"/>
      <c r="CS1715" s="370"/>
      <c r="CT1715" s="370"/>
      <c r="CU1715" s="370"/>
      <c r="CV1715" s="370"/>
      <c r="CW1715" s="370"/>
      <c r="CX1715" s="370"/>
      <c r="CY1715" s="370"/>
      <c r="CZ1715" s="370"/>
      <c r="DA1715" s="370"/>
      <c r="DB1715" s="370"/>
      <c r="DC1715" s="370"/>
      <c r="DD1715" s="370"/>
      <c r="DE1715" s="370"/>
    </row>
    <row r="1716" spans="56:109">
      <c r="BD1716" s="370"/>
      <c r="BE1716" s="370"/>
      <c r="BF1716" s="370"/>
      <c r="BG1716" s="370"/>
      <c r="BH1716" s="370"/>
      <c r="BI1716" s="370"/>
      <c r="BJ1716" s="370"/>
      <c r="BK1716" s="370"/>
      <c r="BL1716" s="370"/>
      <c r="BM1716" s="370"/>
      <c r="BN1716" s="370"/>
      <c r="BO1716" s="370"/>
      <c r="BP1716" s="370"/>
      <c r="BQ1716" s="370"/>
      <c r="BR1716" s="370"/>
      <c r="BS1716" s="370"/>
      <c r="BT1716" s="370"/>
      <c r="BU1716" s="370"/>
      <c r="BV1716" s="370"/>
      <c r="BW1716" s="370"/>
      <c r="BX1716" s="370"/>
      <c r="BY1716" s="370"/>
      <c r="BZ1716" s="370"/>
      <c r="CA1716" s="370"/>
      <c r="CB1716" s="370"/>
      <c r="CC1716" s="370"/>
      <c r="CD1716" s="370"/>
      <c r="CE1716" s="370"/>
      <c r="CF1716" s="370"/>
      <c r="CG1716" s="370"/>
      <c r="CH1716" s="370"/>
      <c r="CI1716" s="370"/>
      <c r="CJ1716" s="370"/>
      <c r="CK1716" s="370"/>
      <c r="CL1716" s="370"/>
      <c r="CM1716" s="370"/>
      <c r="CN1716" s="370"/>
      <c r="CO1716" s="370"/>
      <c r="CP1716" s="370"/>
      <c r="CQ1716" s="370"/>
      <c r="CR1716" s="370"/>
      <c r="CS1716" s="370"/>
      <c r="CT1716" s="370"/>
      <c r="CU1716" s="370"/>
      <c r="CV1716" s="370"/>
      <c r="CW1716" s="370"/>
      <c r="CX1716" s="370"/>
      <c r="CY1716" s="370"/>
      <c r="CZ1716" s="370"/>
      <c r="DA1716" s="370"/>
      <c r="DB1716" s="370"/>
      <c r="DC1716" s="370"/>
      <c r="DD1716" s="370"/>
      <c r="DE1716" s="370"/>
    </row>
    <row r="1717" spans="56:109">
      <c r="BD1717" s="370"/>
      <c r="BE1717" s="370"/>
      <c r="BF1717" s="370"/>
      <c r="BG1717" s="370"/>
      <c r="BH1717" s="370"/>
      <c r="BI1717" s="370"/>
      <c r="BJ1717" s="370"/>
      <c r="BK1717" s="370"/>
      <c r="BL1717" s="370"/>
      <c r="BM1717" s="370"/>
      <c r="BN1717" s="370"/>
      <c r="BO1717" s="370"/>
      <c r="BP1717" s="370"/>
      <c r="BQ1717" s="370"/>
      <c r="BR1717" s="370"/>
      <c r="BS1717" s="370"/>
      <c r="BT1717" s="370"/>
      <c r="BU1717" s="370"/>
      <c r="BV1717" s="370"/>
      <c r="BW1717" s="370"/>
      <c r="BX1717" s="370"/>
      <c r="BY1717" s="370"/>
      <c r="BZ1717" s="370"/>
      <c r="CA1717" s="370"/>
      <c r="CB1717" s="370"/>
      <c r="CC1717" s="370"/>
      <c r="CD1717" s="370"/>
      <c r="CE1717" s="370"/>
      <c r="CF1717" s="370"/>
      <c r="CG1717" s="370"/>
      <c r="CH1717" s="370"/>
      <c r="CI1717" s="370"/>
      <c r="CJ1717" s="370"/>
      <c r="CK1717" s="370"/>
      <c r="CL1717" s="370"/>
      <c r="CM1717" s="370"/>
      <c r="CN1717" s="370"/>
      <c r="CO1717" s="370"/>
      <c r="CP1717" s="370"/>
      <c r="CQ1717" s="370"/>
      <c r="CR1717" s="370"/>
      <c r="CS1717" s="370"/>
      <c r="CT1717" s="370"/>
      <c r="CU1717" s="370"/>
      <c r="CV1717" s="370"/>
      <c r="CW1717" s="370"/>
      <c r="CX1717" s="370"/>
      <c r="CY1717" s="370"/>
      <c r="CZ1717" s="370"/>
      <c r="DA1717" s="370"/>
      <c r="DB1717" s="370"/>
      <c r="DC1717" s="370"/>
      <c r="DD1717" s="370"/>
      <c r="DE1717" s="370"/>
    </row>
    <row r="1718" spans="56:109">
      <c r="BD1718" s="370"/>
      <c r="BE1718" s="370"/>
      <c r="BF1718" s="370"/>
      <c r="BG1718" s="370"/>
      <c r="BH1718" s="370"/>
      <c r="BI1718" s="370"/>
      <c r="BJ1718" s="370"/>
      <c r="BK1718" s="370"/>
      <c r="BL1718" s="370"/>
      <c r="BM1718" s="370"/>
      <c r="BN1718" s="370"/>
      <c r="BO1718" s="370"/>
      <c r="BP1718" s="370"/>
      <c r="BQ1718" s="370"/>
      <c r="BR1718" s="370"/>
      <c r="BS1718" s="370"/>
      <c r="BT1718" s="370"/>
      <c r="BU1718" s="370"/>
      <c r="BV1718" s="370"/>
      <c r="BW1718" s="370"/>
      <c r="BX1718" s="370"/>
      <c r="BY1718" s="370"/>
      <c r="BZ1718" s="370"/>
      <c r="CA1718" s="370"/>
      <c r="CB1718" s="370"/>
      <c r="CC1718" s="370"/>
      <c r="CD1718" s="370"/>
      <c r="CE1718" s="370"/>
      <c r="CF1718" s="370"/>
      <c r="CG1718" s="370"/>
      <c r="CH1718" s="370"/>
      <c r="CI1718" s="370"/>
      <c r="CJ1718" s="370"/>
      <c r="CK1718" s="370"/>
      <c r="CL1718" s="370"/>
      <c r="CM1718" s="370"/>
      <c r="CN1718" s="370"/>
      <c r="CO1718" s="370"/>
      <c r="CP1718" s="370"/>
      <c r="CQ1718" s="370"/>
      <c r="CR1718" s="370"/>
      <c r="CS1718" s="370"/>
      <c r="CT1718" s="370"/>
      <c r="CU1718" s="370"/>
      <c r="CV1718" s="370"/>
      <c r="CW1718" s="370"/>
      <c r="CX1718" s="370"/>
      <c r="CY1718" s="370"/>
      <c r="CZ1718" s="370"/>
      <c r="DA1718" s="370"/>
      <c r="DB1718" s="370"/>
      <c r="DC1718" s="370"/>
      <c r="DD1718" s="370"/>
      <c r="DE1718" s="370"/>
    </row>
    <row r="1719" spans="56:109">
      <c r="BD1719" s="370"/>
      <c r="BE1719" s="370"/>
      <c r="BF1719" s="370"/>
      <c r="BG1719" s="370"/>
      <c r="BH1719" s="370"/>
      <c r="BI1719" s="370"/>
      <c r="BJ1719" s="370"/>
      <c r="BK1719" s="370"/>
      <c r="BL1719" s="370"/>
      <c r="BM1719" s="370"/>
      <c r="BN1719" s="370"/>
      <c r="BO1719" s="370"/>
      <c r="BP1719" s="370"/>
      <c r="BQ1719" s="370"/>
      <c r="BR1719" s="370"/>
      <c r="BS1719" s="370"/>
      <c r="BT1719" s="370"/>
      <c r="BU1719" s="370"/>
      <c r="BV1719" s="370"/>
      <c r="BW1719" s="370"/>
      <c r="BX1719" s="370"/>
      <c r="BY1719" s="370"/>
      <c r="BZ1719" s="370"/>
      <c r="CA1719" s="370"/>
      <c r="CB1719" s="370"/>
      <c r="CC1719" s="370"/>
      <c r="CD1719" s="370"/>
      <c r="CE1719" s="370"/>
      <c r="CF1719" s="370"/>
      <c r="CG1719" s="370"/>
      <c r="CH1719" s="370"/>
      <c r="CI1719" s="370"/>
      <c r="CJ1719" s="370"/>
      <c r="CK1719" s="370"/>
      <c r="CL1719" s="370"/>
      <c r="CM1719" s="370"/>
      <c r="CN1719" s="370"/>
      <c r="CO1719" s="370"/>
      <c r="CP1719" s="370"/>
      <c r="CQ1719" s="370"/>
      <c r="CR1719" s="370"/>
      <c r="CS1719" s="370"/>
      <c r="CT1719" s="370"/>
      <c r="CU1719" s="370"/>
      <c r="CV1719" s="370"/>
      <c r="CW1719" s="370"/>
      <c r="CX1719" s="370"/>
      <c r="CY1719" s="370"/>
      <c r="CZ1719" s="370"/>
      <c r="DA1719" s="370"/>
      <c r="DB1719" s="370"/>
      <c r="DC1719" s="370"/>
      <c r="DD1719" s="370"/>
      <c r="DE1719" s="370"/>
    </row>
    <row r="1720" spans="56:109">
      <c r="BD1720" s="370"/>
      <c r="BE1720" s="370"/>
      <c r="BF1720" s="370"/>
      <c r="BG1720" s="370"/>
      <c r="BH1720" s="370"/>
      <c r="BI1720" s="370"/>
      <c r="BJ1720" s="370"/>
      <c r="BK1720" s="370"/>
      <c r="BL1720" s="370"/>
      <c r="BM1720" s="370"/>
      <c r="BN1720" s="370"/>
      <c r="BO1720" s="370"/>
      <c r="BP1720" s="370"/>
      <c r="BQ1720" s="370"/>
      <c r="BR1720" s="370"/>
      <c r="BS1720" s="370"/>
      <c r="BT1720" s="370"/>
      <c r="BU1720" s="370"/>
      <c r="BV1720" s="370"/>
      <c r="BW1720" s="370"/>
      <c r="BX1720" s="370"/>
      <c r="BY1720" s="370"/>
      <c r="BZ1720" s="370"/>
      <c r="CA1720" s="370"/>
      <c r="CB1720" s="370"/>
      <c r="CC1720" s="370"/>
      <c r="CD1720" s="370"/>
      <c r="CE1720" s="370"/>
      <c r="CF1720" s="370"/>
      <c r="CG1720" s="370"/>
      <c r="CH1720" s="370"/>
      <c r="CI1720" s="370"/>
      <c r="CJ1720" s="370"/>
      <c r="CK1720" s="370"/>
      <c r="CL1720" s="370"/>
      <c r="CM1720" s="370"/>
      <c r="CN1720" s="370"/>
      <c r="CO1720" s="370"/>
      <c r="CP1720" s="370"/>
      <c r="CQ1720" s="370"/>
      <c r="CR1720" s="370"/>
      <c r="CS1720" s="370"/>
      <c r="CT1720" s="370"/>
      <c r="CU1720" s="370"/>
      <c r="CV1720" s="370"/>
      <c r="CW1720" s="370"/>
      <c r="CX1720" s="370"/>
      <c r="CY1720" s="370"/>
      <c r="CZ1720" s="370"/>
      <c r="DA1720" s="370"/>
      <c r="DB1720" s="370"/>
      <c r="DC1720" s="370"/>
      <c r="DD1720" s="370"/>
      <c r="DE1720" s="370"/>
    </row>
    <row r="1721" spans="56:109">
      <c r="BD1721" s="370"/>
      <c r="BE1721" s="370"/>
      <c r="BF1721" s="370"/>
      <c r="BG1721" s="370"/>
      <c r="BH1721" s="370"/>
      <c r="BI1721" s="370"/>
      <c r="BJ1721" s="370"/>
      <c r="BK1721" s="370"/>
      <c r="BL1721" s="370"/>
      <c r="BM1721" s="370"/>
      <c r="BN1721" s="370"/>
      <c r="BO1721" s="370"/>
      <c r="BP1721" s="370"/>
      <c r="BQ1721" s="370"/>
      <c r="BR1721" s="370"/>
      <c r="BS1721" s="370"/>
      <c r="BT1721" s="370"/>
      <c r="BU1721" s="370"/>
      <c r="BV1721" s="370"/>
      <c r="BW1721" s="370"/>
      <c r="BX1721" s="370"/>
      <c r="BY1721" s="370"/>
      <c r="BZ1721" s="370"/>
      <c r="CA1721" s="370"/>
      <c r="CB1721" s="370"/>
      <c r="CC1721" s="370"/>
      <c r="CD1721" s="370"/>
      <c r="CE1721" s="370"/>
      <c r="CF1721" s="370"/>
      <c r="CG1721" s="370"/>
      <c r="CH1721" s="370"/>
      <c r="CI1721" s="370"/>
      <c r="CJ1721" s="370"/>
      <c r="CK1721" s="370"/>
      <c r="CL1721" s="370"/>
      <c r="CM1721" s="370"/>
      <c r="CN1721" s="370"/>
      <c r="CO1721" s="370"/>
      <c r="CP1721" s="370"/>
      <c r="CQ1721" s="370"/>
      <c r="CR1721" s="370"/>
      <c r="CS1721" s="370"/>
      <c r="CT1721" s="370"/>
      <c r="CU1721" s="370"/>
      <c r="CV1721" s="370"/>
      <c r="CW1721" s="370"/>
      <c r="CX1721" s="370"/>
      <c r="CY1721" s="370"/>
      <c r="CZ1721" s="370"/>
      <c r="DA1721" s="370"/>
      <c r="DB1721" s="370"/>
      <c r="DC1721" s="370"/>
      <c r="DD1721" s="370"/>
      <c r="DE1721" s="370"/>
    </row>
    <row r="1722" spans="56:109">
      <c r="BD1722" s="370"/>
      <c r="BE1722" s="370"/>
      <c r="BF1722" s="370"/>
      <c r="BG1722" s="370"/>
      <c r="BH1722" s="370"/>
      <c r="BI1722" s="370"/>
      <c r="BJ1722" s="370"/>
      <c r="BK1722" s="370"/>
      <c r="BL1722" s="370"/>
      <c r="BM1722" s="370"/>
      <c r="BN1722" s="370"/>
      <c r="BO1722" s="370"/>
      <c r="BP1722" s="370"/>
      <c r="BQ1722" s="370"/>
      <c r="BR1722" s="370"/>
      <c r="BS1722" s="370"/>
      <c r="BT1722" s="370"/>
      <c r="BU1722" s="370"/>
      <c r="BV1722" s="370"/>
      <c r="BW1722" s="370"/>
      <c r="BX1722" s="370"/>
      <c r="BY1722" s="370"/>
      <c r="BZ1722" s="370"/>
      <c r="CA1722" s="370"/>
      <c r="CB1722" s="370"/>
      <c r="CC1722" s="370"/>
      <c r="CD1722" s="370"/>
      <c r="CE1722" s="370"/>
      <c r="CF1722" s="370"/>
      <c r="CG1722" s="370"/>
      <c r="CH1722" s="370"/>
      <c r="CI1722" s="370"/>
      <c r="CJ1722" s="370"/>
      <c r="CK1722" s="370"/>
      <c r="CL1722" s="370"/>
      <c r="CM1722" s="370"/>
      <c r="CN1722" s="370"/>
      <c r="CO1722" s="370"/>
      <c r="CP1722" s="370"/>
      <c r="CQ1722" s="370"/>
      <c r="CR1722" s="370"/>
      <c r="CS1722" s="370"/>
      <c r="CT1722" s="370"/>
      <c r="CU1722" s="370"/>
      <c r="CV1722" s="370"/>
      <c r="CW1722" s="370"/>
      <c r="CX1722" s="370"/>
      <c r="CY1722" s="370"/>
      <c r="CZ1722" s="370"/>
      <c r="DA1722" s="370"/>
      <c r="DB1722" s="370"/>
      <c r="DC1722" s="370"/>
      <c r="DD1722" s="370"/>
      <c r="DE1722" s="370"/>
    </row>
    <row r="1723" spans="56:109">
      <c r="BD1723" s="370"/>
      <c r="BE1723" s="370"/>
      <c r="BF1723" s="370"/>
      <c r="BG1723" s="370"/>
      <c r="BH1723" s="370"/>
      <c r="BI1723" s="370"/>
      <c r="BJ1723" s="370"/>
      <c r="BK1723" s="370"/>
      <c r="BL1723" s="370"/>
      <c r="BM1723" s="370"/>
      <c r="BN1723" s="370"/>
      <c r="BO1723" s="370"/>
      <c r="BP1723" s="370"/>
      <c r="BQ1723" s="370"/>
      <c r="BR1723" s="370"/>
      <c r="BS1723" s="370"/>
      <c r="BT1723" s="370"/>
      <c r="BU1723" s="370"/>
      <c r="BV1723" s="370"/>
      <c r="BW1723" s="370"/>
      <c r="BX1723" s="370"/>
      <c r="BY1723" s="370"/>
      <c r="BZ1723" s="370"/>
      <c r="CA1723" s="370"/>
      <c r="CB1723" s="370"/>
      <c r="CC1723" s="370"/>
      <c r="CD1723" s="370"/>
      <c r="CE1723" s="370"/>
      <c r="CF1723" s="370"/>
      <c r="CG1723" s="370"/>
      <c r="CH1723" s="370"/>
      <c r="CI1723" s="370"/>
      <c r="CJ1723" s="370"/>
      <c r="CK1723" s="370"/>
      <c r="CL1723" s="370"/>
      <c r="CM1723" s="370"/>
      <c r="CN1723" s="370"/>
      <c r="CO1723" s="370"/>
      <c r="CP1723" s="370"/>
      <c r="CQ1723" s="370"/>
      <c r="CR1723" s="370"/>
      <c r="CS1723" s="370"/>
      <c r="CT1723" s="370"/>
      <c r="CU1723" s="370"/>
      <c r="CV1723" s="370"/>
      <c r="CW1723" s="370"/>
      <c r="CX1723" s="370"/>
      <c r="CY1723" s="370"/>
      <c r="CZ1723" s="370"/>
      <c r="DA1723" s="370"/>
      <c r="DB1723" s="370"/>
      <c r="DC1723" s="370"/>
      <c r="DD1723" s="370"/>
      <c r="DE1723" s="370"/>
    </row>
    <row r="1724" spans="56:109">
      <c r="BD1724" s="370"/>
      <c r="BE1724" s="370"/>
      <c r="BF1724" s="370"/>
      <c r="BG1724" s="370"/>
      <c r="BH1724" s="370"/>
      <c r="BI1724" s="370"/>
      <c r="BJ1724" s="370"/>
      <c r="BK1724" s="370"/>
      <c r="BL1724" s="370"/>
      <c r="BM1724" s="370"/>
      <c r="BN1724" s="370"/>
      <c r="BO1724" s="370"/>
      <c r="BP1724" s="370"/>
      <c r="BQ1724" s="370"/>
      <c r="BR1724" s="370"/>
      <c r="BS1724" s="370"/>
      <c r="BT1724" s="370"/>
      <c r="BU1724" s="370"/>
      <c r="BV1724" s="370"/>
      <c r="BW1724" s="370"/>
      <c r="BX1724" s="370"/>
      <c r="BY1724" s="370"/>
      <c r="BZ1724" s="370"/>
      <c r="CA1724" s="370"/>
      <c r="CB1724" s="370"/>
      <c r="CC1724" s="370"/>
      <c r="CD1724" s="370"/>
      <c r="CE1724" s="370"/>
      <c r="CF1724" s="370"/>
      <c r="CG1724" s="370"/>
      <c r="CH1724" s="370"/>
      <c r="CI1724" s="370"/>
      <c r="CJ1724" s="370"/>
      <c r="CK1724" s="370"/>
      <c r="CL1724" s="370"/>
      <c r="CM1724" s="370"/>
      <c r="CN1724" s="370"/>
      <c r="CO1724" s="370"/>
      <c r="CP1724" s="370"/>
      <c r="CQ1724" s="370"/>
      <c r="CR1724" s="370"/>
      <c r="CS1724" s="370"/>
      <c r="CT1724" s="370"/>
      <c r="CU1724" s="370"/>
      <c r="CV1724" s="370"/>
      <c r="CW1724" s="370"/>
      <c r="CX1724" s="370"/>
      <c r="CY1724" s="370"/>
      <c r="CZ1724" s="370"/>
      <c r="DA1724" s="370"/>
      <c r="DB1724" s="370"/>
      <c r="DC1724" s="370"/>
      <c r="DD1724" s="370"/>
      <c r="DE1724" s="370"/>
    </row>
    <row r="1725" spans="56:109">
      <c r="BD1725" s="370"/>
      <c r="BE1725" s="370"/>
      <c r="BF1725" s="370"/>
      <c r="BG1725" s="370"/>
      <c r="BH1725" s="370"/>
      <c r="BI1725" s="370"/>
      <c r="BJ1725" s="370"/>
      <c r="BK1725" s="370"/>
      <c r="BL1725" s="370"/>
      <c r="BM1725" s="370"/>
      <c r="BN1725" s="370"/>
      <c r="BO1725" s="370"/>
      <c r="BP1725" s="370"/>
      <c r="BQ1725" s="370"/>
      <c r="BR1725" s="370"/>
      <c r="BS1725" s="370"/>
      <c r="BT1725" s="370"/>
      <c r="BU1725" s="370"/>
      <c r="BV1725" s="370"/>
      <c r="BW1725" s="370"/>
      <c r="BX1725" s="370"/>
      <c r="BY1725" s="370"/>
      <c r="BZ1725" s="370"/>
      <c r="CA1725" s="370"/>
      <c r="CB1725" s="370"/>
      <c r="CC1725" s="370"/>
      <c r="CD1725" s="370"/>
      <c r="CE1725" s="370"/>
      <c r="CF1725" s="370"/>
      <c r="CG1725" s="370"/>
      <c r="CH1725" s="370"/>
      <c r="CI1725" s="370"/>
      <c r="CJ1725" s="370"/>
      <c r="CK1725" s="370"/>
      <c r="CL1725" s="370"/>
      <c r="CM1725" s="370"/>
      <c r="CN1725" s="370"/>
      <c r="CO1725" s="370"/>
      <c r="CP1725" s="370"/>
      <c r="CQ1725" s="370"/>
      <c r="CR1725" s="370"/>
      <c r="CS1725" s="370"/>
      <c r="CT1725" s="370"/>
      <c r="CU1725" s="370"/>
      <c r="CV1725" s="370"/>
      <c r="CW1725" s="370"/>
      <c r="CX1725" s="370"/>
      <c r="CY1725" s="370"/>
      <c r="CZ1725" s="370"/>
      <c r="DA1725" s="370"/>
      <c r="DB1725" s="370"/>
      <c r="DC1725" s="370"/>
      <c r="DD1725" s="370"/>
      <c r="DE1725" s="370"/>
    </row>
    <row r="1726" spans="56:109">
      <c r="BD1726" s="370"/>
      <c r="BE1726" s="370"/>
      <c r="BF1726" s="370"/>
      <c r="BG1726" s="370"/>
      <c r="BH1726" s="370"/>
      <c r="BI1726" s="370"/>
      <c r="BJ1726" s="370"/>
      <c r="BK1726" s="370"/>
      <c r="BL1726" s="370"/>
      <c r="BM1726" s="370"/>
      <c r="BN1726" s="370"/>
      <c r="BO1726" s="370"/>
      <c r="BP1726" s="370"/>
      <c r="BQ1726" s="370"/>
      <c r="BR1726" s="370"/>
      <c r="BS1726" s="370"/>
      <c r="BT1726" s="370"/>
      <c r="BU1726" s="370"/>
      <c r="BV1726" s="370"/>
      <c r="BW1726" s="370"/>
      <c r="BX1726" s="370"/>
      <c r="BY1726" s="370"/>
      <c r="BZ1726" s="370"/>
      <c r="CA1726" s="370"/>
      <c r="CB1726" s="370"/>
      <c r="CC1726" s="370"/>
      <c r="CD1726" s="370"/>
      <c r="CE1726" s="370"/>
      <c r="CF1726" s="370"/>
      <c r="CG1726" s="370"/>
      <c r="CH1726" s="370"/>
      <c r="CI1726" s="370"/>
      <c r="CJ1726" s="370"/>
      <c r="CK1726" s="370"/>
      <c r="CL1726" s="370"/>
      <c r="CM1726" s="370"/>
      <c r="CN1726" s="370"/>
      <c r="CO1726" s="370"/>
      <c r="CP1726" s="370"/>
      <c r="CQ1726" s="370"/>
      <c r="CR1726" s="370"/>
      <c r="CS1726" s="370"/>
      <c r="CT1726" s="370"/>
      <c r="CU1726" s="370"/>
      <c r="CV1726" s="370"/>
      <c r="CW1726" s="370"/>
      <c r="CX1726" s="370"/>
      <c r="CY1726" s="370"/>
      <c r="CZ1726" s="370"/>
      <c r="DA1726" s="370"/>
      <c r="DB1726" s="370"/>
      <c r="DC1726" s="370"/>
      <c r="DD1726" s="370"/>
      <c r="DE1726" s="370"/>
    </row>
    <row r="1727" spans="56:109">
      <c r="BD1727" s="370"/>
      <c r="BE1727" s="370"/>
      <c r="BF1727" s="370"/>
      <c r="BG1727" s="370"/>
      <c r="BH1727" s="370"/>
      <c r="BI1727" s="370"/>
      <c r="BJ1727" s="370"/>
      <c r="BK1727" s="370"/>
      <c r="BL1727" s="370"/>
      <c r="BM1727" s="370"/>
      <c r="BN1727" s="370"/>
      <c r="BO1727" s="370"/>
      <c r="BP1727" s="370"/>
      <c r="BQ1727" s="370"/>
      <c r="BR1727" s="370"/>
      <c r="BS1727" s="370"/>
      <c r="BT1727" s="370"/>
      <c r="BU1727" s="370"/>
      <c r="BV1727" s="370"/>
      <c r="BW1727" s="370"/>
      <c r="BX1727" s="370"/>
      <c r="BY1727" s="370"/>
      <c r="BZ1727" s="370"/>
      <c r="CA1727" s="370"/>
      <c r="CB1727" s="370"/>
      <c r="CC1727" s="370"/>
      <c r="CD1727" s="370"/>
      <c r="CE1727" s="370"/>
      <c r="CF1727" s="370"/>
      <c r="CG1727" s="370"/>
      <c r="CH1727" s="370"/>
      <c r="CI1727" s="370"/>
      <c r="CJ1727" s="370"/>
      <c r="CK1727" s="370"/>
      <c r="CL1727" s="370"/>
      <c r="CM1727" s="370"/>
      <c r="CN1727" s="370"/>
      <c r="CO1727" s="370"/>
      <c r="CP1727" s="370"/>
      <c r="CQ1727" s="370"/>
      <c r="CR1727" s="370"/>
      <c r="CS1727" s="370"/>
      <c r="CT1727" s="370"/>
      <c r="CU1727" s="370"/>
      <c r="CV1727" s="370"/>
      <c r="CW1727" s="370"/>
      <c r="CX1727" s="370"/>
      <c r="CY1727" s="370"/>
      <c r="CZ1727" s="370"/>
      <c r="DA1727" s="370"/>
      <c r="DB1727" s="370"/>
      <c r="DC1727" s="370"/>
      <c r="DD1727" s="370"/>
      <c r="DE1727" s="370"/>
    </row>
    <row r="1728" spans="56:109">
      <c r="BD1728" s="370"/>
      <c r="BE1728" s="370"/>
      <c r="BF1728" s="370"/>
      <c r="BG1728" s="370"/>
      <c r="BH1728" s="370"/>
      <c r="BI1728" s="370"/>
      <c r="BJ1728" s="370"/>
      <c r="BK1728" s="370"/>
      <c r="BL1728" s="370"/>
      <c r="BM1728" s="370"/>
      <c r="BN1728" s="370"/>
      <c r="BO1728" s="370"/>
      <c r="BP1728" s="370"/>
      <c r="BQ1728" s="370"/>
      <c r="BR1728" s="370"/>
      <c r="BS1728" s="370"/>
      <c r="BT1728" s="370"/>
      <c r="BU1728" s="370"/>
      <c r="BV1728" s="370"/>
      <c r="BW1728" s="370"/>
      <c r="BX1728" s="370"/>
      <c r="BY1728" s="370"/>
      <c r="BZ1728" s="370"/>
      <c r="CA1728" s="370"/>
      <c r="CB1728" s="370"/>
      <c r="CC1728" s="370"/>
      <c r="CD1728" s="370"/>
      <c r="CE1728" s="370"/>
      <c r="CF1728" s="370"/>
      <c r="CG1728" s="370"/>
      <c r="CH1728" s="370"/>
      <c r="CI1728" s="370"/>
      <c r="CJ1728" s="370"/>
      <c r="CK1728" s="370"/>
      <c r="CL1728" s="370"/>
      <c r="CM1728" s="370"/>
      <c r="CN1728" s="370"/>
      <c r="CO1728" s="370"/>
      <c r="CP1728" s="370"/>
      <c r="CQ1728" s="370"/>
      <c r="CR1728" s="370"/>
      <c r="CS1728" s="370"/>
      <c r="CT1728" s="370"/>
      <c r="CU1728" s="370"/>
      <c r="CV1728" s="370"/>
      <c r="CW1728" s="370"/>
      <c r="CX1728" s="370"/>
      <c r="CY1728" s="370"/>
      <c r="CZ1728" s="370"/>
      <c r="DA1728" s="370"/>
      <c r="DB1728" s="370"/>
      <c r="DC1728" s="370"/>
      <c r="DD1728" s="370"/>
      <c r="DE1728" s="370"/>
    </row>
    <row r="1729" spans="56:109">
      <c r="BD1729" s="370"/>
      <c r="BE1729" s="370"/>
      <c r="BF1729" s="370"/>
      <c r="BG1729" s="370"/>
      <c r="BH1729" s="370"/>
      <c r="BI1729" s="370"/>
      <c r="BJ1729" s="370"/>
      <c r="BK1729" s="370"/>
      <c r="BL1729" s="370"/>
      <c r="BM1729" s="370"/>
      <c r="BN1729" s="370"/>
      <c r="BO1729" s="370"/>
      <c r="BP1729" s="370"/>
      <c r="BQ1729" s="370"/>
      <c r="BR1729" s="370"/>
      <c r="BS1729" s="370"/>
      <c r="BT1729" s="370"/>
      <c r="BU1729" s="370"/>
      <c r="BV1729" s="370"/>
      <c r="BW1729" s="370"/>
      <c r="BX1729" s="370"/>
      <c r="BY1729" s="370"/>
      <c r="BZ1729" s="370"/>
      <c r="CA1729" s="370"/>
      <c r="CB1729" s="370"/>
      <c r="CC1729" s="370"/>
      <c r="CD1729" s="370"/>
      <c r="CE1729" s="370"/>
      <c r="CF1729" s="370"/>
      <c r="CG1729" s="370"/>
      <c r="CH1729" s="370"/>
      <c r="CI1729" s="370"/>
      <c r="CJ1729" s="370"/>
      <c r="CK1729" s="370"/>
      <c r="CL1729" s="370"/>
      <c r="CM1729" s="370"/>
      <c r="CN1729" s="370"/>
      <c r="CO1729" s="370"/>
      <c r="CP1729" s="370"/>
      <c r="CQ1729" s="370"/>
      <c r="CR1729" s="370"/>
      <c r="CS1729" s="370"/>
      <c r="CT1729" s="370"/>
      <c r="CU1729" s="370"/>
      <c r="CV1729" s="370"/>
      <c r="CW1729" s="370"/>
      <c r="CX1729" s="370"/>
      <c r="CY1729" s="370"/>
      <c r="CZ1729" s="370"/>
      <c r="DA1729" s="370"/>
      <c r="DB1729" s="370"/>
      <c r="DC1729" s="370"/>
      <c r="DD1729" s="370"/>
      <c r="DE1729" s="370"/>
    </row>
    <row r="1730" spans="56:109">
      <c r="BD1730" s="370"/>
      <c r="BE1730" s="370"/>
      <c r="BF1730" s="370"/>
      <c r="BG1730" s="370"/>
      <c r="BH1730" s="370"/>
      <c r="BI1730" s="370"/>
      <c r="BJ1730" s="370"/>
      <c r="BK1730" s="370"/>
      <c r="BL1730" s="370"/>
      <c r="BM1730" s="370"/>
      <c r="BN1730" s="370"/>
      <c r="BO1730" s="370"/>
      <c r="BP1730" s="370"/>
      <c r="BQ1730" s="370"/>
      <c r="BR1730" s="370"/>
      <c r="BS1730" s="370"/>
      <c r="BT1730" s="370"/>
      <c r="BU1730" s="370"/>
      <c r="BV1730" s="370"/>
      <c r="BW1730" s="370"/>
      <c r="BX1730" s="370"/>
      <c r="BY1730" s="370"/>
      <c r="BZ1730" s="370"/>
      <c r="CA1730" s="370"/>
      <c r="CB1730" s="370"/>
      <c r="CC1730" s="370"/>
      <c r="CD1730" s="370"/>
      <c r="CE1730" s="370"/>
      <c r="CF1730" s="370"/>
      <c r="CG1730" s="370"/>
      <c r="CH1730" s="370"/>
      <c r="CI1730" s="370"/>
      <c r="CJ1730" s="370"/>
      <c r="CK1730" s="370"/>
      <c r="CL1730" s="370"/>
      <c r="CM1730" s="370"/>
      <c r="CN1730" s="370"/>
      <c r="CO1730" s="370"/>
      <c r="CP1730" s="370"/>
      <c r="CQ1730" s="370"/>
      <c r="CR1730" s="370"/>
      <c r="CS1730" s="370"/>
      <c r="CT1730" s="370"/>
      <c r="CU1730" s="370"/>
      <c r="CV1730" s="370"/>
      <c r="CW1730" s="370"/>
      <c r="CX1730" s="370"/>
      <c r="CY1730" s="370"/>
      <c r="CZ1730" s="370"/>
      <c r="DA1730" s="370"/>
      <c r="DB1730" s="370"/>
      <c r="DC1730" s="370"/>
      <c r="DD1730" s="370"/>
      <c r="DE1730" s="370"/>
    </row>
    <row r="1731" spans="56:109">
      <c r="BD1731" s="370"/>
      <c r="BE1731" s="370"/>
      <c r="BF1731" s="370"/>
      <c r="BG1731" s="370"/>
      <c r="BH1731" s="370"/>
      <c r="BI1731" s="370"/>
      <c r="BJ1731" s="370"/>
      <c r="BK1731" s="370"/>
      <c r="BL1731" s="370"/>
      <c r="BM1731" s="370"/>
      <c r="BN1731" s="370"/>
      <c r="BO1731" s="370"/>
      <c r="BP1731" s="370"/>
      <c r="BQ1731" s="370"/>
      <c r="BR1731" s="370"/>
      <c r="BS1731" s="370"/>
      <c r="BT1731" s="370"/>
      <c r="BU1731" s="370"/>
      <c r="BV1731" s="370"/>
      <c r="BW1731" s="370"/>
      <c r="BX1731" s="370"/>
      <c r="BY1731" s="370"/>
      <c r="BZ1731" s="370"/>
      <c r="CA1731" s="370"/>
      <c r="CB1731" s="370"/>
      <c r="CC1731" s="370"/>
      <c r="CD1731" s="370"/>
      <c r="CE1731" s="370"/>
      <c r="CF1731" s="370"/>
      <c r="CG1731" s="370"/>
      <c r="CH1731" s="370"/>
      <c r="CI1731" s="370"/>
      <c r="CJ1731" s="370"/>
      <c r="CK1731" s="370"/>
      <c r="CL1731" s="370"/>
      <c r="CM1731" s="370"/>
      <c r="CN1731" s="370"/>
      <c r="CO1731" s="370"/>
      <c r="CP1731" s="370"/>
      <c r="CQ1731" s="370"/>
      <c r="CR1731" s="370"/>
      <c r="CS1731" s="370"/>
      <c r="CT1731" s="370"/>
      <c r="CU1731" s="370"/>
      <c r="CV1731" s="370"/>
      <c r="CW1731" s="370"/>
      <c r="CX1731" s="370"/>
      <c r="CY1731" s="370"/>
      <c r="CZ1731" s="370"/>
      <c r="DA1731" s="370"/>
      <c r="DB1731" s="370"/>
      <c r="DC1731" s="370"/>
      <c r="DD1731" s="370"/>
      <c r="DE1731" s="370"/>
    </row>
    <row r="1732" spans="56:109">
      <c r="BD1732" s="370"/>
      <c r="BE1732" s="370"/>
      <c r="BF1732" s="370"/>
      <c r="BG1732" s="370"/>
      <c r="BH1732" s="370"/>
      <c r="BI1732" s="370"/>
      <c r="BJ1732" s="370"/>
      <c r="BK1732" s="370"/>
      <c r="BL1732" s="370"/>
      <c r="BM1732" s="370"/>
      <c r="BN1732" s="370"/>
      <c r="BO1732" s="370"/>
      <c r="BP1732" s="370"/>
      <c r="BQ1732" s="370"/>
      <c r="BR1732" s="370"/>
      <c r="BS1732" s="370"/>
      <c r="BT1732" s="370"/>
      <c r="BU1732" s="370"/>
      <c r="BV1732" s="370"/>
      <c r="BW1732" s="370"/>
      <c r="BX1732" s="370"/>
      <c r="BY1732" s="370"/>
      <c r="BZ1732" s="370"/>
      <c r="CA1732" s="370"/>
      <c r="CB1732" s="370"/>
      <c r="CC1732" s="370"/>
      <c r="CD1732" s="370"/>
      <c r="CE1732" s="370"/>
      <c r="CF1732" s="370"/>
      <c r="CG1732" s="370"/>
      <c r="CH1732" s="370"/>
      <c r="CI1732" s="370"/>
      <c r="CJ1732" s="370"/>
      <c r="CK1732" s="370"/>
      <c r="CL1732" s="370"/>
      <c r="CM1732" s="370"/>
      <c r="CN1732" s="370"/>
      <c r="CO1732" s="370"/>
      <c r="CP1732" s="370"/>
      <c r="CQ1732" s="370"/>
      <c r="CR1732" s="370"/>
      <c r="CS1732" s="370"/>
      <c r="CT1732" s="370"/>
      <c r="CU1732" s="370"/>
      <c r="CV1732" s="370"/>
      <c r="CW1732" s="370"/>
      <c r="CX1732" s="370"/>
      <c r="CY1732" s="370"/>
      <c r="CZ1732" s="370"/>
      <c r="DA1732" s="370"/>
      <c r="DB1732" s="370"/>
      <c r="DC1732" s="370"/>
      <c r="DD1732" s="370"/>
      <c r="DE1732" s="370"/>
    </row>
    <row r="1733" spans="56:109">
      <c r="BD1733" s="370"/>
      <c r="BE1733" s="370"/>
      <c r="BF1733" s="370"/>
      <c r="BG1733" s="370"/>
      <c r="BH1733" s="370"/>
      <c r="BI1733" s="370"/>
      <c r="BJ1733" s="370"/>
      <c r="BK1733" s="370"/>
      <c r="BL1733" s="370"/>
      <c r="BM1733" s="370"/>
      <c r="BN1733" s="370"/>
      <c r="BO1733" s="370"/>
      <c r="BP1733" s="370"/>
      <c r="BQ1733" s="370"/>
      <c r="BR1733" s="370"/>
      <c r="BS1733" s="370"/>
      <c r="BT1733" s="370"/>
      <c r="BU1733" s="370"/>
      <c r="BV1733" s="370"/>
      <c r="BW1733" s="370"/>
      <c r="BX1733" s="370"/>
      <c r="BY1733" s="370"/>
      <c r="BZ1733" s="370"/>
      <c r="CA1733" s="370"/>
      <c r="CB1733" s="370"/>
      <c r="CC1733" s="370"/>
      <c r="CD1733" s="370"/>
      <c r="CE1733" s="370"/>
      <c r="CF1733" s="370"/>
      <c r="CG1733" s="370"/>
      <c r="CH1733" s="370"/>
      <c r="CI1733" s="370"/>
      <c r="CJ1733" s="370"/>
      <c r="CK1733" s="370"/>
      <c r="CL1733" s="370"/>
      <c r="CM1733" s="370"/>
      <c r="CN1733" s="370"/>
      <c r="CO1733" s="370"/>
      <c r="CP1733" s="370"/>
      <c r="CQ1733" s="370"/>
      <c r="CR1733" s="370"/>
      <c r="CS1733" s="370"/>
      <c r="CT1733" s="370"/>
      <c r="CU1733" s="370"/>
      <c r="CV1733" s="370"/>
      <c r="CW1733" s="370"/>
      <c r="CX1733" s="370"/>
      <c r="CY1733" s="370"/>
      <c r="CZ1733" s="370"/>
      <c r="DA1733" s="370"/>
      <c r="DB1733" s="370"/>
      <c r="DC1733" s="370"/>
      <c r="DD1733" s="370"/>
      <c r="DE1733" s="370"/>
    </row>
    <row r="1734" spans="56:109">
      <c r="BD1734" s="370"/>
      <c r="BE1734" s="370"/>
      <c r="BF1734" s="370"/>
      <c r="BG1734" s="370"/>
      <c r="BH1734" s="370"/>
      <c r="BI1734" s="370"/>
      <c r="BJ1734" s="370"/>
      <c r="BK1734" s="370"/>
      <c r="BL1734" s="370"/>
      <c r="BM1734" s="370"/>
      <c r="BN1734" s="370"/>
      <c r="BO1734" s="370"/>
      <c r="BP1734" s="370"/>
      <c r="BQ1734" s="370"/>
      <c r="BR1734" s="370"/>
      <c r="BS1734" s="370"/>
      <c r="BT1734" s="370"/>
      <c r="BU1734" s="370"/>
      <c r="BV1734" s="370"/>
      <c r="BW1734" s="370"/>
      <c r="BX1734" s="370"/>
      <c r="BY1734" s="370"/>
      <c r="BZ1734" s="370"/>
      <c r="CA1734" s="370"/>
      <c r="CB1734" s="370"/>
      <c r="CC1734" s="370"/>
      <c r="CD1734" s="370"/>
      <c r="CE1734" s="370"/>
      <c r="CF1734" s="370"/>
      <c r="CG1734" s="370"/>
      <c r="CH1734" s="370"/>
      <c r="CI1734" s="370"/>
      <c r="CJ1734" s="370"/>
      <c r="CK1734" s="370"/>
      <c r="CL1734" s="370"/>
      <c r="CM1734" s="370"/>
      <c r="CN1734" s="370"/>
      <c r="CO1734" s="370"/>
      <c r="CP1734" s="370"/>
      <c r="CQ1734" s="370"/>
      <c r="CR1734" s="370"/>
      <c r="CS1734" s="370"/>
      <c r="CT1734" s="370"/>
      <c r="CU1734" s="370"/>
      <c r="CV1734" s="370"/>
      <c r="CW1734" s="370"/>
      <c r="CX1734" s="370"/>
      <c r="CY1734" s="370"/>
      <c r="CZ1734" s="370"/>
      <c r="DA1734" s="370"/>
      <c r="DB1734" s="370"/>
      <c r="DC1734" s="370"/>
      <c r="DD1734" s="370"/>
      <c r="DE1734" s="370"/>
    </row>
    <row r="1735" spans="56:109">
      <c r="BD1735" s="370"/>
      <c r="BE1735" s="370"/>
      <c r="BF1735" s="370"/>
      <c r="BG1735" s="370"/>
      <c r="BH1735" s="370"/>
      <c r="BI1735" s="370"/>
      <c r="BJ1735" s="370"/>
      <c r="BK1735" s="370"/>
      <c r="BL1735" s="370"/>
      <c r="BM1735" s="370"/>
      <c r="BN1735" s="370"/>
      <c r="BO1735" s="370"/>
      <c r="BP1735" s="370"/>
      <c r="BQ1735" s="370"/>
      <c r="BR1735" s="370"/>
      <c r="BS1735" s="370"/>
      <c r="BT1735" s="370"/>
      <c r="BU1735" s="370"/>
      <c r="BV1735" s="370"/>
      <c r="BW1735" s="370"/>
      <c r="BX1735" s="370"/>
      <c r="BY1735" s="370"/>
      <c r="BZ1735" s="370"/>
      <c r="CA1735" s="370"/>
      <c r="CB1735" s="370"/>
      <c r="CC1735" s="370"/>
      <c r="CD1735" s="370"/>
      <c r="CE1735" s="370"/>
      <c r="CF1735" s="370"/>
      <c r="CG1735" s="370"/>
      <c r="CH1735" s="370"/>
      <c r="CI1735" s="370"/>
      <c r="CJ1735" s="370"/>
      <c r="CK1735" s="370"/>
      <c r="CL1735" s="370"/>
      <c r="CM1735" s="370"/>
      <c r="CN1735" s="370"/>
      <c r="CO1735" s="370"/>
      <c r="CP1735" s="370"/>
      <c r="CQ1735" s="370"/>
      <c r="CR1735" s="370"/>
      <c r="CS1735" s="370"/>
      <c r="CT1735" s="370"/>
      <c r="CU1735" s="370"/>
      <c r="CV1735" s="370"/>
      <c r="CW1735" s="370"/>
      <c r="CX1735" s="370"/>
      <c r="CY1735" s="370"/>
      <c r="CZ1735" s="370"/>
      <c r="DA1735" s="370"/>
      <c r="DB1735" s="370"/>
      <c r="DC1735" s="370"/>
      <c r="DD1735" s="370"/>
      <c r="DE1735" s="370"/>
    </row>
    <row r="1736" spans="56:109">
      <c r="BD1736" s="370"/>
      <c r="BE1736" s="370"/>
      <c r="BF1736" s="370"/>
      <c r="BG1736" s="370"/>
      <c r="BH1736" s="370"/>
      <c r="BI1736" s="370"/>
      <c r="BJ1736" s="370"/>
      <c r="BK1736" s="370"/>
      <c r="BL1736" s="370"/>
      <c r="BM1736" s="370"/>
      <c r="BN1736" s="370"/>
      <c r="BO1736" s="370"/>
      <c r="BP1736" s="370"/>
      <c r="BQ1736" s="370"/>
      <c r="BR1736" s="370"/>
      <c r="BS1736" s="370"/>
      <c r="BT1736" s="370"/>
      <c r="BU1736" s="370"/>
      <c r="BV1736" s="370"/>
      <c r="BW1736" s="370"/>
      <c r="BX1736" s="370"/>
      <c r="BY1736" s="370"/>
      <c r="BZ1736" s="370"/>
      <c r="CA1736" s="370"/>
      <c r="CB1736" s="370"/>
      <c r="CC1736" s="370"/>
      <c r="CD1736" s="370"/>
      <c r="CE1736" s="370"/>
      <c r="CF1736" s="370"/>
      <c r="CG1736" s="370"/>
      <c r="CH1736" s="370"/>
      <c r="CI1736" s="370"/>
      <c r="CJ1736" s="370"/>
      <c r="CK1736" s="370"/>
      <c r="CL1736" s="370"/>
      <c r="CM1736" s="370"/>
      <c r="CN1736" s="370"/>
      <c r="CO1736" s="370"/>
      <c r="CP1736" s="370"/>
      <c r="CQ1736" s="370"/>
      <c r="CR1736" s="370"/>
      <c r="CS1736" s="370"/>
      <c r="CT1736" s="370"/>
      <c r="CU1736" s="370"/>
      <c r="CV1736" s="370"/>
      <c r="CW1736" s="370"/>
      <c r="CX1736" s="370"/>
      <c r="CY1736" s="370"/>
      <c r="CZ1736" s="370"/>
      <c r="DA1736" s="370"/>
      <c r="DB1736" s="370"/>
      <c r="DC1736" s="370"/>
      <c r="DD1736" s="370"/>
      <c r="DE1736" s="370"/>
    </row>
    <row r="1737" spans="56:109">
      <c r="BD1737" s="370"/>
      <c r="BE1737" s="370"/>
      <c r="BF1737" s="370"/>
      <c r="BG1737" s="370"/>
      <c r="BH1737" s="370"/>
      <c r="BI1737" s="370"/>
      <c r="BJ1737" s="370"/>
      <c r="BK1737" s="370"/>
      <c r="BL1737" s="370"/>
      <c r="BM1737" s="370"/>
      <c r="BN1737" s="370"/>
      <c r="BO1737" s="370"/>
      <c r="BP1737" s="370"/>
      <c r="BQ1737" s="370"/>
      <c r="BR1737" s="370"/>
      <c r="BS1737" s="370"/>
      <c r="BT1737" s="370"/>
      <c r="BU1737" s="370"/>
      <c r="BV1737" s="370"/>
      <c r="BW1737" s="370"/>
      <c r="BX1737" s="370"/>
      <c r="BY1737" s="370"/>
      <c r="BZ1737" s="370"/>
      <c r="CA1737" s="370"/>
      <c r="CB1737" s="370"/>
      <c r="CC1737" s="370"/>
      <c r="CD1737" s="370"/>
      <c r="CE1737" s="370"/>
      <c r="CF1737" s="370"/>
      <c r="CG1737" s="370"/>
      <c r="CH1737" s="370"/>
      <c r="CI1737" s="370"/>
      <c r="CJ1737" s="370"/>
      <c r="CK1737" s="370"/>
      <c r="CL1737" s="370"/>
      <c r="CM1737" s="370"/>
      <c r="CN1737" s="370"/>
      <c r="CO1737" s="370"/>
      <c r="CP1737" s="370"/>
      <c r="CQ1737" s="370"/>
      <c r="CR1737" s="370"/>
      <c r="CS1737" s="370"/>
      <c r="CT1737" s="370"/>
      <c r="CU1737" s="370"/>
      <c r="CV1737" s="370"/>
      <c r="CW1737" s="370"/>
      <c r="CX1737" s="370"/>
      <c r="CY1737" s="370"/>
      <c r="CZ1737" s="370"/>
      <c r="DA1737" s="370"/>
      <c r="DB1737" s="370"/>
      <c r="DC1737" s="370"/>
      <c r="DD1737" s="370"/>
      <c r="DE1737" s="370"/>
    </row>
    <row r="1738" spans="56:109">
      <c r="BD1738" s="370"/>
      <c r="BE1738" s="370"/>
      <c r="BF1738" s="370"/>
      <c r="BG1738" s="370"/>
      <c r="BH1738" s="370"/>
      <c r="BI1738" s="370"/>
      <c r="BJ1738" s="370"/>
      <c r="BK1738" s="370"/>
      <c r="BL1738" s="370"/>
      <c r="BM1738" s="370"/>
      <c r="BN1738" s="370"/>
      <c r="BO1738" s="370"/>
      <c r="BP1738" s="370"/>
      <c r="BQ1738" s="370"/>
      <c r="BR1738" s="370"/>
      <c r="BS1738" s="370"/>
      <c r="BT1738" s="370"/>
      <c r="BU1738" s="370"/>
      <c r="BV1738" s="370"/>
      <c r="BW1738" s="370"/>
      <c r="BX1738" s="370"/>
      <c r="BY1738" s="370"/>
      <c r="BZ1738" s="370"/>
      <c r="CA1738" s="370"/>
      <c r="CB1738" s="370"/>
      <c r="CC1738" s="370"/>
      <c r="CD1738" s="370"/>
      <c r="CE1738" s="370"/>
      <c r="CF1738" s="370"/>
      <c r="CG1738" s="370"/>
      <c r="CH1738" s="370"/>
      <c r="CI1738" s="370"/>
      <c r="CJ1738" s="370"/>
      <c r="CK1738" s="370"/>
      <c r="CL1738" s="370"/>
      <c r="CM1738" s="370"/>
      <c r="CN1738" s="370"/>
      <c r="CO1738" s="370"/>
      <c r="CP1738" s="370"/>
      <c r="CQ1738" s="370"/>
      <c r="CR1738" s="370"/>
      <c r="CS1738" s="370"/>
      <c r="CT1738" s="370"/>
      <c r="CU1738" s="370"/>
      <c r="CV1738" s="370"/>
      <c r="CW1738" s="370"/>
      <c r="CX1738" s="370"/>
      <c r="CY1738" s="370"/>
      <c r="CZ1738" s="370"/>
      <c r="DA1738" s="370"/>
      <c r="DB1738" s="370"/>
      <c r="DC1738" s="370"/>
      <c r="DD1738" s="370"/>
      <c r="DE1738" s="370"/>
    </row>
    <row r="1739" spans="56:109">
      <c r="BD1739" s="370"/>
      <c r="BE1739" s="370"/>
      <c r="BF1739" s="370"/>
      <c r="BG1739" s="370"/>
      <c r="BH1739" s="370"/>
      <c r="BI1739" s="370"/>
      <c r="BJ1739" s="370"/>
      <c r="BK1739" s="370"/>
      <c r="BL1739" s="370"/>
      <c r="BM1739" s="370"/>
      <c r="BN1739" s="370"/>
      <c r="BO1739" s="370"/>
      <c r="BP1739" s="370"/>
      <c r="BQ1739" s="370"/>
      <c r="BR1739" s="370"/>
      <c r="BS1739" s="370"/>
      <c r="BT1739" s="370"/>
      <c r="BU1739" s="370"/>
      <c r="BV1739" s="370"/>
      <c r="BW1739" s="370"/>
      <c r="BX1739" s="370"/>
      <c r="BY1739" s="370"/>
      <c r="BZ1739" s="370"/>
      <c r="CA1739" s="370"/>
      <c r="CB1739" s="370"/>
      <c r="CC1739" s="370"/>
      <c r="CD1739" s="370"/>
      <c r="CE1739" s="370"/>
      <c r="CF1739" s="370"/>
      <c r="CG1739" s="370"/>
      <c r="CH1739" s="370"/>
      <c r="CI1739" s="370"/>
      <c r="CJ1739" s="370"/>
      <c r="CK1739" s="370"/>
      <c r="CL1739" s="370"/>
      <c r="CM1739" s="370"/>
      <c r="CN1739" s="370"/>
      <c r="CO1739" s="370"/>
      <c r="CP1739" s="370"/>
      <c r="CQ1739" s="370"/>
      <c r="CR1739" s="370"/>
      <c r="CS1739" s="370"/>
      <c r="CT1739" s="370"/>
      <c r="CU1739" s="370"/>
      <c r="CV1739" s="370"/>
      <c r="CW1739" s="370"/>
      <c r="CX1739" s="370"/>
      <c r="CY1739" s="370"/>
      <c r="CZ1739" s="370"/>
      <c r="DA1739" s="370"/>
      <c r="DB1739" s="370"/>
      <c r="DC1739" s="370"/>
      <c r="DD1739" s="370"/>
      <c r="DE1739" s="370"/>
    </row>
    <row r="1740" spans="56:109">
      <c r="BD1740" s="370"/>
      <c r="BE1740" s="370"/>
      <c r="BF1740" s="370"/>
      <c r="BG1740" s="370"/>
      <c r="BH1740" s="370"/>
      <c r="BI1740" s="370"/>
      <c r="BJ1740" s="370"/>
      <c r="BK1740" s="370"/>
      <c r="BL1740" s="370"/>
      <c r="BM1740" s="370"/>
      <c r="BN1740" s="370"/>
      <c r="BO1740" s="370"/>
      <c r="BP1740" s="370"/>
      <c r="BQ1740" s="370"/>
      <c r="BR1740" s="370"/>
      <c r="BS1740" s="370"/>
      <c r="BT1740" s="370"/>
      <c r="BU1740" s="370"/>
      <c r="BV1740" s="370"/>
      <c r="BW1740" s="370"/>
      <c r="BX1740" s="370"/>
      <c r="BY1740" s="370"/>
      <c r="BZ1740" s="370"/>
      <c r="CA1740" s="370"/>
      <c r="CB1740" s="370"/>
      <c r="CC1740" s="370"/>
      <c r="CD1740" s="370"/>
      <c r="CE1740" s="370"/>
      <c r="CF1740" s="370"/>
      <c r="CG1740" s="370"/>
      <c r="CH1740" s="370"/>
      <c r="CI1740" s="370"/>
      <c r="CJ1740" s="370"/>
      <c r="CK1740" s="370"/>
      <c r="CL1740" s="370"/>
      <c r="CM1740" s="370"/>
      <c r="CN1740" s="370"/>
      <c r="CO1740" s="370"/>
      <c r="CP1740" s="370"/>
      <c r="CQ1740" s="370"/>
      <c r="CR1740" s="370"/>
      <c r="CS1740" s="370"/>
      <c r="CT1740" s="370"/>
      <c r="CU1740" s="370"/>
      <c r="CV1740" s="370"/>
      <c r="CW1740" s="370"/>
      <c r="CX1740" s="370"/>
      <c r="CY1740" s="370"/>
      <c r="CZ1740" s="370"/>
      <c r="DA1740" s="370"/>
      <c r="DB1740" s="370"/>
      <c r="DC1740" s="370"/>
      <c r="DD1740" s="370"/>
      <c r="DE1740" s="370"/>
    </row>
    <row r="1741" spans="56:109">
      <c r="BD1741" s="370"/>
      <c r="BE1741" s="370"/>
      <c r="BF1741" s="370"/>
      <c r="BG1741" s="370"/>
      <c r="BH1741" s="370"/>
      <c r="BI1741" s="370"/>
      <c r="BJ1741" s="370"/>
      <c r="BK1741" s="370"/>
      <c r="BL1741" s="370"/>
      <c r="BM1741" s="370"/>
      <c r="BN1741" s="370"/>
      <c r="BO1741" s="370"/>
      <c r="BP1741" s="370"/>
      <c r="BQ1741" s="370"/>
      <c r="BR1741" s="370"/>
      <c r="BS1741" s="370"/>
      <c r="BT1741" s="370"/>
      <c r="BU1741" s="370"/>
      <c r="BV1741" s="370"/>
      <c r="BW1741" s="370"/>
      <c r="BX1741" s="370"/>
      <c r="BY1741" s="370"/>
      <c r="BZ1741" s="370"/>
      <c r="CA1741" s="370"/>
      <c r="CB1741" s="370"/>
      <c r="CC1741" s="370"/>
      <c r="CD1741" s="370"/>
      <c r="CE1741" s="370"/>
      <c r="CF1741" s="370"/>
      <c r="CG1741" s="370"/>
      <c r="CH1741" s="370"/>
      <c r="CI1741" s="370"/>
      <c r="CJ1741" s="370"/>
      <c r="CK1741" s="370"/>
      <c r="CL1741" s="370"/>
      <c r="CM1741" s="370"/>
      <c r="CN1741" s="370"/>
      <c r="CO1741" s="370"/>
      <c r="CP1741" s="370"/>
      <c r="CQ1741" s="370"/>
      <c r="CR1741" s="370"/>
      <c r="CS1741" s="370"/>
      <c r="CT1741" s="370"/>
      <c r="CU1741" s="370"/>
      <c r="CV1741" s="370"/>
      <c r="CW1741" s="370"/>
      <c r="CX1741" s="370"/>
      <c r="CY1741" s="370"/>
      <c r="CZ1741" s="370"/>
      <c r="DA1741" s="370"/>
      <c r="DB1741" s="370"/>
      <c r="DC1741" s="370"/>
      <c r="DD1741" s="370"/>
      <c r="DE1741" s="370"/>
    </row>
    <row r="1742" spans="56:109">
      <c r="BD1742" s="370"/>
      <c r="BE1742" s="370"/>
      <c r="BF1742" s="370"/>
      <c r="BG1742" s="370"/>
      <c r="BH1742" s="370"/>
      <c r="BI1742" s="370"/>
      <c r="BJ1742" s="370"/>
      <c r="BK1742" s="370"/>
      <c r="BL1742" s="370"/>
      <c r="BM1742" s="370"/>
      <c r="BN1742" s="370"/>
      <c r="BO1742" s="370"/>
      <c r="BP1742" s="370"/>
      <c r="BQ1742" s="370"/>
      <c r="BR1742" s="370"/>
      <c r="BS1742" s="370"/>
      <c r="BT1742" s="370"/>
      <c r="BU1742" s="370"/>
      <c r="BV1742" s="370"/>
      <c r="BW1742" s="370"/>
      <c r="BX1742" s="370"/>
      <c r="BY1742" s="370"/>
      <c r="BZ1742" s="370"/>
      <c r="CA1742" s="370"/>
      <c r="CB1742" s="370"/>
      <c r="CC1742" s="370"/>
      <c r="CD1742" s="370"/>
      <c r="CE1742" s="370"/>
      <c r="CF1742" s="370"/>
      <c r="CG1742" s="370"/>
      <c r="CH1742" s="370"/>
      <c r="CI1742" s="370"/>
      <c r="CJ1742" s="370"/>
      <c r="CK1742" s="370"/>
      <c r="CL1742" s="370"/>
      <c r="CM1742" s="370"/>
      <c r="CN1742" s="370"/>
      <c r="CO1742" s="370"/>
      <c r="CP1742" s="370"/>
      <c r="CQ1742" s="370"/>
      <c r="CR1742" s="370"/>
      <c r="CS1742" s="370"/>
      <c r="CT1742" s="370"/>
      <c r="CU1742" s="370"/>
      <c r="CV1742" s="370"/>
      <c r="CW1742" s="370"/>
      <c r="CX1742" s="370"/>
      <c r="CY1742" s="370"/>
      <c r="CZ1742" s="370"/>
      <c r="DA1742" s="370"/>
      <c r="DB1742" s="370"/>
      <c r="DC1742" s="370"/>
      <c r="DD1742" s="370"/>
      <c r="DE1742" s="370"/>
    </row>
    <row r="1743" spans="56:109">
      <c r="BD1743" s="370"/>
      <c r="BE1743" s="370"/>
      <c r="BF1743" s="370"/>
      <c r="BG1743" s="370"/>
      <c r="BH1743" s="370"/>
      <c r="BI1743" s="370"/>
      <c r="BJ1743" s="370"/>
      <c r="BK1743" s="370"/>
      <c r="BL1743" s="370"/>
      <c r="BM1743" s="370"/>
      <c r="BN1743" s="370"/>
      <c r="BO1743" s="370"/>
      <c r="BP1743" s="370"/>
      <c r="BQ1743" s="370"/>
      <c r="BR1743" s="370"/>
      <c r="BS1743" s="370"/>
      <c r="BT1743" s="370"/>
      <c r="BU1743" s="370"/>
      <c r="BV1743" s="370"/>
      <c r="BW1743" s="370"/>
      <c r="BX1743" s="370"/>
      <c r="BY1743" s="370"/>
      <c r="BZ1743" s="370"/>
      <c r="CA1743" s="370"/>
      <c r="CB1743" s="370"/>
      <c r="CC1743" s="370"/>
      <c r="CD1743" s="370"/>
      <c r="CE1743" s="370"/>
      <c r="CF1743" s="370"/>
      <c r="CG1743" s="370"/>
      <c r="CH1743" s="370"/>
      <c r="CI1743" s="370"/>
      <c r="CJ1743" s="370"/>
      <c r="CK1743" s="370"/>
      <c r="CL1743" s="370"/>
      <c r="CM1743" s="370"/>
      <c r="CN1743" s="370"/>
      <c r="CO1743" s="370"/>
      <c r="CP1743" s="370"/>
      <c r="CQ1743" s="370"/>
      <c r="CR1743" s="370"/>
      <c r="CS1743" s="370"/>
      <c r="CT1743" s="370"/>
      <c r="CU1743" s="370"/>
      <c r="CV1743" s="370"/>
      <c r="CW1743" s="370"/>
      <c r="CX1743" s="370"/>
      <c r="CY1743" s="370"/>
      <c r="CZ1743" s="370"/>
      <c r="DA1743" s="370"/>
      <c r="DB1743" s="370"/>
      <c r="DC1743" s="370"/>
      <c r="DD1743" s="370"/>
      <c r="DE1743" s="370"/>
    </row>
    <row r="1744" spans="56:109">
      <c r="BD1744" s="370"/>
      <c r="BE1744" s="370"/>
      <c r="BF1744" s="370"/>
      <c r="BG1744" s="370"/>
      <c r="BH1744" s="370"/>
      <c r="BI1744" s="370"/>
      <c r="BJ1744" s="370"/>
      <c r="BK1744" s="370"/>
      <c r="BL1744" s="370"/>
      <c r="BM1744" s="370"/>
      <c r="BN1744" s="370"/>
      <c r="BO1744" s="370"/>
      <c r="BP1744" s="370"/>
      <c r="BQ1744" s="370"/>
      <c r="BR1744" s="370"/>
      <c r="BS1744" s="370"/>
      <c r="BT1744" s="370"/>
      <c r="BU1744" s="370"/>
      <c r="BV1744" s="370"/>
      <c r="BW1744" s="370"/>
      <c r="BX1744" s="370"/>
      <c r="BY1744" s="370"/>
      <c r="BZ1744" s="370"/>
      <c r="CA1744" s="370"/>
      <c r="CB1744" s="370"/>
      <c r="CC1744" s="370"/>
      <c r="CD1744" s="370"/>
      <c r="CE1744" s="370"/>
      <c r="CF1744" s="370"/>
      <c r="CG1744" s="370"/>
      <c r="CH1744" s="370"/>
      <c r="CI1744" s="370"/>
      <c r="CJ1744" s="370"/>
      <c r="CK1744" s="370"/>
      <c r="CL1744" s="370"/>
      <c r="CM1744" s="370"/>
      <c r="CN1744" s="370"/>
      <c r="CO1744" s="370"/>
      <c r="CP1744" s="370"/>
      <c r="CQ1744" s="370"/>
      <c r="CR1744" s="370"/>
      <c r="CS1744" s="370"/>
      <c r="CT1744" s="370"/>
      <c r="CU1744" s="370"/>
      <c r="CV1744" s="370"/>
      <c r="CW1744" s="370"/>
      <c r="CX1744" s="370"/>
      <c r="CY1744" s="370"/>
      <c r="CZ1744" s="370"/>
      <c r="DA1744" s="370"/>
      <c r="DB1744" s="370"/>
      <c r="DC1744" s="370"/>
      <c r="DD1744" s="370"/>
      <c r="DE1744" s="370"/>
    </row>
    <row r="1745" spans="56:109">
      <c r="BD1745" s="370"/>
      <c r="BE1745" s="370"/>
      <c r="BF1745" s="370"/>
      <c r="BG1745" s="370"/>
      <c r="BH1745" s="370"/>
      <c r="BI1745" s="370"/>
      <c r="BJ1745" s="370"/>
      <c r="BK1745" s="370"/>
      <c r="BL1745" s="370"/>
      <c r="BM1745" s="370"/>
      <c r="BN1745" s="370"/>
      <c r="BO1745" s="370"/>
      <c r="BP1745" s="370"/>
      <c r="BQ1745" s="370"/>
      <c r="BR1745" s="370"/>
      <c r="BS1745" s="370"/>
      <c r="BT1745" s="370"/>
      <c r="BU1745" s="370"/>
      <c r="BV1745" s="370"/>
      <c r="BW1745" s="370"/>
      <c r="BX1745" s="370"/>
      <c r="BY1745" s="370"/>
      <c r="BZ1745" s="370"/>
      <c r="CA1745" s="370"/>
      <c r="CB1745" s="370"/>
      <c r="CC1745" s="370"/>
      <c r="CD1745" s="370"/>
      <c r="CE1745" s="370"/>
      <c r="CF1745" s="370"/>
      <c r="CG1745" s="370"/>
      <c r="CH1745" s="370"/>
      <c r="CI1745" s="370"/>
      <c r="CJ1745" s="370"/>
      <c r="CK1745" s="370"/>
      <c r="CL1745" s="370"/>
      <c r="CM1745" s="370"/>
      <c r="CN1745" s="370"/>
      <c r="CO1745" s="370"/>
      <c r="CP1745" s="370"/>
      <c r="CQ1745" s="370"/>
      <c r="CR1745" s="370"/>
      <c r="CS1745" s="370"/>
      <c r="CT1745" s="370"/>
      <c r="CU1745" s="370"/>
      <c r="CV1745" s="370"/>
      <c r="CW1745" s="370"/>
      <c r="CX1745" s="370"/>
      <c r="CY1745" s="370"/>
      <c r="CZ1745" s="370"/>
      <c r="DA1745" s="370"/>
      <c r="DB1745" s="370"/>
      <c r="DC1745" s="370"/>
      <c r="DD1745" s="370"/>
      <c r="DE1745" s="370"/>
    </row>
    <row r="1746" spans="56:109">
      <c r="BD1746" s="370"/>
      <c r="BE1746" s="370"/>
      <c r="BF1746" s="370"/>
      <c r="BG1746" s="370"/>
      <c r="BH1746" s="370"/>
      <c r="BI1746" s="370"/>
      <c r="BJ1746" s="370"/>
      <c r="BK1746" s="370"/>
      <c r="BL1746" s="370"/>
      <c r="BM1746" s="370"/>
      <c r="BN1746" s="370"/>
      <c r="BO1746" s="370"/>
      <c r="BP1746" s="370"/>
      <c r="BQ1746" s="370"/>
      <c r="BR1746" s="370"/>
      <c r="BS1746" s="370"/>
      <c r="BT1746" s="370"/>
      <c r="BU1746" s="370"/>
      <c r="BV1746" s="370"/>
      <c r="BW1746" s="370"/>
      <c r="BX1746" s="370"/>
      <c r="BY1746" s="370"/>
      <c r="BZ1746" s="370"/>
      <c r="CA1746" s="370"/>
      <c r="CB1746" s="370"/>
      <c r="CC1746" s="370"/>
      <c r="CD1746" s="370"/>
      <c r="CE1746" s="370"/>
      <c r="CF1746" s="370"/>
      <c r="CG1746" s="370"/>
      <c r="CH1746" s="370"/>
      <c r="CI1746" s="370"/>
      <c r="CJ1746" s="370"/>
      <c r="CK1746" s="370"/>
      <c r="CL1746" s="370"/>
      <c r="CM1746" s="370"/>
      <c r="CN1746" s="370"/>
      <c r="CO1746" s="370"/>
      <c r="CP1746" s="370"/>
      <c r="CQ1746" s="370"/>
      <c r="CR1746" s="370"/>
      <c r="CS1746" s="370"/>
      <c r="CT1746" s="370"/>
      <c r="CU1746" s="370"/>
      <c r="CV1746" s="370"/>
      <c r="CW1746" s="370"/>
      <c r="CX1746" s="370"/>
      <c r="CY1746" s="370"/>
      <c r="CZ1746" s="370"/>
      <c r="DA1746" s="370"/>
      <c r="DB1746" s="370"/>
      <c r="DC1746" s="370"/>
      <c r="DD1746" s="370"/>
      <c r="DE1746" s="370"/>
    </row>
    <row r="1747" spans="56:109">
      <c r="BD1747" s="370"/>
      <c r="BE1747" s="370"/>
      <c r="BF1747" s="370"/>
      <c r="BG1747" s="370"/>
      <c r="BH1747" s="370"/>
      <c r="BI1747" s="370"/>
      <c r="BJ1747" s="370"/>
      <c r="BK1747" s="370"/>
      <c r="BL1747" s="370"/>
      <c r="BM1747" s="370"/>
      <c r="BN1747" s="370"/>
      <c r="BO1747" s="370"/>
      <c r="BP1747" s="370"/>
      <c r="BQ1747" s="370"/>
      <c r="BR1747" s="370"/>
      <c r="BS1747" s="370"/>
      <c r="BT1747" s="370"/>
      <c r="BU1747" s="370"/>
      <c r="BV1747" s="370"/>
      <c r="BW1747" s="370"/>
      <c r="BX1747" s="370"/>
      <c r="BY1747" s="370"/>
      <c r="BZ1747" s="370"/>
      <c r="CA1747" s="370"/>
      <c r="CB1747" s="370"/>
      <c r="CC1747" s="370"/>
      <c r="CD1747" s="370"/>
      <c r="CE1747" s="370"/>
      <c r="CF1747" s="370"/>
      <c r="CG1747" s="370"/>
      <c r="CH1747" s="370"/>
      <c r="CI1747" s="370"/>
      <c r="CJ1747" s="370"/>
      <c r="CK1747" s="370"/>
      <c r="CL1747" s="370"/>
      <c r="CM1747" s="370"/>
      <c r="CN1747" s="370"/>
      <c r="CO1747" s="370"/>
      <c r="CP1747" s="370"/>
      <c r="CQ1747" s="370"/>
      <c r="CR1747" s="370"/>
      <c r="CS1747" s="370"/>
      <c r="CT1747" s="370"/>
      <c r="CU1747" s="370"/>
      <c r="CV1747" s="370"/>
      <c r="CW1747" s="370"/>
      <c r="CX1747" s="370"/>
      <c r="CY1747" s="370"/>
      <c r="CZ1747" s="370"/>
      <c r="DA1747" s="370"/>
      <c r="DB1747" s="370"/>
      <c r="DC1747" s="370"/>
      <c r="DD1747" s="370"/>
      <c r="DE1747" s="370"/>
    </row>
    <row r="1748" spans="56:109">
      <c r="BD1748" s="370"/>
      <c r="BE1748" s="370"/>
      <c r="BF1748" s="370"/>
      <c r="BG1748" s="370"/>
      <c r="BH1748" s="370"/>
      <c r="BI1748" s="370"/>
      <c r="BJ1748" s="370"/>
      <c r="BK1748" s="370"/>
      <c r="BL1748" s="370"/>
      <c r="BM1748" s="370"/>
      <c r="BN1748" s="370"/>
      <c r="BO1748" s="370"/>
      <c r="BP1748" s="370"/>
      <c r="BQ1748" s="370"/>
      <c r="BR1748" s="370"/>
      <c r="BS1748" s="370"/>
      <c r="BT1748" s="370"/>
      <c r="BU1748" s="370"/>
      <c r="BV1748" s="370"/>
      <c r="BW1748" s="370"/>
      <c r="BX1748" s="370"/>
      <c r="BY1748" s="370"/>
      <c r="BZ1748" s="370"/>
      <c r="CA1748" s="370"/>
      <c r="CB1748" s="370"/>
      <c r="CC1748" s="370"/>
      <c r="CD1748" s="370"/>
      <c r="CE1748" s="370"/>
      <c r="CF1748" s="370"/>
      <c r="CG1748" s="370"/>
      <c r="CH1748" s="370"/>
      <c r="CI1748" s="370"/>
      <c r="CJ1748" s="370"/>
      <c r="CK1748" s="370"/>
      <c r="CL1748" s="370"/>
      <c r="CM1748" s="370"/>
      <c r="CN1748" s="370"/>
      <c r="CO1748" s="370"/>
      <c r="CP1748" s="370"/>
      <c r="CQ1748" s="370"/>
      <c r="CR1748" s="370"/>
      <c r="CS1748" s="370"/>
      <c r="CT1748" s="370"/>
      <c r="CU1748" s="370"/>
      <c r="CV1748" s="370"/>
      <c r="CW1748" s="370"/>
      <c r="CX1748" s="370"/>
      <c r="CY1748" s="370"/>
      <c r="CZ1748" s="370"/>
      <c r="DA1748" s="370"/>
      <c r="DB1748" s="370"/>
      <c r="DC1748" s="370"/>
      <c r="DD1748" s="370"/>
      <c r="DE1748" s="370"/>
    </row>
    <row r="1749" spans="56:109">
      <c r="BD1749" s="370"/>
      <c r="BE1749" s="370"/>
      <c r="BF1749" s="370"/>
      <c r="BG1749" s="370"/>
      <c r="BH1749" s="370"/>
      <c r="BI1749" s="370"/>
      <c r="BJ1749" s="370"/>
      <c r="BK1749" s="370"/>
      <c r="BL1749" s="370"/>
      <c r="BM1749" s="370"/>
      <c r="BN1749" s="370"/>
      <c r="BO1749" s="370"/>
      <c r="BP1749" s="370"/>
      <c r="BQ1749" s="370"/>
      <c r="BR1749" s="370"/>
      <c r="BS1749" s="370"/>
      <c r="BT1749" s="370"/>
      <c r="BU1749" s="370"/>
      <c r="BV1749" s="370"/>
      <c r="BW1749" s="370"/>
      <c r="BX1749" s="370"/>
      <c r="BY1749" s="370"/>
      <c r="BZ1749" s="370"/>
      <c r="CA1749" s="370"/>
      <c r="CB1749" s="370"/>
      <c r="CC1749" s="370"/>
      <c r="CD1749" s="370"/>
      <c r="CE1749" s="370"/>
      <c r="CF1749" s="370"/>
      <c r="CG1749" s="370"/>
      <c r="CH1749" s="370"/>
      <c r="CI1749" s="370"/>
      <c r="CJ1749" s="370"/>
      <c r="CK1749" s="370"/>
      <c r="CL1749" s="370"/>
      <c r="CM1749" s="370"/>
      <c r="CN1749" s="370"/>
      <c r="CO1749" s="370"/>
      <c r="CP1749" s="370"/>
      <c r="CQ1749" s="370"/>
      <c r="CR1749" s="370"/>
      <c r="CS1749" s="370"/>
      <c r="CT1749" s="370"/>
      <c r="CU1749" s="370"/>
      <c r="CV1749" s="370"/>
      <c r="CW1749" s="370"/>
      <c r="CX1749" s="370"/>
      <c r="CY1749" s="370"/>
      <c r="CZ1749" s="370"/>
      <c r="DA1749" s="370"/>
      <c r="DB1749" s="370"/>
      <c r="DC1749" s="370"/>
      <c r="DD1749" s="370"/>
      <c r="DE1749" s="370"/>
    </row>
    <row r="1750" spans="56:109">
      <c r="BD1750" s="370"/>
      <c r="BE1750" s="370"/>
      <c r="BF1750" s="370"/>
      <c r="BG1750" s="370"/>
      <c r="BH1750" s="370"/>
      <c r="BI1750" s="370"/>
      <c r="BJ1750" s="370"/>
      <c r="BK1750" s="370"/>
      <c r="BL1750" s="370"/>
      <c r="BM1750" s="370"/>
      <c r="BN1750" s="370"/>
      <c r="BO1750" s="370"/>
      <c r="BP1750" s="370"/>
      <c r="BQ1750" s="370"/>
      <c r="BR1750" s="370"/>
      <c r="BS1750" s="370"/>
      <c r="BT1750" s="370"/>
      <c r="BU1750" s="370"/>
      <c r="BV1750" s="370"/>
      <c r="BW1750" s="370"/>
      <c r="BX1750" s="370"/>
      <c r="BY1750" s="370"/>
      <c r="BZ1750" s="370"/>
      <c r="CA1750" s="370"/>
      <c r="CB1750" s="370"/>
      <c r="CC1750" s="370"/>
      <c r="CD1750" s="370"/>
      <c r="CE1750" s="370"/>
      <c r="CF1750" s="370"/>
      <c r="CG1750" s="370"/>
      <c r="CH1750" s="370"/>
      <c r="CI1750" s="370"/>
      <c r="CJ1750" s="370"/>
      <c r="CK1750" s="370"/>
      <c r="CL1750" s="370"/>
      <c r="CM1750" s="370"/>
      <c r="CN1750" s="370"/>
      <c r="CO1750" s="370"/>
      <c r="CP1750" s="370"/>
      <c r="CQ1750" s="370"/>
      <c r="CR1750" s="370"/>
      <c r="CS1750" s="370"/>
      <c r="CT1750" s="370"/>
      <c r="CU1750" s="370"/>
      <c r="CV1750" s="370"/>
      <c r="CW1750" s="370"/>
      <c r="CX1750" s="370"/>
      <c r="CY1750" s="370"/>
      <c r="CZ1750" s="370"/>
      <c r="DA1750" s="370"/>
      <c r="DB1750" s="370"/>
      <c r="DC1750" s="370"/>
      <c r="DD1750" s="370"/>
      <c r="DE1750" s="370"/>
    </row>
    <row r="1751" spans="56:109">
      <c r="BD1751" s="370"/>
      <c r="BE1751" s="370"/>
      <c r="BF1751" s="370"/>
      <c r="BG1751" s="370"/>
      <c r="BH1751" s="370"/>
      <c r="BI1751" s="370"/>
      <c r="BJ1751" s="370"/>
      <c r="BK1751" s="370"/>
      <c r="BL1751" s="370"/>
      <c r="BM1751" s="370"/>
      <c r="BN1751" s="370"/>
      <c r="BO1751" s="370"/>
      <c r="BP1751" s="370"/>
      <c r="BQ1751" s="370"/>
      <c r="BR1751" s="370"/>
      <c r="BS1751" s="370"/>
      <c r="BT1751" s="370"/>
      <c r="BU1751" s="370"/>
      <c r="BV1751" s="370"/>
      <c r="BW1751" s="370"/>
      <c r="BX1751" s="370"/>
      <c r="BY1751" s="370"/>
      <c r="BZ1751" s="370"/>
      <c r="CA1751" s="370"/>
      <c r="CB1751" s="370"/>
      <c r="CC1751" s="370"/>
      <c r="CD1751" s="370"/>
      <c r="CE1751" s="370"/>
      <c r="CF1751" s="370"/>
      <c r="CG1751" s="370"/>
      <c r="CH1751" s="370"/>
      <c r="CI1751" s="370"/>
      <c r="CJ1751" s="370"/>
      <c r="CK1751" s="370"/>
      <c r="CL1751" s="370"/>
      <c r="CM1751" s="370"/>
      <c r="CN1751" s="370"/>
      <c r="CO1751" s="370"/>
      <c r="CP1751" s="370"/>
      <c r="CQ1751" s="370"/>
      <c r="CR1751" s="370"/>
      <c r="CS1751" s="370"/>
      <c r="CT1751" s="370"/>
      <c r="CU1751" s="370"/>
      <c r="CV1751" s="370"/>
      <c r="CW1751" s="370"/>
      <c r="CX1751" s="370"/>
      <c r="CY1751" s="370"/>
      <c r="CZ1751" s="370"/>
      <c r="DA1751" s="370"/>
      <c r="DB1751" s="370"/>
      <c r="DC1751" s="370"/>
      <c r="DD1751" s="370"/>
      <c r="DE1751" s="370"/>
    </row>
    <row r="1752" spans="56:109">
      <c r="BD1752" s="370"/>
      <c r="BE1752" s="370"/>
      <c r="BF1752" s="370"/>
      <c r="BG1752" s="370"/>
      <c r="BH1752" s="370"/>
      <c r="BI1752" s="370"/>
      <c r="BJ1752" s="370"/>
      <c r="BK1752" s="370"/>
      <c r="BL1752" s="370"/>
      <c r="BM1752" s="370"/>
      <c r="BN1752" s="370"/>
      <c r="BO1752" s="370"/>
      <c r="BP1752" s="370"/>
      <c r="BQ1752" s="370"/>
      <c r="BR1752" s="370"/>
      <c r="BS1752" s="370"/>
      <c r="BT1752" s="370"/>
      <c r="BU1752" s="370"/>
      <c r="BV1752" s="370"/>
      <c r="BW1752" s="370"/>
      <c r="BX1752" s="370"/>
      <c r="BY1752" s="370"/>
      <c r="BZ1752" s="370"/>
      <c r="CA1752" s="370"/>
      <c r="CB1752" s="370"/>
      <c r="CC1752" s="370"/>
      <c r="CD1752" s="370"/>
      <c r="CE1752" s="370"/>
      <c r="CF1752" s="370"/>
      <c r="CG1752" s="370"/>
      <c r="CH1752" s="370"/>
      <c r="CI1752" s="370"/>
      <c r="CJ1752" s="370"/>
      <c r="CK1752" s="370"/>
      <c r="CL1752" s="370"/>
      <c r="CM1752" s="370"/>
      <c r="CN1752" s="370"/>
      <c r="CO1752" s="370"/>
      <c r="CP1752" s="370"/>
      <c r="CQ1752" s="370"/>
      <c r="CR1752" s="370"/>
      <c r="CS1752" s="370"/>
      <c r="CT1752" s="370"/>
      <c r="CU1752" s="370"/>
      <c r="CV1752" s="370"/>
      <c r="CW1752" s="370"/>
      <c r="CX1752" s="370"/>
      <c r="CY1752" s="370"/>
      <c r="CZ1752" s="370"/>
      <c r="DA1752" s="370"/>
      <c r="DB1752" s="370"/>
      <c r="DC1752" s="370"/>
      <c r="DD1752" s="370"/>
      <c r="DE1752" s="370"/>
    </row>
    <row r="1753" spans="56:109">
      <c r="BD1753" s="370"/>
      <c r="BE1753" s="370"/>
      <c r="BF1753" s="370"/>
      <c r="BG1753" s="370"/>
      <c r="BH1753" s="370"/>
      <c r="BI1753" s="370"/>
      <c r="BJ1753" s="370"/>
      <c r="BK1753" s="370"/>
      <c r="BL1753" s="370"/>
      <c r="BM1753" s="370"/>
      <c r="BN1753" s="370"/>
      <c r="BO1753" s="370"/>
      <c r="BP1753" s="370"/>
      <c r="BQ1753" s="370"/>
      <c r="BR1753" s="370"/>
      <c r="BS1753" s="370"/>
      <c r="BT1753" s="370"/>
      <c r="BU1753" s="370"/>
      <c r="BV1753" s="370"/>
      <c r="BW1753" s="370"/>
      <c r="BX1753" s="370"/>
      <c r="BY1753" s="370"/>
      <c r="BZ1753" s="370"/>
      <c r="CA1753" s="370"/>
      <c r="CB1753" s="370"/>
      <c r="CC1753" s="370"/>
      <c r="CD1753" s="370"/>
      <c r="CE1753" s="370"/>
      <c r="CF1753" s="370"/>
      <c r="CG1753" s="370"/>
      <c r="CH1753" s="370"/>
      <c r="CI1753" s="370"/>
      <c r="CJ1753" s="370"/>
      <c r="CK1753" s="370"/>
      <c r="CL1753" s="370"/>
      <c r="CM1753" s="370"/>
      <c r="CN1753" s="370"/>
      <c r="CO1753" s="370"/>
      <c r="CP1753" s="370"/>
      <c r="CQ1753" s="370"/>
      <c r="CR1753" s="370"/>
      <c r="CS1753" s="370"/>
      <c r="CT1753" s="370"/>
      <c r="CU1753" s="370"/>
      <c r="CV1753" s="370"/>
      <c r="CW1753" s="370"/>
      <c r="CX1753" s="370"/>
      <c r="CY1753" s="370"/>
      <c r="CZ1753" s="370"/>
      <c r="DA1753" s="370"/>
      <c r="DB1753" s="370"/>
      <c r="DC1753" s="370"/>
      <c r="DD1753" s="370"/>
      <c r="DE1753" s="370"/>
    </row>
    <row r="1754" spans="56:109">
      <c r="BD1754" s="370"/>
      <c r="BE1754" s="370"/>
      <c r="BF1754" s="370"/>
      <c r="BG1754" s="370"/>
      <c r="BH1754" s="370"/>
      <c r="BI1754" s="370"/>
      <c r="BJ1754" s="370"/>
      <c r="BK1754" s="370"/>
      <c r="BL1754" s="370"/>
      <c r="BM1754" s="370"/>
      <c r="BN1754" s="370"/>
      <c r="BO1754" s="370"/>
      <c r="BP1754" s="370"/>
      <c r="BQ1754" s="370"/>
      <c r="BR1754" s="370"/>
      <c r="BS1754" s="370"/>
      <c r="BT1754" s="370"/>
      <c r="BU1754" s="370"/>
      <c r="BV1754" s="370"/>
      <c r="BW1754" s="370"/>
      <c r="BX1754" s="370"/>
      <c r="BY1754" s="370"/>
      <c r="BZ1754" s="370"/>
      <c r="CA1754" s="370"/>
      <c r="CB1754" s="370"/>
      <c r="CC1754" s="370"/>
      <c r="CD1754" s="370"/>
      <c r="CE1754" s="370"/>
      <c r="CF1754" s="370"/>
      <c r="CG1754" s="370"/>
      <c r="CH1754" s="370"/>
      <c r="CI1754" s="370"/>
      <c r="CJ1754" s="370"/>
      <c r="CK1754" s="370"/>
      <c r="CL1754" s="370"/>
      <c r="CM1754" s="370"/>
      <c r="CN1754" s="370"/>
      <c r="CO1754" s="370"/>
      <c r="CP1754" s="370"/>
      <c r="CQ1754" s="370"/>
      <c r="CR1754" s="370"/>
      <c r="CS1754" s="370"/>
      <c r="CT1754" s="370"/>
      <c r="CU1754" s="370"/>
      <c r="CV1754" s="370"/>
      <c r="CW1754" s="370"/>
      <c r="CX1754" s="370"/>
      <c r="CY1754" s="370"/>
      <c r="CZ1754" s="370"/>
      <c r="DA1754" s="370"/>
      <c r="DB1754" s="370"/>
      <c r="DC1754" s="370"/>
      <c r="DD1754" s="370"/>
      <c r="DE1754" s="370"/>
    </row>
    <row r="1755" spans="56:109">
      <c r="BD1755" s="370"/>
      <c r="BE1755" s="370"/>
      <c r="BF1755" s="370"/>
      <c r="BG1755" s="370"/>
      <c r="BH1755" s="370"/>
      <c r="BI1755" s="370"/>
      <c r="BJ1755" s="370"/>
      <c r="BK1755" s="370"/>
      <c r="BL1755" s="370"/>
      <c r="BM1755" s="370"/>
      <c r="BN1755" s="370"/>
      <c r="BO1755" s="370"/>
      <c r="BP1755" s="370"/>
      <c r="BQ1755" s="370"/>
      <c r="BR1755" s="370"/>
      <c r="BS1755" s="370"/>
      <c r="BT1755" s="370"/>
      <c r="BU1755" s="370"/>
      <c r="BV1755" s="370"/>
      <c r="BW1755" s="370"/>
      <c r="BX1755" s="370"/>
      <c r="BY1755" s="370"/>
      <c r="BZ1755" s="370"/>
      <c r="CA1755" s="370"/>
      <c r="CB1755" s="370"/>
      <c r="CC1755" s="370"/>
      <c r="CD1755" s="370"/>
      <c r="CE1755" s="370"/>
      <c r="CF1755" s="370"/>
      <c r="CG1755" s="370"/>
      <c r="CH1755" s="370"/>
      <c r="CI1755" s="370"/>
      <c r="CJ1755" s="370"/>
      <c r="CK1755" s="370"/>
      <c r="CL1755" s="370"/>
      <c r="CM1755" s="370"/>
      <c r="CN1755" s="370"/>
      <c r="CO1755" s="370"/>
      <c r="CP1755" s="370"/>
      <c r="CQ1755" s="370"/>
      <c r="CR1755" s="370"/>
      <c r="CS1755" s="370"/>
      <c r="CT1755" s="370"/>
      <c r="CU1755" s="370"/>
      <c r="CV1755" s="370"/>
      <c r="CW1755" s="370"/>
      <c r="CX1755" s="370"/>
      <c r="CY1755" s="370"/>
      <c r="CZ1755" s="370"/>
      <c r="DA1755" s="370"/>
      <c r="DB1755" s="370"/>
      <c r="DC1755" s="370"/>
      <c r="DD1755" s="370"/>
      <c r="DE1755" s="370"/>
    </row>
    <row r="1756" spans="56:109">
      <c r="BD1756" s="370"/>
      <c r="BE1756" s="370"/>
      <c r="BF1756" s="370"/>
      <c r="BG1756" s="370"/>
      <c r="BH1756" s="370"/>
      <c r="BI1756" s="370"/>
      <c r="BJ1756" s="370"/>
      <c r="BK1756" s="370"/>
      <c r="BL1756" s="370"/>
      <c r="BM1756" s="370"/>
      <c r="BN1756" s="370"/>
      <c r="BO1756" s="370"/>
      <c r="BP1756" s="370"/>
      <c r="BQ1756" s="370"/>
      <c r="BR1756" s="370"/>
      <c r="BS1756" s="370"/>
      <c r="BT1756" s="370"/>
      <c r="BU1756" s="370"/>
      <c r="BV1756" s="370"/>
      <c r="BW1756" s="370"/>
      <c r="BX1756" s="370"/>
      <c r="BY1756" s="370"/>
      <c r="BZ1756" s="370"/>
      <c r="CA1756" s="370"/>
      <c r="CB1756" s="370"/>
      <c r="CC1756" s="370"/>
      <c r="CD1756" s="370"/>
      <c r="CE1756" s="370"/>
      <c r="CF1756" s="370"/>
      <c r="CG1756" s="370"/>
      <c r="CH1756" s="370"/>
      <c r="CI1756" s="370"/>
      <c r="CJ1756" s="370"/>
      <c r="CK1756" s="370"/>
      <c r="CL1756" s="370"/>
      <c r="CM1756" s="370"/>
      <c r="CN1756" s="370"/>
      <c r="CO1756" s="370"/>
      <c r="CP1756" s="370"/>
      <c r="CQ1756" s="370"/>
      <c r="CR1756" s="370"/>
      <c r="CS1756" s="370"/>
      <c r="CT1756" s="370"/>
      <c r="CU1756" s="370"/>
      <c r="CV1756" s="370"/>
      <c r="CW1756" s="370"/>
      <c r="CX1756" s="370"/>
      <c r="CY1756" s="370"/>
      <c r="CZ1756" s="370"/>
      <c r="DA1756" s="370"/>
      <c r="DB1756" s="370"/>
      <c r="DC1756" s="370"/>
      <c r="DD1756" s="370"/>
      <c r="DE1756" s="370"/>
    </row>
    <row r="1757" spans="56:109">
      <c r="BD1757" s="370"/>
      <c r="BE1757" s="370"/>
      <c r="BF1757" s="370"/>
      <c r="BG1757" s="370"/>
      <c r="BH1757" s="370"/>
      <c r="BI1757" s="370"/>
      <c r="BJ1757" s="370"/>
      <c r="BK1757" s="370"/>
      <c r="BL1757" s="370"/>
      <c r="BM1757" s="370"/>
      <c r="BN1757" s="370"/>
      <c r="BO1757" s="370"/>
      <c r="BP1757" s="370"/>
      <c r="BQ1757" s="370"/>
      <c r="BR1757" s="370"/>
      <c r="BS1757" s="370"/>
      <c r="BT1757" s="370"/>
      <c r="BU1757" s="370"/>
      <c r="BV1757" s="370"/>
      <c r="BW1757" s="370"/>
      <c r="BX1757" s="370"/>
      <c r="BY1757" s="370"/>
      <c r="BZ1757" s="370"/>
      <c r="CA1757" s="370"/>
      <c r="CB1757" s="370"/>
      <c r="CC1757" s="370"/>
      <c r="CD1757" s="370"/>
      <c r="CE1757" s="370"/>
      <c r="CF1757" s="370"/>
      <c r="CG1757" s="370"/>
      <c r="CH1757" s="370"/>
      <c r="CI1757" s="370"/>
      <c r="CJ1757" s="370"/>
      <c r="CK1757" s="370"/>
      <c r="CL1757" s="370"/>
      <c r="CM1757" s="370"/>
      <c r="CN1757" s="370"/>
      <c r="CO1757" s="370"/>
      <c r="CP1757" s="370"/>
      <c r="CQ1757" s="370"/>
      <c r="CR1757" s="370"/>
      <c r="CS1757" s="370"/>
      <c r="CT1757" s="370"/>
      <c r="CU1757" s="370"/>
      <c r="CV1757" s="370"/>
      <c r="CW1757" s="370"/>
      <c r="CX1757" s="370"/>
      <c r="CY1757" s="370"/>
      <c r="CZ1757" s="370"/>
      <c r="DA1757" s="370"/>
      <c r="DB1757" s="370"/>
      <c r="DC1757" s="370"/>
      <c r="DD1757" s="370"/>
      <c r="DE1757" s="370"/>
    </row>
    <row r="1758" spans="56:109">
      <c r="BD1758" s="370"/>
      <c r="BE1758" s="370"/>
      <c r="BF1758" s="370"/>
      <c r="BG1758" s="370"/>
      <c r="BH1758" s="370"/>
      <c r="BI1758" s="370"/>
      <c r="BJ1758" s="370"/>
      <c r="BK1758" s="370"/>
      <c r="BL1758" s="370"/>
      <c r="BM1758" s="370"/>
      <c r="BN1758" s="370"/>
      <c r="BO1758" s="370"/>
      <c r="BP1758" s="370"/>
      <c r="BQ1758" s="370"/>
      <c r="BR1758" s="370"/>
      <c r="BS1758" s="370"/>
      <c r="BT1758" s="370"/>
      <c r="BU1758" s="370"/>
      <c r="BV1758" s="370"/>
      <c r="BW1758" s="370"/>
      <c r="BX1758" s="370"/>
      <c r="BY1758" s="370"/>
      <c r="BZ1758" s="370"/>
      <c r="CA1758" s="370"/>
      <c r="CB1758" s="370"/>
      <c r="CC1758" s="370"/>
      <c r="CD1758" s="370"/>
      <c r="CE1758" s="370"/>
      <c r="CF1758" s="370"/>
      <c r="CG1758" s="370"/>
      <c r="CH1758" s="370"/>
      <c r="CI1758" s="370"/>
      <c r="CJ1758" s="370"/>
      <c r="CK1758" s="370"/>
      <c r="CL1758" s="370"/>
      <c r="CM1758" s="370"/>
      <c r="CN1758" s="370"/>
      <c r="CO1758" s="370"/>
      <c r="CP1758" s="370"/>
      <c r="CQ1758" s="370"/>
      <c r="CR1758" s="370"/>
      <c r="CS1758" s="370"/>
      <c r="CT1758" s="370"/>
      <c r="CU1758" s="370"/>
      <c r="CV1758" s="370"/>
      <c r="CW1758" s="370"/>
      <c r="CX1758" s="370"/>
      <c r="CY1758" s="370"/>
      <c r="CZ1758" s="370"/>
      <c r="DA1758" s="370"/>
      <c r="DB1758" s="370"/>
      <c r="DC1758" s="370"/>
      <c r="DD1758" s="370"/>
      <c r="DE1758" s="370"/>
    </row>
    <row r="1759" spans="56:109">
      <c r="BD1759" s="370"/>
      <c r="BE1759" s="370"/>
      <c r="BF1759" s="370"/>
      <c r="BG1759" s="370"/>
      <c r="BH1759" s="370"/>
      <c r="BI1759" s="370"/>
      <c r="BJ1759" s="370"/>
      <c r="BK1759" s="370"/>
      <c r="BL1759" s="370"/>
      <c r="BM1759" s="370"/>
      <c r="BN1759" s="370"/>
      <c r="BO1759" s="370"/>
      <c r="BP1759" s="370"/>
      <c r="BQ1759" s="370"/>
      <c r="BR1759" s="370"/>
      <c r="BS1759" s="370"/>
      <c r="BT1759" s="370"/>
      <c r="BU1759" s="370"/>
      <c r="BV1759" s="370"/>
      <c r="BW1759" s="370"/>
      <c r="BX1759" s="370"/>
      <c r="BY1759" s="370"/>
      <c r="BZ1759" s="370"/>
      <c r="CA1759" s="370"/>
      <c r="CB1759" s="370"/>
      <c r="CC1759" s="370"/>
      <c r="CD1759" s="370"/>
      <c r="CE1759" s="370"/>
      <c r="CF1759" s="370"/>
      <c r="CG1759" s="370"/>
      <c r="CH1759" s="370"/>
      <c r="CI1759" s="370"/>
      <c r="CJ1759" s="370"/>
      <c r="CK1759" s="370"/>
      <c r="CL1759" s="370"/>
      <c r="CM1759" s="370"/>
      <c r="CN1759" s="370"/>
      <c r="CO1759" s="370"/>
      <c r="CP1759" s="370"/>
      <c r="CQ1759" s="370"/>
      <c r="CR1759" s="370"/>
      <c r="CS1759" s="370"/>
      <c r="CT1759" s="370"/>
      <c r="CU1759" s="370"/>
      <c r="CV1759" s="370"/>
      <c r="CW1759" s="370"/>
      <c r="CX1759" s="370"/>
      <c r="CY1759" s="370"/>
      <c r="CZ1759" s="370"/>
      <c r="DA1759" s="370"/>
      <c r="DB1759" s="370"/>
      <c r="DC1759" s="370"/>
      <c r="DD1759" s="370"/>
      <c r="DE1759" s="370"/>
    </row>
    <row r="1760" spans="56:109">
      <c r="BD1760" s="370"/>
      <c r="BE1760" s="370"/>
      <c r="BF1760" s="370"/>
      <c r="BG1760" s="370"/>
      <c r="BH1760" s="370"/>
      <c r="BI1760" s="370"/>
      <c r="BJ1760" s="370"/>
      <c r="BK1760" s="370"/>
      <c r="BL1760" s="370"/>
      <c r="BM1760" s="370"/>
      <c r="BN1760" s="370"/>
      <c r="BO1760" s="370"/>
      <c r="BP1760" s="370"/>
      <c r="BQ1760" s="370"/>
      <c r="BR1760" s="370"/>
      <c r="BS1760" s="370"/>
      <c r="BT1760" s="370"/>
      <c r="BU1760" s="370"/>
      <c r="BV1760" s="370"/>
      <c r="BW1760" s="370"/>
      <c r="BX1760" s="370"/>
      <c r="BY1760" s="370"/>
      <c r="BZ1760" s="370"/>
      <c r="CA1760" s="370"/>
      <c r="CB1760" s="370"/>
      <c r="CC1760" s="370"/>
      <c r="CD1760" s="370"/>
      <c r="CE1760" s="370"/>
      <c r="CF1760" s="370"/>
      <c r="CG1760" s="370"/>
      <c r="CH1760" s="370"/>
      <c r="CI1760" s="370"/>
      <c r="CJ1760" s="370"/>
      <c r="CK1760" s="370"/>
      <c r="CL1760" s="370"/>
      <c r="CM1760" s="370"/>
      <c r="CN1760" s="370"/>
      <c r="CO1760" s="370"/>
      <c r="CP1760" s="370"/>
      <c r="CQ1760" s="370"/>
      <c r="CR1760" s="370"/>
      <c r="CS1760" s="370"/>
      <c r="CT1760" s="370"/>
      <c r="CU1760" s="370"/>
      <c r="CV1760" s="370"/>
      <c r="CW1760" s="370"/>
      <c r="CX1760" s="370"/>
      <c r="CY1760" s="370"/>
      <c r="CZ1760" s="370"/>
      <c r="DA1760" s="370"/>
      <c r="DB1760" s="370"/>
      <c r="DC1760" s="370"/>
      <c r="DD1760" s="370"/>
      <c r="DE1760" s="370"/>
    </row>
    <row r="1761" spans="56:109">
      <c r="BD1761" s="370"/>
      <c r="BE1761" s="370"/>
      <c r="BF1761" s="370"/>
      <c r="BG1761" s="370"/>
      <c r="BH1761" s="370"/>
      <c r="BI1761" s="370"/>
      <c r="BJ1761" s="370"/>
      <c r="BK1761" s="370"/>
      <c r="BL1761" s="370"/>
      <c r="BM1761" s="370"/>
      <c r="BN1761" s="370"/>
      <c r="BO1761" s="370"/>
      <c r="BP1761" s="370"/>
      <c r="BQ1761" s="370"/>
      <c r="BR1761" s="370"/>
      <c r="BS1761" s="370"/>
      <c r="BT1761" s="370"/>
      <c r="BU1761" s="370"/>
      <c r="BV1761" s="370"/>
      <c r="BW1761" s="370"/>
      <c r="BX1761" s="370"/>
      <c r="BY1761" s="370"/>
      <c r="BZ1761" s="370"/>
      <c r="CA1761" s="370"/>
      <c r="CB1761" s="370"/>
      <c r="CC1761" s="370"/>
      <c r="CD1761" s="370"/>
      <c r="CE1761" s="370"/>
      <c r="CF1761" s="370"/>
      <c r="CG1761" s="370"/>
      <c r="CH1761" s="370"/>
      <c r="CI1761" s="370"/>
      <c r="CJ1761" s="370"/>
      <c r="CK1761" s="370"/>
      <c r="CL1761" s="370"/>
      <c r="CM1761" s="370"/>
      <c r="CN1761" s="370"/>
      <c r="CO1761" s="370"/>
      <c r="CP1761" s="370"/>
      <c r="CQ1761" s="370"/>
      <c r="CR1761" s="370"/>
      <c r="CS1761" s="370"/>
      <c r="CT1761" s="370"/>
      <c r="CU1761" s="370"/>
      <c r="CV1761" s="370"/>
      <c r="CW1761" s="370"/>
      <c r="CX1761" s="370"/>
      <c r="CY1761" s="370"/>
      <c r="CZ1761" s="370"/>
      <c r="DA1761" s="370"/>
      <c r="DB1761" s="370"/>
      <c r="DC1761" s="370"/>
      <c r="DD1761" s="370"/>
      <c r="DE1761" s="370"/>
    </row>
    <row r="1762" spans="56:109">
      <c r="BD1762" s="370"/>
      <c r="BE1762" s="370"/>
      <c r="BF1762" s="370"/>
      <c r="BG1762" s="370"/>
      <c r="BH1762" s="370"/>
      <c r="BI1762" s="370"/>
      <c r="BJ1762" s="370"/>
      <c r="BK1762" s="370"/>
      <c r="BL1762" s="370"/>
      <c r="BM1762" s="370"/>
      <c r="BN1762" s="370"/>
      <c r="BO1762" s="370"/>
      <c r="BP1762" s="370"/>
      <c r="BQ1762" s="370"/>
      <c r="BR1762" s="370"/>
      <c r="BS1762" s="370"/>
      <c r="BT1762" s="370"/>
      <c r="BU1762" s="370"/>
      <c r="BV1762" s="370"/>
      <c r="BW1762" s="370"/>
      <c r="BX1762" s="370"/>
      <c r="BY1762" s="370"/>
      <c r="BZ1762" s="370"/>
      <c r="CA1762" s="370"/>
      <c r="CB1762" s="370"/>
      <c r="CC1762" s="370"/>
      <c r="CD1762" s="370"/>
      <c r="CE1762" s="370"/>
      <c r="CF1762" s="370"/>
      <c r="CG1762" s="370"/>
      <c r="CH1762" s="370"/>
      <c r="CI1762" s="370"/>
      <c r="CJ1762" s="370"/>
      <c r="CK1762" s="370"/>
      <c r="CL1762" s="370"/>
      <c r="CM1762" s="370"/>
      <c r="CN1762" s="370"/>
      <c r="CO1762" s="370"/>
      <c r="CP1762" s="370"/>
      <c r="CQ1762" s="370"/>
      <c r="CR1762" s="370"/>
      <c r="CS1762" s="370"/>
      <c r="CT1762" s="370"/>
      <c r="CU1762" s="370"/>
      <c r="CV1762" s="370"/>
      <c r="CW1762" s="370"/>
      <c r="CX1762" s="370"/>
      <c r="CY1762" s="370"/>
      <c r="CZ1762" s="370"/>
      <c r="DA1762" s="370"/>
      <c r="DB1762" s="370"/>
      <c r="DC1762" s="370"/>
      <c r="DD1762" s="370"/>
      <c r="DE1762" s="370"/>
    </row>
    <row r="1763" spans="56:109">
      <c r="BD1763" s="370"/>
      <c r="BE1763" s="370"/>
      <c r="BF1763" s="370"/>
      <c r="BG1763" s="370"/>
      <c r="BH1763" s="370"/>
      <c r="BI1763" s="370"/>
      <c r="BJ1763" s="370"/>
      <c r="BK1763" s="370"/>
      <c r="BL1763" s="370"/>
      <c r="BM1763" s="370"/>
      <c r="BN1763" s="370"/>
      <c r="BO1763" s="370"/>
      <c r="BP1763" s="370"/>
      <c r="BQ1763" s="370"/>
      <c r="BR1763" s="370"/>
      <c r="BS1763" s="370"/>
      <c r="BT1763" s="370"/>
      <c r="BU1763" s="370"/>
      <c r="BV1763" s="370"/>
      <c r="BW1763" s="370"/>
      <c r="BX1763" s="370"/>
      <c r="BY1763" s="370"/>
      <c r="BZ1763" s="370"/>
      <c r="CA1763" s="370"/>
      <c r="CB1763" s="370"/>
      <c r="CC1763" s="370"/>
      <c r="CD1763" s="370"/>
      <c r="CE1763" s="370"/>
      <c r="CF1763" s="370"/>
      <c r="CG1763" s="370"/>
      <c r="CH1763" s="370"/>
      <c r="CI1763" s="370"/>
      <c r="CJ1763" s="370"/>
      <c r="CK1763" s="370"/>
      <c r="CL1763" s="370"/>
      <c r="CM1763" s="370"/>
      <c r="CN1763" s="370"/>
      <c r="CO1763" s="370"/>
      <c r="CP1763" s="370"/>
      <c r="CQ1763" s="370"/>
      <c r="CR1763" s="370"/>
      <c r="CS1763" s="370"/>
      <c r="CT1763" s="370"/>
      <c r="CU1763" s="370"/>
      <c r="CV1763" s="370"/>
      <c r="CW1763" s="370"/>
      <c r="CX1763" s="370"/>
      <c r="CY1763" s="370"/>
      <c r="CZ1763" s="370"/>
      <c r="DA1763" s="370"/>
      <c r="DB1763" s="370"/>
      <c r="DC1763" s="370"/>
      <c r="DD1763" s="370"/>
      <c r="DE1763" s="370"/>
    </row>
    <row r="1764" spans="56:109">
      <c r="BD1764" s="370"/>
      <c r="BE1764" s="370"/>
      <c r="BF1764" s="370"/>
      <c r="BG1764" s="370"/>
      <c r="BH1764" s="370"/>
      <c r="BI1764" s="370"/>
      <c r="BJ1764" s="370"/>
      <c r="BK1764" s="370"/>
      <c r="BL1764" s="370"/>
      <c r="BM1764" s="370"/>
      <c r="BN1764" s="370"/>
      <c r="BO1764" s="370"/>
      <c r="BP1764" s="370"/>
      <c r="BQ1764" s="370"/>
      <c r="BR1764" s="370"/>
      <c r="BS1764" s="370"/>
      <c r="BT1764" s="370"/>
      <c r="BU1764" s="370"/>
      <c r="BV1764" s="370"/>
      <c r="BW1764" s="370"/>
      <c r="BX1764" s="370"/>
      <c r="BY1764" s="370"/>
      <c r="BZ1764" s="370"/>
      <c r="CA1764" s="370"/>
      <c r="CB1764" s="370"/>
      <c r="CC1764" s="370"/>
      <c r="CD1764" s="370"/>
      <c r="CE1764" s="370"/>
      <c r="CF1764" s="370"/>
      <c r="CG1764" s="370"/>
      <c r="CH1764" s="370"/>
      <c r="CI1764" s="370"/>
      <c r="CJ1764" s="370"/>
      <c r="CK1764" s="370"/>
      <c r="CL1764" s="370"/>
      <c r="CM1764" s="370"/>
      <c r="CN1764" s="370"/>
      <c r="CO1764" s="370"/>
      <c r="CP1764" s="370"/>
      <c r="CQ1764" s="370"/>
      <c r="CR1764" s="370"/>
      <c r="CS1764" s="370"/>
      <c r="CT1764" s="370"/>
      <c r="CU1764" s="370"/>
      <c r="CV1764" s="370"/>
      <c r="CW1764" s="370"/>
      <c r="CX1764" s="370"/>
      <c r="CY1764" s="370"/>
      <c r="CZ1764" s="370"/>
      <c r="DA1764" s="370"/>
      <c r="DB1764" s="370"/>
      <c r="DC1764" s="370"/>
      <c r="DD1764" s="370"/>
      <c r="DE1764" s="370"/>
    </row>
    <row r="1765" spans="56:109">
      <c r="BD1765" s="370"/>
      <c r="BE1765" s="370"/>
      <c r="BF1765" s="370"/>
      <c r="BG1765" s="370"/>
      <c r="BH1765" s="370"/>
      <c r="BI1765" s="370"/>
      <c r="BJ1765" s="370"/>
      <c r="BK1765" s="370"/>
      <c r="BL1765" s="370"/>
      <c r="BM1765" s="370"/>
      <c r="BN1765" s="370"/>
      <c r="BO1765" s="370"/>
      <c r="BP1765" s="370"/>
      <c r="BQ1765" s="370"/>
      <c r="BR1765" s="370"/>
      <c r="BS1765" s="370"/>
      <c r="BT1765" s="370"/>
      <c r="BU1765" s="370"/>
      <c r="BV1765" s="370"/>
      <c r="BW1765" s="370"/>
      <c r="BX1765" s="370"/>
      <c r="BY1765" s="370"/>
      <c r="BZ1765" s="370"/>
      <c r="CA1765" s="370"/>
      <c r="CB1765" s="370"/>
      <c r="CC1765" s="370"/>
      <c r="CD1765" s="370"/>
      <c r="CE1765" s="370"/>
      <c r="CF1765" s="370"/>
      <c r="CG1765" s="370"/>
      <c r="CH1765" s="370"/>
      <c r="CI1765" s="370"/>
      <c r="CJ1765" s="370"/>
      <c r="CK1765" s="370"/>
      <c r="CL1765" s="370"/>
      <c r="CM1765" s="370"/>
      <c r="CN1765" s="370"/>
      <c r="CO1765" s="370"/>
      <c r="CP1765" s="370"/>
      <c r="CQ1765" s="370"/>
      <c r="CR1765" s="370"/>
      <c r="CS1765" s="370"/>
      <c r="CT1765" s="370"/>
      <c r="CU1765" s="370"/>
      <c r="CV1765" s="370"/>
      <c r="CW1765" s="370"/>
      <c r="CX1765" s="370"/>
      <c r="CY1765" s="370"/>
      <c r="CZ1765" s="370"/>
      <c r="DA1765" s="370"/>
      <c r="DB1765" s="370"/>
      <c r="DC1765" s="370"/>
      <c r="DD1765" s="370"/>
      <c r="DE1765" s="370"/>
    </row>
    <row r="1766" spans="56:109">
      <c r="BD1766" s="370"/>
      <c r="BE1766" s="370"/>
      <c r="BF1766" s="370"/>
      <c r="BG1766" s="370"/>
      <c r="BH1766" s="370"/>
      <c r="BI1766" s="370"/>
      <c r="BJ1766" s="370"/>
      <c r="BK1766" s="370"/>
      <c r="BL1766" s="370"/>
      <c r="BM1766" s="370"/>
      <c r="BN1766" s="370"/>
      <c r="BO1766" s="370"/>
      <c r="BP1766" s="370"/>
      <c r="BQ1766" s="370"/>
      <c r="BR1766" s="370"/>
      <c r="BS1766" s="370"/>
      <c r="BT1766" s="370"/>
      <c r="BU1766" s="370"/>
      <c r="BV1766" s="370"/>
      <c r="BW1766" s="370"/>
      <c r="BX1766" s="370"/>
      <c r="BY1766" s="370"/>
      <c r="BZ1766" s="370"/>
      <c r="CA1766" s="370"/>
      <c r="CB1766" s="370"/>
      <c r="CC1766" s="370"/>
      <c r="CD1766" s="370"/>
      <c r="CE1766" s="370"/>
      <c r="CF1766" s="370"/>
      <c r="CG1766" s="370"/>
      <c r="CH1766" s="370"/>
      <c r="CI1766" s="370"/>
      <c r="CJ1766" s="370"/>
      <c r="CK1766" s="370"/>
      <c r="CL1766" s="370"/>
      <c r="CM1766" s="370"/>
      <c r="CN1766" s="370"/>
      <c r="CO1766" s="370"/>
      <c r="CP1766" s="370"/>
      <c r="CQ1766" s="370"/>
      <c r="CR1766" s="370"/>
      <c r="CS1766" s="370"/>
      <c r="CT1766" s="370"/>
      <c r="CU1766" s="370"/>
      <c r="CV1766" s="370"/>
      <c r="CW1766" s="370"/>
      <c r="CX1766" s="370"/>
      <c r="CY1766" s="370"/>
      <c r="CZ1766" s="370"/>
      <c r="DA1766" s="370"/>
      <c r="DB1766" s="370"/>
      <c r="DC1766" s="370"/>
      <c r="DD1766" s="370"/>
      <c r="DE1766" s="370"/>
    </row>
    <row r="1767" spans="56:109">
      <c r="BD1767" s="370"/>
      <c r="BE1767" s="370"/>
      <c r="BF1767" s="370"/>
      <c r="BG1767" s="370"/>
      <c r="BH1767" s="370"/>
      <c r="BI1767" s="370"/>
      <c r="BJ1767" s="370"/>
      <c r="BK1767" s="370"/>
      <c r="BL1767" s="370"/>
      <c r="BM1767" s="370"/>
      <c r="BN1767" s="370"/>
      <c r="BO1767" s="370"/>
      <c r="BP1767" s="370"/>
      <c r="BQ1767" s="370"/>
      <c r="BR1767" s="370"/>
      <c r="BS1767" s="370"/>
      <c r="BT1767" s="370"/>
      <c r="BU1767" s="370"/>
      <c r="BV1767" s="370"/>
      <c r="BW1767" s="370"/>
      <c r="BX1767" s="370"/>
      <c r="BY1767" s="370"/>
      <c r="BZ1767" s="370"/>
      <c r="CA1767" s="370"/>
      <c r="CB1767" s="370"/>
      <c r="CC1767" s="370"/>
      <c r="CD1767" s="370"/>
      <c r="CE1767" s="370"/>
      <c r="CF1767" s="370"/>
      <c r="CG1767" s="370"/>
      <c r="CH1767" s="370"/>
      <c r="CI1767" s="370"/>
      <c r="CJ1767" s="370"/>
      <c r="CK1767" s="370"/>
      <c r="CL1767" s="370"/>
      <c r="CM1767" s="370"/>
      <c r="CN1767" s="370"/>
      <c r="CO1767" s="370"/>
      <c r="CP1767" s="370"/>
      <c r="CQ1767" s="370"/>
      <c r="CR1767" s="370"/>
      <c r="CS1767" s="370"/>
      <c r="CT1767" s="370"/>
      <c r="CU1767" s="370"/>
      <c r="CV1767" s="370"/>
      <c r="CW1767" s="370"/>
      <c r="CX1767" s="370"/>
      <c r="CY1767" s="370"/>
      <c r="CZ1767" s="370"/>
      <c r="DA1767" s="370"/>
      <c r="DB1767" s="370"/>
      <c r="DC1767" s="370"/>
      <c r="DD1767" s="370"/>
      <c r="DE1767" s="370"/>
    </row>
    <row r="1768" spans="56:109">
      <c r="BD1768" s="370"/>
      <c r="BE1768" s="370"/>
      <c r="BF1768" s="370"/>
      <c r="BG1768" s="370"/>
      <c r="BH1768" s="370"/>
      <c r="BI1768" s="370"/>
      <c r="BJ1768" s="370"/>
      <c r="BK1768" s="370"/>
      <c r="BL1768" s="370"/>
      <c r="BM1768" s="370"/>
      <c r="BN1768" s="370"/>
      <c r="BO1768" s="370"/>
      <c r="BP1768" s="370"/>
      <c r="BQ1768" s="370"/>
      <c r="BR1768" s="370"/>
      <c r="BS1768" s="370"/>
      <c r="BT1768" s="370"/>
      <c r="BU1768" s="370"/>
      <c r="BV1768" s="370"/>
      <c r="BW1768" s="370"/>
      <c r="BX1768" s="370"/>
      <c r="BY1768" s="370"/>
      <c r="BZ1768" s="370"/>
      <c r="CA1768" s="370"/>
      <c r="CB1768" s="370"/>
      <c r="CC1768" s="370"/>
      <c r="CD1768" s="370"/>
      <c r="CE1768" s="370"/>
      <c r="CF1768" s="370"/>
      <c r="CG1768" s="370"/>
      <c r="CH1768" s="370"/>
      <c r="CI1768" s="370"/>
      <c r="CJ1768" s="370"/>
      <c r="CK1768" s="370"/>
      <c r="CL1768" s="370"/>
      <c r="CM1768" s="370"/>
      <c r="CN1768" s="370"/>
      <c r="CO1768" s="370"/>
      <c r="CP1768" s="370"/>
      <c r="CQ1768" s="370"/>
      <c r="CR1768" s="370"/>
      <c r="CS1768" s="370"/>
      <c r="CT1768" s="370"/>
      <c r="CU1768" s="370"/>
      <c r="CV1768" s="370"/>
      <c r="CW1768" s="370"/>
      <c r="CX1768" s="370"/>
      <c r="CY1768" s="370"/>
      <c r="CZ1768" s="370"/>
      <c r="DA1768" s="370"/>
      <c r="DB1768" s="370"/>
      <c r="DC1768" s="370"/>
      <c r="DD1768" s="370"/>
      <c r="DE1768" s="370"/>
    </row>
    <row r="1769" spans="56:109">
      <c r="BD1769" s="370"/>
      <c r="BE1769" s="370"/>
      <c r="BF1769" s="370"/>
      <c r="BG1769" s="370"/>
      <c r="BH1769" s="370"/>
      <c r="BI1769" s="370"/>
      <c r="BJ1769" s="370"/>
      <c r="BK1769" s="370"/>
      <c r="BL1769" s="370"/>
      <c r="BM1769" s="370"/>
      <c r="BN1769" s="370"/>
      <c r="BO1769" s="370"/>
      <c r="BP1769" s="370"/>
      <c r="BQ1769" s="370"/>
      <c r="BR1769" s="370"/>
      <c r="BS1769" s="370"/>
      <c r="BT1769" s="370"/>
      <c r="BU1769" s="370"/>
      <c r="BV1769" s="370"/>
      <c r="BW1769" s="370"/>
      <c r="BX1769" s="370"/>
      <c r="BY1769" s="370"/>
      <c r="BZ1769" s="370"/>
      <c r="CA1769" s="370"/>
      <c r="CB1769" s="370"/>
      <c r="CC1769" s="370"/>
      <c r="CD1769" s="370"/>
      <c r="CE1769" s="370"/>
      <c r="CF1769" s="370"/>
      <c r="CG1769" s="370"/>
      <c r="CH1769" s="370"/>
      <c r="CI1769" s="370"/>
      <c r="CJ1769" s="370"/>
      <c r="CK1769" s="370"/>
      <c r="CL1769" s="370"/>
      <c r="CM1769" s="370"/>
      <c r="CN1769" s="370"/>
      <c r="CO1769" s="370"/>
      <c r="CP1769" s="370"/>
      <c r="CQ1769" s="370"/>
      <c r="CR1769" s="370"/>
      <c r="CS1769" s="370"/>
      <c r="CT1769" s="370"/>
      <c r="CU1769" s="370"/>
      <c r="CV1769" s="370"/>
      <c r="CW1769" s="370"/>
      <c r="CX1769" s="370"/>
      <c r="CY1769" s="370"/>
      <c r="CZ1769" s="370"/>
      <c r="DA1769" s="370"/>
      <c r="DB1769" s="370"/>
      <c r="DC1769" s="370"/>
      <c r="DD1769" s="370"/>
      <c r="DE1769" s="370"/>
    </row>
    <row r="1770" spans="56:109">
      <c r="BD1770" s="370"/>
      <c r="BE1770" s="370"/>
      <c r="BF1770" s="370"/>
      <c r="BG1770" s="370"/>
      <c r="BH1770" s="370"/>
      <c r="BI1770" s="370"/>
      <c r="BJ1770" s="370"/>
      <c r="BK1770" s="370"/>
      <c r="BL1770" s="370"/>
      <c r="BM1770" s="370"/>
      <c r="BN1770" s="370"/>
      <c r="BO1770" s="370"/>
      <c r="BP1770" s="370"/>
      <c r="BQ1770" s="370"/>
      <c r="BR1770" s="370"/>
      <c r="BS1770" s="370"/>
      <c r="BT1770" s="370"/>
      <c r="BU1770" s="370"/>
      <c r="BV1770" s="370"/>
      <c r="BW1770" s="370"/>
      <c r="BX1770" s="370"/>
      <c r="BY1770" s="370"/>
      <c r="BZ1770" s="370"/>
      <c r="CA1770" s="370"/>
      <c r="CB1770" s="370"/>
      <c r="CC1770" s="370"/>
      <c r="CD1770" s="370"/>
      <c r="CE1770" s="370"/>
      <c r="CF1770" s="370"/>
      <c r="CG1770" s="370"/>
      <c r="CH1770" s="370"/>
      <c r="CI1770" s="370"/>
      <c r="CJ1770" s="370"/>
      <c r="CK1770" s="370"/>
      <c r="CL1770" s="370"/>
      <c r="CM1770" s="370"/>
      <c r="CN1770" s="370"/>
      <c r="CO1770" s="370"/>
      <c r="CP1770" s="370"/>
      <c r="CQ1770" s="370"/>
      <c r="CR1770" s="370"/>
      <c r="CS1770" s="370"/>
      <c r="CT1770" s="370"/>
      <c r="CU1770" s="370"/>
      <c r="CV1770" s="370"/>
      <c r="CW1770" s="370"/>
      <c r="CX1770" s="370"/>
      <c r="CY1770" s="370"/>
      <c r="CZ1770" s="370"/>
      <c r="DA1770" s="370"/>
      <c r="DB1770" s="370"/>
      <c r="DC1770" s="370"/>
      <c r="DD1770" s="370"/>
      <c r="DE1770" s="370"/>
    </row>
    <row r="1771" spans="56:109">
      <c r="BD1771" s="370"/>
      <c r="BE1771" s="370"/>
      <c r="BF1771" s="370"/>
      <c r="BG1771" s="370"/>
      <c r="BH1771" s="370"/>
      <c r="BI1771" s="370"/>
      <c r="BJ1771" s="370"/>
      <c r="BK1771" s="370"/>
      <c r="BL1771" s="370"/>
      <c r="BM1771" s="370"/>
      <c r="BN1771" s="370"/>
      <c r="BO1771" s="370"/>
      <c r="BP1771" s="370"/>
      <c r="BQ1771" s="370"/>
      <c r="BR1771" s="370"/>
      <c r="BS1771" s="370"/>
      <c r="BT1771" s="370"/>
      <c r="BU1771" s="370"/>
      <c r="BV1771" s="370"/>
      <c r="BW1771" s="370"/>
      <c r="BX1771" s="370"/>
      <c r="BY1771" s="370"/>
      <c r="BZ1771" s="370"/>
      <c r="CA1771" s="370"/>
      <c r="CB1771" s="370"/>
      <c r="CC1771" s="370"/>
      <c r="CD1771" s="370"/>
      <c r="CE1771" s="370"/>
      <c r="CF1771" s="370"/>
      <c r="CG1771" s="370"/>
      <c r="CH1771" s="370"/>
      <c r="CI1771" s="370"/>
      <c r="CJ1771" s="370"/>
      <c r="CK1771" s="370"/>
      <c r="CL1771" s="370"/>
      <c r="CM1771" s="370"/>
      <c r="CN1771" s="370"/>
      <c r="CO1771" s="370"/>
      <c r="CP1771" s="370"/>
      <c r="CQ1771" s="370"/>
      <c r="CR1771" s="370"/>
      <c r="CS1771" s="370"/>
      <c r="CT1771" s="370"/>
      <c r="CU1771" s="370"/>
      <c r="CV1771" s="370"/>
      <c r="CW1771" s="370"/>
      <c r="CX1771" s="370"/>
      <c r="CY1771" s="370"/>
      <c r="CZ1771" s="370"/>
      <c r="DA1771" s="370"/>
      <c r="DB1771" s="370"/>
      <c r="DC1771" s="370"/>
      <c r="DD1771" s="370"/>
      <c r="DE1771" s="370"/>
    </row>
    <row r="1772" spans="56:109">
      <c r="BD1772" s="370"/>
      <c r="BE1772" s="370"/>
      <c r="BF1772" s="370"/>
      <c r="BG1772" s="370"/>
      <c r="BH1772" s="370"/>
      <c r="BI1772" s="370"/>
      <c r="BJ1772" s="370"/>
      <c r="BK1772" s="370"/>
      <c r="BL1772" s="370"/>
      <c r="BM1772" s="370"/>
      <c r="BN1772" s="370"/>
      <c r="BO1772" s="370"/>
      <c r="BP1772" s="370"/>
      <c r="BQ1772" s="370"/>
      <c r="BR1772" s="370"/>
      <c r="BS1772" s="370"/>
      <c r="BT1772" s="370"/>
      <c r="BU1772" s="370"/>
      <c r="BV1772" s="370"/>
      <c r="BW1772" s="370"/>
      <c r="BX1772" s="370"/>
      <c r="BY1772" s="370"/>
      <c r="BZ1772" s="370"/>
      <c r="CA1772" s="370"/>
      <c r="CB1772" s="370"/>
      <c r="CC1772" s="370"/>
      <c r="CD1772" s="370"/>
      <c r="CE1772" s="370"/>
      <c r="CF1772" s="370"/>
      <c r="CG1772" s="370"/>
      <c r="CH1772" s="370"/>
      <c r="CI1772" s="370"/>
      <c r="CJ1772" s="370"/>
      <c r="CK1772" s="370"/>
      <c r="CL1772" s="370"/>
      <c r="CM1772" s="370"/>
      <c r="CN1772" s="370"/>
      <c r="CO1772" s="370"/>
      <c r="CP1772" s="370"/>
      <c r="CQ1772" s="370"/>
      <c r="CR1772" s="370"/>
      <c r="CS1772" s="370"/>
      <c r="CT1772" s="370"/>
      <c r="CU1772" s="370"/>
      <c r="CV1772" s="370"/>
      <c r="CW1772" s="370"/>
      <c r="CX1772" s="370"/>
      <c r="CY1772" s="370"/>
      <c r="CZ1772" s="370"/>
      <c r="DA1772" s="370"/>
      <c r="DB1772" s="370"/>
      <c r="DC1772" s="370"/>
      <c r="DD1772" s="370"/>
      <c r="DE1772" s="370"/>
    </row>
    <row r="1773" spans="56:109">
      <c r="BD1773" s="370"/>
      <c r="BE1773" s="370"/>
      <c r="BF1773" s="370"/>
      <c r="BG1773" s="370"/>
      <c r="BH1773" s="370"/>
      <c r="BI1773" s="370"/>
      <c r="BJ1773" s="370"/>
      <c r="BK1773" s="370"/>
      <c r="BL1773" s="370"/>
      <c r="BM1773" s="370"/>
      <c r="BN1773" s="370"/>
      <c r="BO1773" s="370"/>
      <c r="BP1773" s="370"/>
      <c r="BQ1773" s="370"/>
      <c r="BR1773" s="370"/>
      <c r="BS1773" s="370"/>
      <c r="BT1773" s="370"/>
      <c r="BU1773" s="370"/>
      <c r="BV1773" s="370"/>
      <c r="BW1773" s="370"/>
      <c r="BX1773" s="370"/>
      <c r="BY1773" s="370"/>
      <c r="BZ1773" s="370"/>
      <c r="CA1773" s="370"/>
      <c r="CB1773" s="370"/>
      <c r="CC1773" s="370"/>
      <c r="CD1773" s="370"/>
      <c r="CE1773" s="370"/>
      <c r="CF1773" s="370"/>
      <c r="CG1773" s="370"/>
      <c r="CH1773" s="370"/>
      <c r="CI1773" s="370"/>
      <c r="CJ1773" s="370"/>
      <c r="CK1773" s="370"/>
      <c r="CL1773" s="370"/>
      <c r="CM1773" s="370"/>
      <c r="CN1773" s="370"/>
      <c r="CO1773" s="370"/>
      <c r="CP1773" s="370"/>
      <c r="CQ1773" s="370"/>
      <c r="CR1773" s="370"/>
      <c r="CS1773" s="370"/>
      <c r="CT1773" s="370"/>
      <c r="CU1773" s="370"/>
      <c r="CV1773" s="370"/>
      <c r="CW1773" s="370"/>
      <c r="CX1773" s="370"/>
      <c r="CY1773" s="370"/>
      <c r="CZ1773" s="370"/>
      <c r="DA1773" s="370"/>
      <c r="DB1773" s="370"/>
      <c r="DC1773" s="370"/>
      <c r="DD1773" s="370"/>
      <c r="DE1773" s="370"/>
    </row>
    <row r="1774" spans="56:109">
      <c r="BD1774" s="370"/>
      <c r="BE1774" s="370"/>
      <c r="BF1774" s="370"/>
      <c r="BG1774" s="370"/>
      <c r="BH1774" s="370"/>
      <c r="BI1774" s="370"/>
      <c r="BJ1774" s="370"/>
      <c r="BK1774" s="370"/>
      <c r="BL1774" s="370"/>
      <c r="BM1774" s="370"/>
      <c r="BN1774" s="370"/>
      <c r="BO1774" s="370"/>
      <c r="BP1774" s="370"/>
      <c r="BQ1774" s="370"/>
      <c r="BR1774" s="370"/>
      <c r="BS1774" s="370"/>
      <c r="BT1774" s="370"/>
      <c r="BU1774" s="370"/>
      <c r="BV1774" s="370"/>
      <c r="BW1774" s="370"/>
      <c r="BX1774" s="370"/>
      <c r="BY1774" s="370"/>
      <c r="BZ1774" s="370"/>
      <c r="CA1774" s="370"/>
      <c r="CB1774" s="370"/>
      <c r="CC1774" s="370"/>
      <c r="CD1774" s="370"/>
      <c r="CE1774" s="370"/>
      <c r="CF1774" s="370"/>
      <c r="CG1774" s="370"/>
      <c r="CH1774" s="370"/>
      <c r="CI1774" s="370"/>
      <c r="CJ1774" s="370"/>
      <c r="CK1774" s="370"/>
      <c r="CL1774" s="370"/>
      <c r="CM1774" s="370"/>
      <c r="CN1774" s="370"/>
      <c r="CO1774" s="370"/>
      <c r="CP1774" s="370"/>
      <c r="CQ1774" s="370"/>
      <c r="CR1774" s="370"/>
      <c r="CS1774" s="370"/>
      <c r="CT1774" s="370"/>
      <c r="CU1774" s="370"/>
      <c r="CV1774" s="370"/>
      <c r="CW1774" s="370"/>
      <c r="CX1774" s="370"/>
      <c r="CY1774" s="370"/>
      <c r="CZ1774" s="370"/>
      <c r="DA1774" s="370"/>
      <c r="DB1774" s="370"/>
      <c r="DC1774" s="370"/>
      <c r="DD1774" s="370"/>
      <c r="DE1774" s="370"/>
    </row>
    <row r="1775" spans="56:109">
      <c r="BD1775" s="370"/>
      <c r="BE1775" s="370"/>
      <c r="BF1775" s="370"/>
      <c r="BG1775" s="370"/>
      <c r="BH1775" s="370"/>
      <c r="BI1775" s="370"/>
      <c r="BJ1775" s="370"/>
      <c r="BK1775" s="370"/>
      <c r="BL1775" s="370"/>
      <c r="BM1775" s="370"/>
      <c r="BN1775" s="370"/>
      <c r="BO1775" s="370"/>
      <c r="BP1775" s="370"/>
      <c r="BQ1775" s="370"/>
      <c r="BR1775" s="370"/>
      <c r="BS1775" s="370"/>
      <c r="BT1775" s="370"/>
      <c r="BU1775" s="370"/>
      <c r="BV1775" s="370"/>
      <c r="BW1775" s="370"/>
      <c r="BX1775" s="370"/>
      <c r="BY1775" s="370"/>
      <c r="BZ1775" s="370"/>
      <c r="CA1775" s="370"/>
      <c r="CB1775" s="370"/>
      <c r="CC1775" s="370"/>
      <c r="CD1775" s="370"/>
      <c r="CE1775" s="370"/>
      <c r="CF1775" s="370"/>
      <c r="CG1775" s="370"/>
      <c r="CH1775" s="370"/>
      <c r="CI1775" s="370"/>
      <c r="CJ1775" s="370"/>
      <c r="CK1775" s="370"/>
      <c r="CL1775" s="370"/>
      <c r="CM1775" s="370"/>
      <c r="CN1775" s="370"/>
      <c r="CO1775" s="370"/>
      <c r="CP1775" s="370"/>
      <c r="CQ1775" s="370"/>
      <c r="CR1775" s="370"/>
      <c r="CS1775" s="370"/>
      <c r="CT1775" s="370"/>
      <c r="CU1775" s="370"/>
      <c r="CV1775" s="370"/>
      <c r="CW1775" s="370"/>
      <c r="CX1775" s="370"/>
      <c r="CY1775" s="370"/>
      <c r="CZ1775" s="370"/>
      <c r="DA1775" s="370"/>
      <c r="DB1775" s="370"/>
      <c r="DC1775" s="370"/>
      <c r="DD1775" s="370"/>
      <c r="DE1775" s="370"/>
    </row>
    <row r="1776" spans="56:109">
      <c r="BD1776" s="370"/>
      <c r="BE1776" s="370"/>
      <c r="BF1776" s="370"/>
      <c r="BG1776" s="370"/>
      <c r="BH1776" s="370"/>
      <c r="BI1776" s="370"/>
      <c r="BJ1776" s="370"/>
      <c r="BK1776" s="370"/>
      <c r="BL1776" s="370"/>
      <c r="BM1776" s="370"/>
      <c r="BN1776" s="370"/>
      <c r="BO1776" s="370"/>
      <c r="BP1776" s="370"/>
      <c r="BQ1776" s="370"/>
      <c r="BR1776" s="370"/>
      <c r="BS1776" s="370"/>
      <c r="BT1776" s="370"/>
      <c r="BU1776" s="370"/>
      <c r="BV1776" s="370"/>
      <c r="BW1776" s="370"/>
      <c r="BX1776" s="370"/>
      <c r="BY1776" s="370"/>
      <c r="BZ1776" s="370"/>
      <c r="CA1776" s="370"/>
      <c r="CB1776" s="370"/>
      <c r="CC1776" s="370"/>
      <c r="CD1776" s="370"/>
      <c r="CE1776" s="370"/>
      <c r="CF1776" s="370"/>
      <c r="CG1776" s="370"/>
      <c r="CH1776" s="370"/>
      <c r="CI1776" s="370"/>
      <c r="CJ1776" s="370"/>
      <c r="CK1776" s="370"/>
      <c r="CL1776" s="370"/>
      <c r="CM1776" s="370"/>
      <c r="CN1776" s="370"/>
      <c r="CO1776" s="370"/>
      <c r="CP1776" s="370"/>
      <c r="CQ1776" s="370"/>
      <c r="CR1776" s="370"/>
      <c r="CS1776" s="370"/>
      <c r="CT1776" s="370"/>
      <c r="CU1776" s="370"/>
      <c r="CV1776" s="370"/>
      <c r="CW1776" s="370"/>
      <c r="CX1776" s="370"/>
      <c r="CY1776" s="370"/>
      <c r="CZ1776" s="370"/>
      <c r="DA1776" s="370"/>
      <c r="DB1776" s="370"/>
      <c r="DC1776" s="370"/>
      <c r="DD1776" s="370"/>
      <c r="DE1776" s="370"/>
    </row>
    <row r="1777" spans="56:109">
      <c r="BD1777" s="370"/>
      <c r="BE1777" s="370"/>
      <c r="BF1777" s="370"/>
      <c r="BG1777" s="370"/>
      <c r="BH1777" s="370"/>
      <c r="BI1777" s="370"/>
      <c r="BJ1777" s="370"/>
      <c r="BK1777" s="370"/>
      <c r="BL1777" s="370"/>
      <c r="BM1777" s="370"/>
      <c r="BN1777" s="370"/>
      <c r="BO1777" s="370"/>
      <c r="BP1777" s="370"/>
      <c r="BQ1777" s="370"/>
      <c r="BR1777" s="370"/>
      <c r="BS1777" s="370"/>
      <c r="BT1777" s="370"/>
      <c r="BU1777" s="370"/>
      <c r="BV1777" s="370"/>
      <c r="BW1777" s="370"/>
      <c r="BX1777" s="370"/>
      <c r="BY1777" s="370"/>
      <c r="BZ1777" s="370"/>
      <c r="CA1777" s="370"/>
      <c r="CB1777" s="370"/>
      <c r="CC1777" s="370"/>
      <c r="CD1777" s="370"/>
      <c r="CE1777" s="370"/>
      <c r="CF1777" s="370"/>
      <c r="CG1777" s="370"/>
      <c r="CH1777" s="370"/>
      <c r="CI1777" s="370"/>
      <c r="CJ1777" s="370"/>
      <c r="CK1777" s="370"/>
      <c r="CL1777" s="370"/>
      <c r="CM1777" s="370"/>
      <c r="CN1777" s="370"/>
      <c r="CO1777" s="370"/>
      <c r="CP1777" s="370"/>
      <c r="CQ1777" s="370"/>
      <c r="CR1777" s="370"/>
      <c r="CS1777" s="370"/>
      <c r="CT1777" s="370"/>
      <c r="CU1777" s="370"/>
      <c r="CV1777" s="370"/>
      <c r="CW1777" s="370"/>
      <c r="CX1777" s="370"/>
      <c r="CY1777" s="370"/>
      <c r="CZ1777" s="370"/>
      <c r="DA1777" s="370"/>
      <c r="DB1777" s="370"/>
      <c r="DC1777" s="370"/>
      <c r="DD1777" s="370"/>
      <c r="DE1777" s="370"/>
    </row>
    <row r="1778" spans="56:109">
      <c r="BD1778" s="370"/>
      <c r="BE1778" s="370"/>
      <c r="BF1778" s="370"/>
      <c r="BG1778" s="370"/>
      <c r="BH1778" s="370"/>
      <c r="BI1778" s="370"/>
      <c r="BJ1778" s="370"/>
      <c r="BK1778" s="370"/>
      <c r="BL1778" s="370"/>
      <c r="BM1778" s="370"/>
      <c r="BN1778" s="370"/>
      <c r="BO1778" s="370"/>
      <c r="BP1778" s="370"/>
      <c r="BQ1778" s="370"/>
      <c r="BR1778" s="370"/>
      <c r="BS1778" s="370"/>
      <c r="BT1778" s="370"/>
      <c r="BU1778" s="370"/>
      <c r="BV1778" s="370"/>
      <c r="BW1778" s="370"/>
      <c r="BX1778" s="370"/>
      <c r="BY1778" s="370"/>
      <c r="BZ1778" s="370"/>
      <c r="CA1778" s="370"/>
      <c r="CB1778" s="370"/>
      <c r="CC1778" s="370"/>
      <c r="CD1778" s="370"/>
      <c r="CE1778" s="370"/>
      <c r="CF1778" s="370"/>
      <c r="CG1778" s="370"/>
      <c r="CH1778" s="370"/>
      <c r="CI1778" s="370"/>
      <c r="CJ1778" s="370"/>
      <c r="CK1778" s="370"/>
      <c r="CL1778" s="370"/>
      <c r="CM1778" s="370"/>
      <c r="CN1778" s="370"/>
      <c r="CO1778" s="370"/>
      <c r="CP1778" s="370"/>
      <c r="CQ1778" s="370"/>
      <c r="CR1778" s="370"/>
      <c r="CS1778" s="370"/>
      <c r="CT1778" s="370"/>
      <c r="CU1778" s="370"/>
      <c r="CV1778" s="370"/>
      <c r="CW1778" s="370"/>
      <c r="CX1778" s="370"/>
      <c r="CY1778" s="370"/>
      <c r="CZ1778" s="370"/>
      <c r="DA1778" s="370"/>
      <c r="DB1778" s="370"/>
      <c r="DC1778" s="370"/>
      <c r="DD1778" s="370"/>
      <c r="DE1778" s="370"/>
    </row>
    <row r="1779" spans="56:109">
      <c r="BD1779" s="370"/>
      <c r="BE1779" s="370"/>
      <c r="BF1779" s="370"/>
      <c r="BG1779" s="370"/>
      <c r="BH1779" s="370"/>
      <c r="BI1779" s="370"/>
      <c r="BJ1779" s="370"/>
      <c r="BK1779" s="370"/>
      <c r="BL1779" s="370"/>
      <c r="BM1779" s="370"/>
      <c r="BN1779" s="370"/>
      <c r="BO1779" s="370"/>
      <c r="BP1779" s="370"/>
      <c r="BQ1779" s="370"/>
      <c r="BR1779" s="370"/>
      <c r="BS1779" s="370"/>
      <c r="BT1779" s="370"/>
      <c r="BU1779" s="370"/>
      <c r="BV1779" s="370"/>
      <c r="BW1779" s="370"/>
      <c r="BX1779" s="370"/>
      <c r="BY1779" s="370"/>
      <c r="BZ1779" s="370"/>
      <c r="CA1779" s="370"/>
      <c r="CB1779" s="370"/>
      <c r="CC1779" s="370"/>
      <c r="CD1779" s="370"/>
      <c r="CE1779" s="370"/>
      <c r="CF1779" s="370"/>
      <c r="CG1779" s="370"/>
      <c r="CH1779" s="370"/>
      <c r="CI1779" s="370"/>
      <c r="CJ1779" s="370"/>
      <c r="CK1779" s="370"/>
      <c r="CL1779" s="370"/>
      <c r="CM1779" s="370"/>
      <c r="CN1779" s="370"/>
      <c r="CO1779" s="370"/>
      <c r="CP1779" s="370"/>
      <c r="CQ1779" s="370"/>
      <c r="CR1779" s="370"/>
      <c r="CS1779" s="370"/>
      <c r="CT1779" s="370"/>
      <c r="CU1779" s="370"/>
      <c r="CV1779" s="370"/>
      <c r="CW1779" s="370"/>
      <c r="CX1779" s="370"/>
      <c r="CY1779" s="370"/>
      <c r="CZ1779" s="370"/>
      <c r="DA1779" s="370"/>
      <c r="DB1779" s="370"/>
      <c r="DC1779" s="370"/>
      <c r="DD1779" s="370"/>
      <c r="DE1779" s="370"/>
    </row>
    <row r="1780" spans="56:109">
      <c r="BD1780" s="370"/>
      <c r="BE1780" s="370"/>
      <c r="BF1780" s="370"/>
      <c r="BG1780" s="370"/>
      <c r="BH1780" s="370"/>
      <c r="BI1780" s="370"/>
      <c r="BJ1780" s="370"/>
      <c r="BK1780" s="370"/>
      <c r="BL1780" s="370"/>
      <c r="BM1780" s="370"/>
      <c r="BN1780" s="370"/>
      <c r="BO1780" s="370"/>
      <c r="BP1780" s="370"/>
      <c r="BQ1780" s="370"/>
      <c r="BR1780" s="370"/>
      <c r="BS1780" s="370"/>
      <c r="BT1780" s="370"/>
      <c r="BU1780" s="370"/>
      <c r="BV1780" s="370"/>
      <c r="BW1780" s="370"/>
      <c r="BX1780" s="370"/>
      <c r="BY1780" s="370"/>
      <c r="BZ1780" s="370"/>
      <c r="CA1780" s="370"/>
      <c r="CB1780" s="370"/>
      <c r="CC1780" s="370"/>
      <c r="CD1780" s="370"/>
      <c r="CE1780" s="370"/>
      <c r="CF1780" s="370"/>
      <c r="CG1780" s="370"/>
      <c r="CH1780" s="370"/>
      <c r="CI1780" s="370"/>
      <c r="CJ1780" s="370"/>
      <c r="CK1780" s="370"/>
      <c r="CL1780" s="370"/>
      <c r="CM1780" s="370"/>
      <c r="CN1780" s="370"/>
      <c r="CO1780" s="370"/>
      <c r="CP1780" s="370"/>
      <c r="CQ1780" s="370"/>
      <c r="CR1780" s="370"/>
      <c r="CS1780" s="370"/>
      <c r="CT1780" s="370"/>
      <c r="CU1780" s="370"/>
      <c r="CV1780" s="370"/>
      <c r="CW1780" s="370"/>
      <c r="CX1780" s="370"/>
      <c r="CY1780" s="370"/>
      <c r="CZ1780" s="370"/>
      <c r="DA1780" s="370"/>
      <c r="DB1780" s="370"/>
      <c r="DC1780" s="370"/>
      <c r="DD1780" s="370"/>
      <c r="DE1780" s="370"/>
    </row>
    <row r="1781" spans="56:109">
      <c r="BD1781" s="370"/>
      <c r="BE1781" s="370"/>
      <c r="BF1781" s="370"/>
      <c r="BG1781" s="370"/>
      <c r="BH1781" s="370"/>
      <c r="BI1781" s="370"/>
      <c r="BJ1781" s="370"/>
      <c r="BK1781" s="370"/>
      <c r="BL1781" s="370"/>
      <c r="BM1781" s="370"/>
      <c r="BN1781" s="370"/>
      <c r="BO1781" s="370"/>
      <c r="BP1781" s="370"/>
      <c r="BQ1781" s="370"/>
      <c r="BR1781" s="370"/>
      <c r="BS1781" s="370"/>
      <c r="BT1781" s="370"/>
      <c r="BU1781" s="370"/>
      <c r="BV1781" s="370"/>
      <c r="BW1781" s="370"/>
      <c r="BX1781" s="370"/>
      <c r="BY1781" s="370"/>
      <c r="BZ1781" s="370"/>
      <c r="CA1781" s="370"/>
      <c r="CB1781" s="370"/>
      <c r="CC1781" s="370"/>
      <c r="CD1781" s="370"/>
      <c r="CE1781" s="370"/>
      <c r="CF1781" s="370"/>
      <c r="CG1781" s="370"/>
      <c r="CH1781" s="370"/>
      <c r="CI1781" s="370"/>
      <c r="CJ1781" s="370"/>
      <c r="CK1781" s="370"/>
      <c r="CL1781" s="370"/>
      <c r="CM1781" s="370"/>
      <c r="CN1781" s="370"/>
      <c r="CO1781" s="370"/>
      <c r="CP1781" s="370"/>
      <c r="CQ1781" s="370"/>
      <c r="CR1781" s="370"/>
      <c r="CS1781" s="370"/>
      <c r="CT1781" s="370"/>
      <c r="CU1781" s="370"/>
      <c r="CV1781" s="370"/>
      <c r="CW1781" s="370"/>
      <c r="CX1781" s="370"/>
      <c r="CY1781" s="370"/>
      <c r="CZ1781" s="370"/>
      <c r="DA1781" s="370"/>
      <c r="DB1781" s="370"/>
      <c r="DC1781" s="370"/>
      <c r="DD1781" s="370"/>
      <c r="DE1781" s="370"/>
    </row>
    <row r="1782" spans="56:109">
      <c r="BD1782" s="370"/>
      <c r="BE1782" s="370"/>
      <c r="BF1782" s="370"/>
      <c r="BG1782" s="370"/>
      <c r="BH1782" s="370"/>
      <c r="BI1782" s="370"/>
      <c r="BJ1782" s="370"/>
      <c r="BK1782" s="370"/>
      <c r="BL1782" s="370"/>
      <c r="BM1782" s="370"/>
      <c r="BN1782" s="370"/>
      <c r="BO1782" s="370"/>
      <c r="BP1782" s="370"/>
      <c r="BQ1782" s="370"/>
      <c r="BR1782" s="370"/>
      <c r="BS1782" s="370"/>
      <c r="BT1782" s="370"/>
      <c r="BU1782" s="370"/>
      <c r="BV1782" s="370"/>
      <c r="BW1782" s="370"/>
      <c r="BX1782" s="370"/>
      <c r="BY1782" s="370"/>
      <c r="BZ1782" s="370"/>
      <c r="CA1782" s="370"/>
      <c r="CB1782" s="370"/>
      <c r="CC1782" s="370"/>
      <c r="CD1782" s="370"/>
      <c r="CE1782" s="370"/>
      <c r="CF1782" s="370"/>
      <c r="CG1782" s="370"/>
      <c r="CH1782" s="370"/>
      <c r="CI1782" s="370"/>
      <c r="CJ1782" s="370"/>
      <c r="CK1782" s="370"/>
      <c r="CL1782" s="370"/>
      <c r="CM1782" s="370"/>
      <c r="CN1782" s="370"/>
      <c r="CO1782" s="370"/>
      <c r="CP1782" s="370"/>
      <c r="CQ1782" s="370"/>
      <c r="CR1782" s="370"/>
      <c r="CS1782" s="370"/>
      <c r="CT1782" s="370"/>
      <c r="CU1782" s="370"/>
      <c r="CV1782" s="370"/>
      <c r="CW1782" s="370"/>
      <c r="CX1782" s="370"/>
      <c r="CY1782" s="370"/>
      <c r="CZ1782" s="370"/>
      <c r="DA1782" s="370"/>
      <c r="DB1782" s="370"/>
      <c r="DC1782" s="370"/>
      <c r="DD1782" s="370"/>
      <c r="DE1782" s="370"/>
    </row>
    <row r="1783" spans="56:109">
      <c r="BD1783" s="370"/>
      <c r="BE1783" s="370"/>
      <c r="BF1783" s="370"/>
      <c r="BG1783" s="370"/>
      <c r="BH1783" s="370"/>
      <c r="BI1783" s="370"/>
      <c r="BJ1783" s="370"/>
      <c r="BK1783" s="370"/>
      <c r="BL1783" s="370"/>
      <c r="BM1783" s="370"/>
      <c r="BN1783" s="370"/>
      <c r="BO1783" s="370"/>
      <c r="BP1783" s="370"/>
      <c r="BQ1783" s="370"/>
      <c r="BR1783" s="370"/>
      <c r="BS1783" s="370"/>
      <c r="BT1783" s="370"/>
      <c r="BU1783" s="370"/>
      <c r="BV1783" s="370"/>
      <c r="BW1783" s="370"/>
      <c r="BX1783" s="370"/>
      <c r="BY1783" s="370"/>
      <c r="BZ1783" s="370"/>
      <c r="CA1783" s="370"/>
      <c r="CB1783" s="370"/>
      <c r="CC1783" s="370"/>
      <c r="CD1783" s="370"/>
      <c r="CE1783" s="370"/>
      <c r="CF1783" s="370"/>
      <c r="CG1783" s="370"/>
      <c r="CH1783" s="370"/>
      <c r="CI1783" s="370"/>
      <c r="CJ1783" s="370"/>
      <c r="CK1783" s="370"/>
      <c r="CL1783" s="370"/>
      <c r="CM1783" s="370"/>
      <c r="CN1783" s="370"/>
      <c r="CO1783" s="370"/>
      <c r="CP1783" s="370"/>
      <c r="CQ1783" s="370"/>
      <c r="CR1783" s="370"/>
      <c r="CS1783" s="370"/>
      <c r="CT1783" s="370"/>
      <c r="CU1783" s="370"/>
      <c r="CV1783" s="370"/>
      <c r="CW1783" s="370"/>
      <c r="CX1783" s="370"/>
      <c r="CY1783" s="370"/>
      <c r="CZ1783" s="370"/>
      <c r="DA1783" s="370"/>
      <c r="DB1783" s="370"/>
      <c r="DC1783" s="370"/>
      <c r="DD1783" s="370"/>
      <c r="DE1783" s="370"/>
    </row>
    <row r="1784" spans="56:109">
      <c r="BD1784" s="370"/>
      <c r="BE1784" s="370"/>
      <c r="BF1784" s="370"/>
      <c r="BG1784" s="370"/>
      <c r="BH1784" s="370"/>
      <c r="BI1784" s="370"/>
      <c r="BJ1784" s="370"/>
      <c r="BK1784" s="370"/>
      <c r="BL1784" s="370"/>
      <c r="BM1784" s="370"/>
      <c r="BN1784" s="370"/>
      <c r="BO1784" s="370"/>
      <c r="BP1784" s="370"/>
      <c r="BQ1784" s="370"/>
      <c r="BR1784" s="370"/>
      <c r="BS1784" s="370"/>
      <c r="BT1784" s="370"/>
      <c r="BU1784" s="370"/>
      <c r="BV1784" s="370"/>
      <c r="BW1784" s="370"/>
      <c r="BX1784" s="370"/>
      <c r="BY1784" s="370"/>
      <c r="BZ1784" s="370"/>
      <c r="CA1784" s="370"/>
      <c r="CB1784" s="370"/>
      <c r="CC1784" s="370"/>
      <c r="CD1784" s="370"/>
      <c r="CE1784" s="370"/>
      <c r="CF1784" s="370"/>
      <c r="CG1784" s="370"/>
      <c r="CH1784" s="370"/>
      <c r="CI1784" s="370"/>
      <c r="CJ1784" s="370"/>
      <c r="CK1784" s="370"/>
      <c r="CL1784" s="370"/>
      <c r="CM1784" s="370"/>
      <c r="CN1784" s="370"/>
      <c r="CO1784" s="370"/>
      <c r="CP1784" s="370"/>
      <c r="CQ1784" s="370"/>
      <c r="CR1784" s="370"/>
      <c r="CS1784" s="370"/>
      <c r="CT1784" s="370"/>
      <c r="CU1784" s="370"/>
      <c r="CV1784" s="370"/>
      <c r="CW1784" s="370"/>
      <c r="CX1784" s="370"/>
      <c r="CY1784" s="370"/>
      <c r="CZ1784" s="370"/>
      <c r="DA1784" s="370"/>
      <c r="DB1784" s="370"/>
      <c r="DC1784" s="370"/>
      <c r="DD1784" s="370"/>
      <c r="DE1784" s="370"/>
    </row>
    <row r="1785" spans="56:109">
      <c r="BD1785" s="370"/>
      <c r="BE1785" s="370"/>
      <c r="BF1785" s="370"/>
      <c r="BG1785" s="370"/>
      <c r="BH1785" s="370"/>
      <c r="BI1785" s="370"/>
      <c r="BJ1785" s="370"/>
      <c r="BK1785" s="370"/>
      <c r="BL1785" s="370"/>
      <c r="BM1785" s="370"/>
      <c r="BN1785" s="370"/>
      <c r="BO1785" s="370"/>
      <c r="BP1785" s="370"/>
      <c r="BQ1785" s="370"/>
      <c r="BR1785" s="370"/>
      <c r="BS1785" s="370"/>
      <c r="BT1785" s="370"/>
      <c r="BU1785" s="370"/>
      <c r="BV1785" s="370"/>
      <c r="BW1785" s="370"/>
      <c r="BX1785" s="370"/>
      <c r="BY1785" s="370"/>
      <c r="BZ1785" s="370"/>
      <c r="CA1785" s="370"/>
      <c r="CB1785" s="370"/>
      <c r="CC1785" s="370"/>
      <c r="CD1785" s="370"/>
      <c r="CE1785" s="370"/>
      <c r="CF1785" s="370"/>
      <c r="CG1785" s="370"/>
      <c r="CH1785" s="370"/>
      <c r="CI1785" s="370"/>
      <c r="CJ1785" s="370"/>
      <c r="CK1785" s="370"/>
      <c r="CL1785" s="370"/>
      <c r="CM1785" s="370"/>
      <c r="CN1785" s="370"/>
      <c r="CO1785" s="370"/>
      <c r="CP1785" s="370"/>
      <c r="CQ1785" s="370"/>
      <c r="CR1785" s="370"/>
      <c r="CS1785" s="370"/>
      <c r="CT1785" s="370"/>
      <c r="CU1785" s="370"/>
      <c r="CV1785" s="370"/>
      <c r="CW1785" s="370"/>
      <c r="CX1785" s="370"/>
      <c r="CY1785" s="370"/>
      <c r="CZ1785" s="370"/>
      <c r="DA1785" s="370"/>
      <c r="DB1785" s="370"/>
      <c r="DC1785" s="370"/>
      <c r="DD1785" s="370"/>
      <c r="DE1785" s="370"/>
    </row>
    <row r="1786" spans="56:109">
      <c r="BD1786" s="370"/>
      <c r="BE1786" s="370"/>
      <c r="BF1786" s="370"/>
      <c r="BG1786" s="370"/>
      <c r="BH1786" s="370"/>
      <c r="BI1786" s="370"/>
      <c r="BJ1786" s="370"/>
      <c r="BK1786" s="370"/>
      <c r="BL1786" s="370"/>
      <c r="BM1786" s="370"/>
      <c r="BN1786" s="370"/>
      <c r="BO1786" s="370"/>
      <c r="BP1786" s="370"/>
      <c r="BQ1786" s="370"/>
      <c r="BR1786" s="370"/>
      <c r="BS1786" s="370"/>
      <c r="BT1786" s="370"/>
      <c r="BU1786" s="370"/>
      <c r="BV1786" s="370"/>
      <c r="BW1786" s="370"/>
      <c r="BX1786" s="370"/>
      <c r="BY1786" s="370"/>
      <c r="BZ1786" s="370"/>
      <c r="CA1786" s="370"/>
      <c r="CB1786" s="370"/>
      <c r="CC1786" s="370"/>
      <c r="CD1786" s="370"/>
      <c r="CE1786" s="370"/>
      <c r="CF1786" s="370"/>
      <c r="CG1786" s="370"/>
      <c r="CH1786" s="370"/>
      <c r="CI1786" s="370"/>
      <c r="CJ1786" s="370"/>
      <c r="CK1786" s="370"/>
      <c r="CL1786" s="370"/>
      <c r="CM1786" s="370"/>
      <c r="CN1786" s="370"/>
      <c r="CO1786" s="370"/>
      <c r="CP1786" s="370"/>
      <c r="CQ1786" s="370"/>
      <c r="CR1786" s="370"/>
      <c r="CS1786" s="370"/>
      <c r="CT1786" s="370"/>
      <c r="CU1786" s="370"/>
      <c r="CV1786" s="370"/>
      <c r="CW1786" s="370"/>
      <c r="CX1786" s="370"/>
      <c r="CY1786" s="370"/>
      <c r="CZ1786" s="370"/>
      <c r="DA1786" s="370"/>
      <c r="DB1786" s="370"/>
      <c r="DC1786" s="370"/>
      <c r="DD1786" s="370"/>
      <c r="DE1786" s="370"/>
    </row>
    <row r="1787" spans="56:109">
      <c r="BD1787" s="370"/>
      <c r="BE1787" s="370"/>
      <c r="BF1787" s="370"/>
      <c r="BG1787" s="370"/>
      <c r="BH1787" s="370"/>
      <c r="BI1787" s="370"/>
      <c r="BJ1787" s="370"/>
      <c r="BK1787" s="370"/>
      <c r="BL1787" s="370"/>
      <c r="BM1787" s="370"/>
      <c r="BN1787" s="370"/>
      <c r="BO1787" s="370"/>
      <c r="BP1787" s="370"/>
      <c r="BQ1787" s="370"/>
      <c r="BR1787" s="370"/>
      <c r="BS1787" s="370"/>
      <c r="BT1787" s="370"/>
      <c r="BU1787" s="370"/>
      <c r="BV1787" s="370"/>
      <c r="BW1787" s="370"/>
      <c r="BX1787" s="370"/>
      <c r="BY1787" s="370"/>
      <c r="BZ1787" s="370"/>
      <c r="CA1787" s="370"/>
      <c r="CB1787" s="370"/>
      <c r="CC1787" s="370"/>
      <c r="CD1787" s="370"/>
      <c r="CE1787" s="370"/>
      <c r="CF1787" s="370"/>
      <c r="CG1787" s="370"/>
      <c r="CH1787" s="370"/>
      <c r="CI1787" s="370"/>
      <c r="CJ1787" s="370"/>
      <c r="CK1787" s="370"/>
      <c r="CL1787" s="370"/>
      <c r="CM1787" s="370"/>
      <c r="CN1787" s="370"/>
      <c r="CO1787" s="370"/>
      <c r="CP1787" s="370"/>
      <c r="CQ1787" s="370"/>
      <c r="CR1787" s="370"/>
      <c r="CS1787" s="370"/>
      <c r="CT1787" s="370"/>
      <c r="CU1787" s="370"/>
      <c r="CV1787" s="370"/>
      <c r="CW1787" s="370"/>
      <c r="CX1787" s="370"/>
      <c r="CY1787" s="370"/>
      <c r="CZ1787" s="370"/>
      <c r="DA1787" s="370"/>
      <c r="DB1787" s="370"/>
      <c r="DC1787" s="370"/>
      <c r="DD1787" s="370"/>
      <c r="DE1787" s="370"/>
    </row>
    <row r="1788" spans="56:109">
      <c r="BD1788" s="370"/>
      <c r="BE1788" s="370"/>
      <c r="BF1788" s="370"/>
      <c r="BG1788" s="370"/>
      <c r="BH1788" s="370"/>
      <c r="BI1788" s="370"/>
      <c r="BJ1788" s="370"/>
      <c r="BK1788" s="370"/>
      <c r="BL1788" s="370"/>
      <c r="BM1788" s="370"/>
      <c r="BN1788" s="370"/>
      <c r="BO1788" s="370"/>
      <c r="BP1788" s="370"/>
      <c r="BQ1788" s="370"/>
      <c r="BR1788" s="370"/>
      <c r="BS1788" s="370"/>
      <c r="BT1788" s="370"/>
      <c r="BU1788" s="370"/>
      <c r="BV1788" s="370"/>
      <c r="BW1788" s="370"/>
      <c r="BX1788" s="370"/>
      <c r="BY1788" s="370"/>
      <c r="BZ1788" s="370"/>
      <c r="CA1788" s="370"/>
      <c r="CB1788" s="370"/>
      <c r="CC1788" s="370"/>
      <c r="CD1788" s="370"/>
      <c r="CE1788" s="370"/>
      <c r="CF1788" s="370"/>
      <c r="CG1788" s="370"/>
      <c r="CH1788" s="370"/>
      <c r="CI1788" s="370"/>
      <c r="CJ1788" s="370"/>
      <c r="CK1788" s="370"/>
      <c r="CL1788" s="370"/>
      <c r="CM1788" s="370"/>
      <c r="CN1788" s="370"/>
      <c r="CO1788" s="370"/>
      <c r="CP1788" s="370"/>
      <c r="CQ1788" s="370"/>
      <c r="CR1788" s="370"/>
      <c r="CS1788" s="370"/>
      <c r="CT1788" s="370"/>
      <c r="CU1788" s="370"/>
      <c r="CV1788" s="370"/>
      <c r="CW1788" s="370"/>
      <c r="CX1788" s="370"/>
      <c r="CY1788" s="370"/>
      <c r="CZ1788" s="370"/>
      <c r="DA1788" s="370"/>
      <c r="DB1788" s="370"/>
      <c r="DC1788" s="370"/>
      <c r="DD1788" s="370"/>
      <c r="DE1788" s="370"/>
    </row>
    <row r="1789" spans="56:109">
      <c r="BD1789" s="370"/>
      <c r="BE1789" s="370"/>
      <c r="BF1789" s="370"/>
      <c r="BG1789" s="370"/>
      <c r="BH1789" s="370"/>
      <c r="BI1789" s="370"/>
      <c r="BJ1789" s="370"/>
      <c r="BK1789" s="370"/>
      <c r="BL1789" s="370"/>
      <c r="BM1789" s="370"/>
      <c r="BN1789" s="370"/>
      <c r="BO1789" s="370"/>
      <c r="BP1789" s="370"/>
      <c r="BQ1789" s="370"/>
      <c r="BR1789" s="370"/>
      <c r="BS1789" s="370"/>
      <c r="BT1789" s="370"/>
      <c r="BU1789" s="370"/>
      <c r="BV1789" s="370"/>
      <c r="BW1789" s="370"/>
      <c r="BX1789" s="370"/>
      <c r="BY1789" s="370"/>
      <c r="BZ1789" s="370"/>
      <c r="CA1789" s="370"/>
      <c r="CB1789" s="370"/>
      <c r="CC1789" s="370"/>
      <c r="CD1789" s="370"/>
      <c r="CE1789" s="370"/>
      <c r="CF1789" s="370"/>
      <c r="CG1789" s="370"/>
      <c r="CH1789" s="370"/>
      <c r="CI1789" s="370"/>
      <c r="CJ1789" s="370"/>
      <c r="CK1789" s="370"/>
      <c r="CL1789" s="370"/>
      <c r="CM1789" s="370"/>
      <c r="CN1789" s="370"/>
      <c r="CO1789" s="370"/>
      <c r="CP1789" s="370"/>
      <c r="CQ1789" s="370"/>
      <c r="CR1789" s="370"/>
      <c r="CS1789" s="370"/>
      <c r="CT1789" s="370"/>
      <c r="CU1789" s="370"/>
      <c r="CV1789" s="370"/>
      <c r="CW1789" s="370"/>
      <c r="CX1789" s="370"/>
      <c r="CY1789" s="370"/>
      <c r="CZ1789" s="370"/>
      <c r="DA1789" s="370"/>
      <c r="DB1789" s="370"/>
      <c r="DC1789" s="370"/>
      <c r="DD1789" s="370"/>
      <c r="DE1789" s="370"/>
    </row>
    <row r="1790" spans="56:109">
      <c r="BD1790" s="370"/>
      <c r="BE1790" s="370"/>
      <c r="BF1790" s="370"/>
      <c r="BG1790" s="370"/>
      <c r="BH1790" s="370"/>
      <c r="BI1790" s="370"/>
      <c r="BJ1790" s="370"/>
      <c r="BK1790" s="370"/>
      <c r="BL1790" s="370"/>
      <c r="BM1790" s="370"/>
      <c r="BN1790" s="370"/>
      <c r="BO1790" s="370"/>
      <c r="BP1790" s="370"/>
      <c r="BQ1790" s="370"/>
      <c r="BR1790" s="370"/>
      <c r="BS1790" s="370"/>
      <c r="BT1790" s="370"/>
      <c r="BU1790" s="370"/>
      <c r="BV1790" s="370"/>
      <c r="BW1790" s="370"/>
      <c r="BX1790" s="370"/>
      <c r="BY1790" s="370"/>
      <c r="BZ1790" s="370"/>
      <c r="CA1790" s="370"/>
      <c r="CB1790" s="370"/>
      <c r="CC1790" s="370"/>
      <c r="CD1790" s="370"/>
      <c r="CE1790" s="370"/>
      <c r="CF1790" s="370"/>
      <c r="CG1790" s="370"/>
      <c r="CH1790" s="370"/>
      <c r="CI1790" s="370"/>
      <c r="CJ1790" s="370"/>
      <c r="CK1790" s="370"/>
      <c r="CL1790" s="370"/>
      <c r="CM1790" s="370"/>
      <c r="CN1790" s="370"/>
      <c r="CO1790" s="370"/>
      <c r="CP1790" s="370"/>
      <c r="CQ1790" s="370"/>
      <c r="CR1790" s="370"/>
      <c r="CS1790" s="370"/>
      <c r="CT1790" s="370"/>
      <c r="CU1790" s="370"/>
      <c r="CV1790" s="370"/>
      <c r="CW1790" s="370"/>
      <c r="CX1790" s="370"/>
      <c r="CY1790" s="370"/>
      <c r="CZ1790" s="370"/>
      <c r="DA1790" s="370"/>
      <c r="DB1790" s="370"/>
      <c r="DC1790" s="370"/>
      <c r="DD1790" s="370"/>
      <c r="DE1790" s="370"/>
    </row>
    <row r="1791" spans="56:109">
      <c r="BD1791" s="370"/>
      <c r="BE1791" s="370"/>
      <c r="BF1791" s="370"/>
      <c r="BG1791" s="370"/>
      <c r="BH1791" s="370"/>
      <c r="BI1791" s="370"/>
      <c r="BJ1791" s="370"/>
      <c r="BK1791" s="370"/>
      <c r="BL1791" s="370"/>
      <c r="BM1791" s="370"/>
      <c r="BN1791" s="370"/>
      <c r="BO1791" s="370"/>
      <c r="BP1791" s="370"/>
      <c r="BQ1791" s="370"/>
      <c r="BR1791" s="370"/>
      <c r="BS1791" s="370"/>
      <c r="BT1791" s="370"/>
      <c r="BU1791" s="370"/>
      <c r="BV1791" s="370"/>
      <c r="BW1791" s="370"/>
      <c r="BX1791" s="370"/>
      <c r="BY1791" s="370"/>
      <c r="BZ1791" s="370"/>
      <c r="CA1791" s="370"/>
      <c r="CB1791" s="370"/>
      <c r="CC1791" s="370"/>
      <c r="CD1791" s="370"/>
      <c r="CE1791" s="370"/>
      <c r="CF1791" s="370"/>
      <c r="CG1791" s="370"/>
      <c r="CH1791" s="370"/>
      <c r="CI1791" s="370"/>
      <c r="CJ1791" s="370"/>
      <c r="CK1791" s="370"/>
      <c r="CL1791" s="370"/>
      <c r="CM1791" s="370"/>
      <c r="CN1791" s="370"/>
      <c r="CO1791" s="370"/>
      <c r="CP1791" s="370"/>
      <c r="CQ1791" s="370"/>
      <c r="CR1791" s="370"/>
      <c r="CS1791" s="370"/>
      <c r="CT1791" s="370"/>
      <c r="CU1791" s="370"/>
      <c r="CV1791" s="370"/>
      <c r="CW1791" s="370"/>
      <c r="CX1791" s="370"/>
      <c r="CY1791" s="370"/>
      <c r="CZ1791" s="370"/>
      <c r="DA1791" s="370"/>
      <c r="DB1791" s="370"/>
      <c r="DC1791" s="370"/>
      <c r="DD1791" s="370"/>
      <c r="DE1791" s="370"/>
    </row>
    <row r="1792" spans="56:109">
      <c r="BD1792" s="370"/>
      <c r="BE1792" s="370"/>
      <c r="BF1792" s="370"/>
      <c r="BG1792" s="370"/>
      <c r="BH1792" s="370"/>
      <c r="BI1792" s="370"/>
      <c r="BJ1792" s="370"/>
      <c r="BK1792" s="370"/>
      <c r="BL1792" s="370"/>
      <c r="BM1792" s="370"/>
      <c r="BN1792" s="370"/>
      <c r="BO1792" s="370"/>
      <c r="BP1792" s="370"/>
      <c r="BQ1792" s="370"/>
      <c r="BR1792" s="370"/>
      <c r="BS1792" s="370"/>
      <c r="BT1792" s="370"/>
      <c r="BU1792" s="370"/>
      <c r="BV1792" s="370"/>
      <c r="BW1792" s="370"/>
      <c r="BX1792" s="370"/>
      <c r="BY1792" s="370"/>
      <c r="BZ1792" s="370"/>
      <c r="CA1792" s="370"/>
      <c r="CB1792" s="370"/>
      <c r="CC1792" s="370"/>
      <c r="CD1792" s="370"/>
      <c r="CE1792" s="370"/>
      <c r="CF1792" s="370"/>
      <c r="CG1792" s="370"/>
      <c r="CH1792" s="370"/>
      <c r="CI1792" s="370"/>
      <c r="CJ1792" s="370"/>
      <c r="CK1792" s="370"/>
      <c r="CL1792" s="370"/>
      <c r="CM1792" s="370"/>
      <c r="CN1792" s="370"/>
      <c r="CO1792" s="370"/>
      <c r="CP1792" s="370"/>
      <c r="CQ1792" s="370"/>
      <c r="CR1792" s="370"/>
      <c r="CS1792" s="370"/>
      <c r="CT1792" s="370"/>
      <c r="CU1792" s="370"/>
      <c r="CV1792" s="370"/>
      <c r="CW1792" s="370"/>
      <c r="CX1792" s="370"/>
      <c r="CY1792" s="370"/>
      <c r="CZ1792" s="370"/>
      <c r="DA1792" s="370"/>
      <c r="DB1792" s="370"/>
      <c r="DC1792" s="370"/>
      <c r="DD1792" s="370"/>
      <c r="DE1792" s="370"/>
    </row>
    <row r="1793" spans="56:109">
      <c r="BD1793" s="370"/>
      <c r="BE1793" s="370"/>
      <c r="BF1793" s="370"/>
      <c r="BG1793" s="370"/>
      <c r="BH1793" s="370"/>
      <c r="BI1793" s="370"/>
      <c r="BJ1793" s="370"/>
      <c r="BK1793" s="370"/>
      <c r="BL1793" s="370"/>
      <c r="BM1793" s="370"/>
      <c r="BN1793" s="370"/>
      <c r="BO1793" s="370"/>
      <c r="BP1793" s="370"/>
      <c r="BQ1793" s="370"/>
      <c r="BR1793" s="370"/>
      <c r="BS1793" s="370"/>
      <c r="BT1793" s="370"/>
      <c r="BU1793" s="370"/>
      <c r="BV1793" s="370"/>
      <c r="BW1793" s="370"/>
      <c r="BX1793" s="370"/>
      <c r="BY1793" s="370"/>
      <c r="BZ1793" s="370"/>
      <c r="CA1793" s="370"/>
      <c r="CB1793" s="370"/>
      <c r="CC1793" s="370"/>
      <c r="CD1793" s="370"/>
      <c r="CE1793" s="370"/>
      <c r="CF1793" s="370"/>
      <c r="CG1793" s="370"/>
      <c r="CH1793" s="370"/>
      <c r="CI1793" s="370"/>
      <c r="CJ1793" s="370"/>
      <c r="CK1793" s="370"/>
      <c r="CL1793" s="370"/>
      <c r="CM1793" s="370"/>
      <c r="CN1793" s="370"/>
      <c r="CO1793" s="370"/>
      <c r="CP1793" s="370"/>
      <c r="CQ1793" s="370"/>
      <c r="CR1793" s="370"/>
      <c r="CS1793" s="370"/>
      <c r="CT1793" s="370"/>
      <c r="CU1793" s="370"/>
      <c r="CV1793" s="370"/>
      <c r="CW1793" s="370"/>
      <c r="CX1793" s="370"/>
      <c r="CY1793" s="370"/>
      <c r="CZ1793" s="370"/>
      <c r="DA1793" s="370"/>
      <c r="DB1793" s="370"/>
      <c r="DC1793" s="370"/>
      <c r="DD1793" s="370"/>
      <c r="DE1793" s="370"/>
    </row>
    <row r="1794" spans="56:109">
      <c r="BD1794" s="370"/>
      <c r="BE1794" s="370"/>
      <c r="BF1794" s="370"/>
      <c r="BG1794" s="370"/>
      <c r="BH1794" s="370"/>
      <c r="BI1794" s="370"/>
      <c r="BJ1794" s="370"/>
      <c r="BK1794" s="370"/>
      <c r="BL1794" s="370"/>
      <c r="BM1794" s="370"/>
      <c r="BN1794" s="370"/>
      <c r="BO1794" s="370"/>
      <c r="BP1794" s="370"/>
      <c r="BQ1794" s="370"/>
      <c r="BR1794" s="370"/>
      <c r="BS1794" s="370"/>
      <c r="BT1794" s="370"/>
      <c r="BU1794" s="370"/>
      <c r="BV1794" s="370"/>
      <c r="BW1794" s="370"/>
      <c r="BX1794" s="370"/>
      <c r="BY1794" s="370"/>
      <c r="BZ1794" s="370"/>
      <c r="CA1794" s="370"/>
      <c r="CB1794" s="370"/>
      <c r="CC1794" s="370"/>
      <c r="CD1794" s="370"/>
      <c r="CE1794" s="370"/>
      <c r="CF1794" s="370"/>
      <c r="CG1794" s="370"/>
      <c r="CH1794" s="370"/>
      <c r="CI1794" s="370"/>
      <c r="CJ1794" s="370"/>
      <c r="CK1794" s="370"/>
      <c r="CL1794" s="370"/>
      <c r="CM1794" s="370"/>
      <c r="CN1794" s="370"/>
      <c r="CO1794" s="370"/>
      <c r="CP1794" s="370"/>
      <c r="CQ1794" s="370"/>
      <c r="CR1794" s="370"/>
      <c r="CS1794" s="370"/>
      <c r="CT1794" s="370"/>
      <c r="CU1794" s="370"/>
      <c r="CV1794" s="370"/>
      <c r="CW1794" s="370"/>
      <c r="CX1794" s="370"/>
      <c r="CY1794" s="370"/>
      <c r="CZ1794" s="370"/>
      <c r="DA1794" s="370"/>
      <c r="DB1794" s="370"/>
      <c r="DC1794" s="370"/>
      <c r="DD1794" s="370"/>
      <c r="DE1794" s="370"/>
    </row>
    <row r="1795" spans="56:109">
      <c r="BD1795" s="370"/>
      <c r="BE1795" s="370"/>
      <c r="BF1795" s="370"/>
      <c r="BG1795" s="370"/>
      <c r="BH1795" s="370"/>
      <c r="BI1795" s="370"/>
      <c r="BJ1795" s="370"/>
      <c r="BK1795" s="370"/>
      <c r="BL1795" s="370"/>
      <c r="BM1795" s="370"/>
      <c r="BN1795" s="370"/>
      <c r="BO1795" s="370"/>
      <c r="BP1795" s="370"/>
      <c r="BQ1795" s="370"/>
      <c r="BR1795" s="370"/>
      <c r="BS1795" s="370"/>
      <c r="BT1795" s="370"/>
      <c r="BU1795" s="370"/>
      <c r="BV1795" s="370"/>
      <c r="BW1795" s="370"/>
      <c r="BX1795" s="370"/>
      <c r="BY1795" s="370"/>
      <c r="BZ1795" s="370"/>
      <c r="CA1795" s="370"/>
      <c r="CB1795" s="370"/>
      <c r="CC1795" s="370"/>
      <c r="CD1795" s="370"/>
      <c r="CE1795" s="370"/>
      <c r="CF1795" s="370"/>
      <c r="CG1795" s="370"/>
      <c r="CH1795" s="370"/>
      <c r="CI1795" s="370"/>
      <c r="CJ1795" s="370"/>
      <c r="CK1795" s="370"/>
      <c r="CL1795" s="370"/>
      <c r="CM1795" s="370"/>
      <c r="CN1795" s="370"/>
      <c r="CO1795" s="370"/>
      <c r="CP1795" s="370"/>
      <c r="CQ1795" s="370"/>
      <c r="CR1795" s="370"/>
      <c r="CS1795" s="370"/>
      <c r="CT1795" s="370"/>
      <c r="CU1795" s="370"/>
      <c r="CV1795" s="370"/>
      <c r="CW1795" s="370"/>
      <c r="CX1795" s="370"/>
      <c r="CY1795" s="370"/>
      <c r="CZ1795" s="370"/>
      <c r="DA1795" s="370"/>
      <c r="DB1795" s="370"/>
      <c r="DC1795" s="370"/>
      <c r="DD1795" s="370"/>
      <c r="DE1795" s="370"/>
    </row>
    <row r="1796" spans="56:109">
      <c r="BD1796" s="370"/>
      <c r="BE1796" s="370"/>
      <c r="BF1796" s="370"/>
      <c r="BG1796" s="370"/>
      <c r="BH1796" s="370"/>
      <c r="BI1796" s="370"/>
      <c r="BJ1796" s="370"/>
      <c r="BK1796" s="370"/>
      <c r="BL1796" s="370"/>
      <c r="BM1796" s="370"/>
      <c r="BN1796" s="370"/>
      <c r="BO1796" s="370"/>
      <c r="BP1796" s="370"/>
      <c r="BQ1796" s="370"/>
      <c r="BR1796" s="370"/>
      <c r="BS1796" s="370"/>
      <c r="BT1796" s="370"/>
      <c r="BU1796" s="370"/>
      <c r="BV1796" s="370"/>
      <c r="BW1796" s="370"/>
      <c r="BX1796" s="370"/>
      <c r="BY1796" s="370"/>
      <c r="BZ1796" s="370"/>
      <c r="CA1796" s="370"/>
      <c r="CB1796" s="370"/>
      <c r="CC1796" s="370"/>
      <c r="CD1796" s="370"/>
      <c r="CE1796" s="370"/>
      <c r="CF1796" s="370"/>
      <c r="CG1796" s="370"/>
      <c r="CH1796" s="370"/>
      <c r="CI1796" s="370"/>
      <c r="CJ1796" s="370"/>
      <c r="CK1796" s="370"/>
      <c r="CL1796" s="370"/>
      <c r="CM1796" s="370"/>
      <c r="CN1796" s="370"/>
      <c r="CO1796" s="370"/>
      <c r="CP1796" s="370"/>
      <c r="CQ1796" s="370"/>
      <c r="CR1796" s="370"/>
      <c r="CS1796" s="370"/>
      <c r="CT1796" s="370"/>
      <c r="CU1796" s="370"/>
      <c r="CV1796" s="370"/>
      <c r="CW1796" s="370"/>
      <c r="CX1796" s="370"/>
      <c r="CY1796" s="370"/>
      <c r="CZ1796" s="370"/>
      <c r="DA1796" s="370"/>
      <c r="DB1796" s="370"/>
      <c r="DC1796" s="370"/>
      <c r="DD1796" s="370"/>
      <c r="DE1796" s="370"/>
    </row>
    <row r="1797" spans="56:109">
      <c r="BD1797" s="370"/>
      <c r="BE1797" s="370"/>
      <c r="BF1797" s="370"/>
      <c r="BG1797" s="370"/>
      <c r="BH1797" s="370"/>
      <c r="BI1797" s="370"/>
      <c r="BJ1797" s="370"/>
      <c r="BK1797" s="370"/>
      <c r="BL1797" s="370"/>
      <c r="BM1797" s="370"/>
      <c r="BN1797" s="370"/>
      <c r="BO1797" s="370"/>
      <c r="BP1797" s="370"/>
      <c r="BQ1797" s="370"/>
      <c r="BR1797" s="370"/>
      <c r="BS1797" s="370"/>
      <c r="BT1797" s="370"/>
      <c r="BU1797" s="370"/>
      <c r="BV1797" s="370"/>
      <c r="BW1797" s="370"/>
      <c r="BX1797" s="370"/>
      <c r="BY1797" s="370"/>
      <c r="BZ1797" s="370"/>
      <c r="CA1797" s="370"/>
      <c r="CB1797" s="370"/>
      <c r="CC1797" s="370"/>
      <c r="CD1797" s="370"/>
      <c r="CE1797" s="370"/>
      <c r="CF1797" s="370"/>
      <c r="CG1797" s="370"/>
      <c r="CH1797" s="370"/>
      <c r="CI1797" s="370"/>
      <c r="CJ1797" s="370"/>
      <c r="CK1797" s="370"/>
      <c r="CL1797" s="370"/>
      <c r="CM1797" s="370"/>
      <c r="CN1797" s="370"/>
      <c r="CO1797" s="370"/>
      <c r="CP1797" s="370"/>
      <c r="CQ1797" s="370"/>
      <c r="CR1797" s="370"/>
      <c r="CS1797" s="370"/>
      <c r="CT1797" s="370"/>
      <c r="CU1797" s="370"/>
      <c r="CV1797" s="370"/>
      <c r="CW1797" s="370"/>
      <c r="CX1797" s="370"/>
      <c r="CY1797" s="370"/>
      <c r="CZ1797" s="370"/>
      <c r="DA1797" s="370"/>
      <c r="DB1797" s="370"/>
      <c r="DC1797" s="370"/>
      <c r="DD1797" s="370"/>
      <c r="DE1797" s="370"/>
    </row>
    <row r="1798" spans="56:109">
      <c r="BD1798" s="370"/>
      <c r="BE1798" s="370"/>
      <c r="BF1798" s="370"/>
      <c r="BG1798" s="370"/>
      <c r="BH1798" s="370"/>
      <c r="BI1798" s="370"/>
      <c r="BJ1798" s="370"/>
      <c r="BK1798" s="370"/>
      <c r="BL1798" s="370"/>
      <c r="BM1798" s="370"/>
      <c r="BN1798" s="370"/>
      <c r="BO1798" s="370"/>
      <c r="BP1798" s="370"/>
      <c r="BQ1798" s="370"/>
      <c r="BR1798" s="370"/>
      <c r="BS1798" s="370"/>
      <c r="BT1798" s="370"/>
      <c r="BU1798" s="370"/>
      <c r="BV1798" s="370"/>
      <c r="BW1798" s="370"/>
      <c r="BX1798" s="370"/>
      <c r="BY1798" s="370"/>
      <c r="BZ1798" s="370"/>
      <c r="CA1798" s="370"/>
      <c r="CB1798" s="370"/>
      <c r="CC1798" s="370"/>
      <c r="CD1798" s="370"/>
      <c r="CE1798" s="370"/>
      <c r="CF1798" s="370"/>
      <c r="CG1798" s="370"/>
      <c r="CH1798" s="370"/>
      <c r="CI1798" s="370"/>
      <c r="CJ1798" s="370"/>
      <c r="CK1798" s="370"/>
      <c r="CL1798" s="370"/>
      <c r="CM1798" s="370"/>
      <c r="CN1798" s="370"/>
      <c r="CO1798" s="370"/>
      <c r="CP1798" s="370"/>
      <c r="CQ1798" s="370"/>
      <c r="CR1798" s="370"/>
      <c r="CS1798" s="370"/>
      <c r="CT1798" s="370"/>
      <c r="CU1798" s="370"/>
      <c r="CV1798" s="370"/>
      <c r="CW1798" s="370"/>
      <c r="CX1798" s="370"/>
      <c r="CY1798" s="370"/>
      <c r="CZ1798" s="370"/>
      <c r="DA1798" s="370"/>
      <c r="DB1798" s="370"/>
      <c r="DC1798" s="370"/>
      <c r="DD1798" s="370"/>
      <c r="DE1798" s="370"/>
    </row>
    <row r="1799" spans="56:109">
      <c r="BD1799" s="370"/>
      <c r="BE1799" s="370"/>
      <c r="BF1799" s="370"/>
      <c r="BG1799" s="370"/>
      <c r="BH1799" s="370"/>
      <c r="BI1799" s="370"/>
      <c r="BJ1799" s="370"/>
      <c r="BK1799" s="370"/>
      <c r="BL1799" s="370"/>
      <c r="BM1799" s="370"/>
      <c r="BN1799" s="370"/>
      <c r="BO1799" s="370"/>
      <c r="BP1799" s="370"/>
      <c r="BQ1799" s="370"/>
      <c r="BR1799" s="370"/>
      <c r="BS1799" s="370"/>
      <c r="BT1799" s="370"/>
      <c r="BU1799" s="370"/>
      <c r="BV1799" s="370"/>
      <c r="BW1799" s="370"/>
      <c r="BX1799" s="370"/>
      <c r="BY1799" s="370"/>
      <c r="BZ1799" s="370"/>
      <c r="CA1799" s="370"/>
      <c r="CB1799" s="370"/>
      <c r="CC1799" s="370"/>
      <c r="CD1799" s="370"/>
      <c r="CE1799" s="370"/>
      <c r="CF1799" s="370"/>
      <c r="CG1799" s="370"/>
      <c r="CH1799" s="370"/>
      <c r="CI1799" s="370"/>
      <c r="CJ1799" s="370"/>
      <c r="CK1799" s="370"/>
      <c r="CL1799" s="370"/>
      <c r="CM1799" s="370"/>
      <c r="CN1799" s="370"/>
      <c r="CO1799" s="370"/>
      <c r="CP1799" s="370"/>
      <c r="CQ1799" s="370"/>
      <c r="CR1799" s="370"/>
      <c r="CS1799" s="370"/>
      <c r="CT1799" s="370"/>
      <c r="CU1799" s="370"/>
      <c r="CV1799" s="370"/>
      <c r="CW1799" s="370"/>
      <c r="CX1799" s="370"/>
      <c r="CY1799" s="370"/>
      <c r="CZ1799" s="370"/>
      <c r="DA1799" s="370"/>
      <c r="DB1799" s="370"/>
      <c r="DC1799" s="370"/>
      <c r="DD1799" s="370"/>
      <c r="DE1799" s="370"/>
    </row>
    <row r="1800" spans="56:109">
      <c r="BD1800" s="370"/>
      <c r="BE1800" s="370"/>
      <c r="BF1800" s="370"/>
      <c r="BG1800" s="370"/>
      <c r="BH1800" s="370"/>
      <c r="BI1800" s="370"/>
      <c r="BJ1800" s="370"/>
      <c r="BK1800" s="370"/>
      <c r="BL1800" s="370"/>
      <c r="BM1800" s="370"/>
      <c r="BN1800" s="370"/>
      <c r="BO1800" s="370"/>
      <c r="BP1800" s="370"/>
      <c r="BQ1800" s="370"/>
      <c r="BR1800" s="370"/>
      <c r="BS1800" s="370"/>
      <c r="BT1800" s="370"/>
      <c r="BU1800" s="370"/>
      <c r="BV1800" s="370"/>
      <c r="BW1800" s="370"/>
      <c r="BX1800" s="370"/>
      <c r="BY1800" s="370"/>
      <c r="BZ1800" s="370"/>
      <c r="CA1800" s="370"/>
      <c r="CB1800" s="370"/>
      <c r="CC1800" s="370"/>
      <c r="CD1800" s="370"/>
      <c r="CE1800" s="370"/>
      <c r="CF1800" s="370"/>
      <c r="CG1800" s="370"/>
      <c r="CH1800" s="370"/>
      <c r="CI1800" s="370"/>
      <c r="CJ1800" s="370"/>
      <c r="CK1800" s="370"/>
      <c r="CL1800" s="370"/>
      <c r="CM1800" s="370"/>
      <c r="CN1800" s="370"/>
      <c r="CO1800" s="370"/>
      <c r="CP1800" s="370"/>
      <c r="CQ1800" s="370"/>
      <c r="CR1800" s="370"/>
      <c r="CS1800" s="370"/>
      <c r="CT1800" s="370"/>
      <c r="CU1800" s="370"/>
      <c r="CV1800" s="370"/>
      <c r="CW1800" s="370"/>
      <c r="CX1800" s="370"/>
      <c r="CY1800" s="370"/>
      <c r="CZ1800" s="370"/>
      <c r="DA1800" s="370"/>
      <c r="DB1800" s="370"/>
      <c r="DC1800" s="370"/>
      <c r="DD1800" s="370"/>
      <c r="DE1800" s="370"/>
    </row>
    <row r="1801" spans="56:109">
      <c r="BD1801" s="370"/>
      <c r="BE1801" s="370"/>
      <c r="BF1801" s="370"/>
      <c r="BG1801" s="370"/>
      <c r="BH1801" s="370"/>
      <c r="BI1801" s="370"/>
      <c r="BJ1801" s="370"/>
      <c r="BK1801" s="370"/>
      <c r="BL1801" s="370"/>
      <c r="BM1801" s="370"/>
      <c r="BN1801" s="370"/>
      <c r="BO1801" s="370"/>
      <c r="BP1801" s="370"/>
      <c r="BQ1801" s="370"/>
      <c r="BR1801" s="370"/>
      <c r="BS1801" s="370"/>
      <c r="BT1801" s="370"/>
      <c r="BU1801" s="370"/>
      <c r="BV1801" s="370"/>
      <c r="BW1801" s="370"/>
      <c r="BX1801" s="370"/>
      <c r="BY1801" s="370"/>
      <c r="BZ1801" s="370"/>
      <c r="CA1801" s="370"/>
      <c r="CB1801" s="370"/>
      <c r="CC1801" s="370"/>
      <c r="CD1801" s="370"/>
      <c r="CE1801" s="370"/>
      <c r="CF1801" s="370"/>
      <c r="CG1801" s="370"/>
      <c r="CH1801" s="370"/>
      <c r="CI1801" s="370"/>
      <c r="CJ1801" s="370"/>
      <c r="CK1801" s="370"/>
      <c r="CL1801" s="370"/>
      <c r="CM1801" s="370"/>
      <c r="CN1801" s="370"/>
      <c r="CO1801" s="370"/>
      <c r="CP1801" s="370"/>
      <c r="CQ1801" s="370"/>
      <c r="CR1801" s="370"/>
      <c r="CS1801" s="370"/>
      <c r="CT1801" s="370"/>
      <c r="CU1801" s="370"/>
      <c r="CV1801" s="370"/>
      <c r="CW1801" s="370"/>
      <c r="CX1801" s="370"/>
      <c r="CY1801" s="370"/>
      <c r="CZ1801" s="370"/>
      <c r="DA1801" s="370"/>
      <c r="DB1801" s="370"/>
      <c r="DC1801" s="370"/>
      <c r="DD1801" s="370"/>
      <c r="DE1801" s="370"/>
    </row>
    <row r="1802" spans="56:109">
      <c r="BD1802" s="370"/>
      <c r="BE1802" s="370"/>
      <c r="BF1802" s="370"/>
      <c r="BG1802" s="370"/>
      <c r="BH1802" s="370"/>
      <c r="BI1802" s="370"/>
      <c r="BJ1802" s="370"/>
      <c r="BK1802" s="370"/>
      <c r="BL1802" s="370"/>
      <c r="BM1802" s="370"/>
      <c r="BN1802" s="370"/>
      <c r="BO1802" s="370"/>
      <c r="BP1802" s="370"/>
      <c r="BQ1802" s="370"/>
      <c r="BR1802" s="370"/>
      <c r="BS1802" s="370"/>
      <c r="BT1802" s="370"/>
      <c r="BU1802" s="370"/>
      <c r="BV1802" s="370"/>
      <c r="BW1802" s="370"/>
      <c r="BX1802" s="370"/>
      <c r="BY1802" s="370"/>
      <c r="BZ1802" s="370"/>
      <c r="CA1802" s="370"/>
      <c r="CB1802" s="370"/>
      <c r="CC1802" s="370"/>
      <c r="CD1802" s="370"/>
      <c r="CE1802" s="370"/>
      <c r="CF1802" s="370"/>
      <c r="CG1802" s="370"/>
      <c r="CH1802" s="370"/>
      <c r="CI1802" s="370"/>
      <c r="CJ1802" s="370"/>
      <c r="CK1802" s="370"/>
      <c r="CL1802" s="370"/>
      <c r="CM1802" s="370"/>
      <c r="CN1802" s="370"/>
      <c r="CO1802" s="370"/>
      <c r="CP1802" s="370"/>
      <c r="CQ1802" s="370"/>
      <c r="CR1802" s="370"/>
      <c r="CS1802" s="370"/>
      <c r="CT1802" s="370"/>
      <c r="CU1802" s="370"/>
      <c r="CV1802" s="370"/>
      <c r="CW1802" s="370"/>
      <c r="CX1802" s="370"/>
      <c r="CY1802" s="370"/>
      <c r="CZ1802" s="370"/>
      <c r="DA1802" s="370"/>
      <c r="DB1802" s="370"/>
      <c r="DC1802" s="370"/>
      <c r="DD1802" s="370"/>
      <c r="DE1802" s="370"/>
    </row>
    <row r="1803" spans="56:109">
      <c r="BD1803" s="370"/>
      <c r="BE1803" s="370"/>
      <c r="BF1803" s="370"/>
      <c r="BG1803" s="370"/>
      <c r="BH1803" s="370"/>
      <c r="BI1803" s="370"/>
      <c r="BJ1803" s="370"/>
      <c r="BK1803" s="370"/>
      <c r="BL1803" s="370"/>
      <c r="BM1803" s="370"/>
      <c r="BN1803" s="370"/>
      <c r="BO1803" s="370"/>
      <c r="BP1803" s="370"/>
      <c r="BQ1803" s="370"/>
      <c r="BR1803" s="370"/>
      <c r="BS1803" s="370"/>
      <c r="BT1803" s="370"/>
      <c r="BU1803" s="370"/>
      <c r="BV1803" s="370"/>
      <c r="BW1803" s="370"/>
      <c r="BX1803" s="370"/>
      <c r="BY1803" s="370"/>
      <c r="BZ1803" s="370"/>
      <c r="CA1803" s="370"/>
      <c r="CB1803" s="370"/>
      <c r="CC1803" s="370"/>
      <c r="CD1803" s="370"/>
      <c r="CE1803" s="370"/>
      <c r="CF1803" s="370"/>
      <c r="CG1803" s="370"/>
      <c r="CH1803" s="370"/>
      <c r="CI1803" s="370"/>
      <c r="CJ1803" s="370"/>
      <c r="CK1803" s="370"/>
      <c r="CL1803" s="370"/>
      <c r="CM1803" s="370"/>
      <c r="CN1803" s="370"/>
      <c r="CO1803" s="370"/>
      <c r="CP1803" s="370"/>
      <c r="CQ1803" s="370"/>
      <c r="CR1803" s="370"/>
      <c r="CS1803" s="370"/>
      <c r="CT1803" s="370"/>
      <c r="CU1803" s="370"/>
      <c r="CV1803" s="370"/>
      <c r="CW1803" s="370"/>
      <c r="CX1803" s="370"/>
      <c r="CY1803" s="370"/>
      <c r="CZ1803" s="370"/>
      <c r="DA1803" s="370"/>
      <c r="DB1803" s="370"/>
      <c r="DC1803" s="370"/>
      <c r="DD1803" s="370"/>
      <c r="DE1803" s="370"/>
    </row>
    <row r="1804" spans="56:109">
      <c r="BD1804" s="370"/>
      <c r="BE1804" s="370"/>
      <c r="BF1804" s="370"/>
      <c r="BG1804" s="370"/>
      <c r="BH1804" s="370"/>
      <c r="BI1804" s="370"/>
      <c r="BJ1804" s="370"/>
      <c r="BK1804" s="370"/>
      <c r="BL1804" s="370"/>
      <c r="BM1804" s="370"/>
      <c r="BN1804" s="370"/>
      <c r="BO1804" s="370"/>
      <c r="BP1804" s="370"/>
      <c r="BQ1804" s="370"/>
      <c r="BR1804" s="370"/>
      <c r="BS1804" s="370"/>
      <c r="BT1804" s="370"/>
      <c r="BU1804" s="370"/>
      <c r="BV1804" s="370"/>
      <c r="BW1804" s="370"/>
      <c r="BX1804" s="370"/>
      <c r="BY1804" s="370"/>
      <c r="BZ1804" s="370"/>
      <c r="CA1804" s="370"/>
      <c r="CB1804" s="370"/>
      <c r="CC1804" s="370"/>
      <c r="CD1804" s="370"/>
      <c r="CE1804" s="370"/>
      <c r="CF1804" s="370"/>
      <c r="CG1804" s="370"/>
      <c r="CH1804" s="370"/>
      <c r="CI1804" s="370"/>
      <c r="CJ1804" s="370"/>
      <c r="CK1804" s="370"/>
      <c r="CL1804" s="370"/>
      <c r="CM1804" s="370"/>
      <c r="CN1804" s="370"/>
      <c r="CO1804" s="370"/>
      <c r="CP1804" s="370"/>
      <c r="CQ1804" s="370"/>
      <c r="CR1804" s="370"/>
      <c r="CS1804" s="370"/>
      <c r="CT1804" s="370"/>
      <c r="CU1804" s="370"/>
      <c r="CV1804" s="370"/>
      <c r="CW1804" s="370"/>
      <c r="CX1804" s="370"/>
      <c r="CY1804" s="370"/>
      <c r="CZ1804" s="370"/>
      <c r="DA1804" s="370"/>
      <c r="DB1804" s="370"/>
      <c r="DC1804" s="370"/>
      <c r="DD1804" s="370"/>
      <c r="DE1804" s="370"/>
    </row>
    <row r="1805" spans="56:109">
      <c r="BD1805" s="370"/>
      <c r="BE1805" s="370"/>
      <c r="BF1805" s="370"/>
      <c r="BG1805" s="370"/>
      <c r="BH1805" s="370"/>
      <c r="BI1805" s="370"/>
      <c r="BJ1805" s="370"/>
      <c r="BK1805" s="370"/>
      <c r="BL1805" s="370"/>
      <c r="BM1805" s="370"/>
      <c r="BN1805" s="370"/>
      <c r="BO1805" s="370"/>
      <c r="BP1805" s="370"/>
      <c r="BQ1805" s="370"/>
      <c r="BR1805" s="370"/>
      <c r="BS1805" s="370"/>
      <c r="BT1805" s="370"/>
      <c r="BU1805" s="370"/>
      <c r="BV1805" s="370"/>
      <c r="BW1805" s="370"/>
      <c r="BX1805" s="370"/>
      <c r="BY1805" s="370"/>
      <c r="BZ1805" s="370"/>
      <c r="CA1805" s="370"/>
      <c r="CB1805" s="370"/>
      <c r="CC1805" s="370"/>
      <c r="CD1805" s="370"/>
      <c r="CE1805" s="370"/>
      <c r="CF1805" s="370"/>
      <c r="CG1805" s="370"/>
      <c r="CH1805" s="370"/>
      <c r="CI1805" s="370"/>
      <c r="CJ1805" s="370"/>
      <c r="CK1805" s="370"/>
      <c r="CL1805" s="370"/>
      <c r="CM1805" s="370"/>
      <c r="CN1805" s="370"/>
      <c r="CO1805" s="370"/>
      <c r="CP1805" s="370"/>
      <c r="CQ1805" s="370"/>
      <c r="CR1805" s="370"/>
      <c r="CS1805" s="370"/>
      <c r="CT1805" s="370"/>
      <c r="CU1805" s="370"/>
      <c r="CV1805" s="370"/>
      <c r="CW1805" s="370"/>
      <c r="CX1805" s="370"/>
      <c r="CY1805" s="370"/>
      <c r="CZ1805" s="370"/>
      <c r="DA1805" s="370"/>
      <c r="DB1805" s="370"/>
      <c r="DC1805" s="370"/>
      <c r="DD1805" s="370"/>
      <c r="DE1805" s="370"/>
    </row>
    <row r="1806" spans="56:109">
      <c r="BD1806" s="370"/>
      <c r="BE1806" s="370"/>
      <c r="BF1806" s="370"/>
      <c r="BG1806" s="370"/>
      <c r="BH1806" s="370"/>
      <c r="BI1806" s="370"/>
      <c r="BJ1806" s="370"/>
      <c r="BK1806" s="370"/>
      <c r="BL1806" s="370"/>
      <c r="BM1806" s="370"/>
      <c r="BN1806" s="370"/>
      <c r="BO1806" s="370"/>
      <c r="BP1806" s="370"/>
      <c r="BQ1806" s="370"/>
      <c r="BR1806" s="370"/>
      <c r="BS1806" s="370"/>
      <c r="BT1806" s="370"/>
      <c r="BU1806" s="370"/>
      <c r="BV1806" s="370"/>
      <c r="BW1806" s="370"/>
      <c r="BX1806" s="370"/>
      <c r="BY1806" s="370"/>
      <c r="BZ1806" s="370"/>
      <c r="CA1806" s="370"/>
      <c r="CB1806" s="370"/>
      <c r="CC1806" s="370"/>
      <c r="CD1806" s="370"/>
      <c r="CE1806" s="370"/>
      <c r="CF1806" s="370"/>
      <c r="CG1806" s="370"/>
      <c r="CH1806" s="370"/>
      <c r="CI1806" s="370"/>
      <c r="CJ1806" s="370"/>
      <c r="CK1806" s="370"/>
      <c r="CL1806" s="370"/>
      <c r="CM1806" s="370"/>
      <c r="CN1806" s="370"/>
      <c r="CO1806" s="370"/>
      <c r="CP1806" s="370"/>
      <c r="CQ1806" s="370"/>
      <c r="CR1806" s="370"/>
      <c r="CS1806" s="370"/>
      <c r="CT1806" s="370"/>
      <c r="CU1806" s="370"/>
      <c r="CV1806" s="370"/>
      <c r="CW1806" s="370"/>
      <c r="CX1806" s="370"/>
      <c r="CY1806" s="370"/>
      <c r="CZ1806" s="370"/>
      <c r="DA1806" s="370"/>
      <c r="DB1806" s="370"/>
      <c r="DC1806" s="370"/>
      <c r="DD1806" s="370"/>
      <c r="DE1806" s="370"/>
    </row>
    <row r="1807" spans="56:109">
      <c r="BD1807" s="370"/>
      <c r="BE1807" s="370"/>
      <c r="BF1807" s="370"/>
      <c r="BG1807" s="370"/>
      <c r="BH1807" s="370"/>
      <c r="BI1807" s="370"/>
      <c r="BJ1807" s="370"/>
      <c r="BK1807" s="370"/>
      <c r="BL1807" s="370"/>
      <c r="BM1807" s="370"/>
      <c r="BN1807" s="370"/>
      <c r="BO1807" s="370"/>
      <c r="BP1807" s="370"/>
      <c r="BQ1807" s="370"/>
      <c r="BR1807" s="370"/>
      <c r="BS1807" s="370"/>
      <c r="BT1807" s="370"/>
      <c r="BU1807" s="370"/>
      <c r="BV1807" s="370"/>
      <c r="BW1807" s="370"/>
      <c r="BX1807" s="370"/>
      <c r="BY1807" s="370"/>
      <c r="BZ1807" s="370"/>
      <c r="CA1807" s="370"/>
      <c r="CB1807" s="370"/>
      <c r="CC1807" s="370"/>
      <c r="CD1807" s="370"/>
      <c r="CE1807" s="370"/>
      <c r="CF1807" s="370"/>
      <c r="CG1807" s="370"/>
      <c r="CH1807" s="370"/>
      <c r="CI1807" s="370"/>
      <c r="CJ1807" s="370"/>
      <c r="CK1807" s="370"/>
      <c r="CL1807" s="370"/>
      <c r="CM1807" s="370"/>
      <c r="CN1807" s="370"/>
      <c r="CO1807" s="370"/>
      <c r="CP1807" s="370"/>
      <c r="CQ1807" s="370"/>
      <c r="CR1807" s="370"/>
      <c r="CS1807" s="370"/>
      <c r="CT1807" s="370"/>
      <c r="CU1807" s="370"/>
      <c r="CV1807" s="370"/>
      <c r="CW1807" s="370"/>
      <c r="CX1807" s="370"/>
      <c r="CY1807" s="370"/>
      <c r="CZ1807" s="370"/>
      <c r="DA1807" s="370"/>
      <c r="DB1807" s="370"/>
      <c r="DC1807" s="370"/>
      <c r="DD1807" s="370"/>
      <c r="DE1807" s="370"/>
    </row>
    <row r="1808" spans="56:109">
      <c r="BD1808" s="370"/>
      <c r="BE1808" s="370"/>
      <c r="BF1808" s="370"/>
      <c r="BG1808" s="370"/>
      <c r="BH1808" s="370"/>
      <c r="BI1808" s="370"/>
      <c r="BJ1808" s="370"/>
      <c r="BK1808" s="370"/>
      <c r="BL1808" s="370"/>
      <c r="BM1808" s="370"/>
      <c r="BN1808" s="370"/>
      <c r="BO1808" s="370"/>
      <c r="BP1808" s="370"/>
      <c r="BQ1808" s="370"/>
      <c r="BR1808" s="370"/>
      <c r="BS1808" s="370"/>
      <c r="BT1808" s="370"/>
      <c r="BU1808" s="370"/>
      <c r="BV1808" s="370"/>
      <c r="BW1808" s="370"/>
      <c r="BX1808" s="370"/>
      <c r="BY1808" s="370"/>
      <c r="BZ1808" s="370"/>
      <c r="CA1808" s="370"/>
      <c r="CB1808" s="370"/>
      <c r="CC1808" s="370"/>
      <c r="CD1808" s="370"/>
      <c r="CE1808" s="370"/>
      <c r="CF1808" s="370"/>
      <c r="CG1808" s="370"/>
      <c r="CH1808" s="370"/>
      <c r="CI1808" s="370"/>
      <c r="CJ1808" s="370"/>
      <c r="CK1808" s="370"/>
      <c r="CL1808" s="370"/>
      <c r="CM1808" s="370"/>
      <c r="CN1808" s="370"/>
      <c r="CO1808" s="370"/>
      <c r="CP1808" s="370"/>
      <c r="CQ1808" s="370"/>
      <c r="CR1808" s="370"/>
      <c r="CS1808" s="370"/>
      <c r="CT1808" s="370"/>
      <c r="CU1808" s="370"/>
      <c r="CV1808" s="370"/>
      <c r="CW1808" s="370"/>
      <c r="CX1808" s="370"/>
      <c r="CY1808" s="370"/>
      <c r="CZ1808" s="370"/>
      <c r="DA1808" s="370"/>
      <c r="DB1808" s="370"/>
      <c r="DC1808" s="370"/>
      <c r="DD1808" s="370"/>
      <c r="DE1808" s="370"/>
    </row>
    <row r="1809" spans="56:109">
      <c r="BD1809" s="370"/>
      <c r="BE1809" s="370"/>
      <c r="BF1809" s="370"/>
      <c r="BG1809" s="370"/>
      <c r="BH1809" s="370"/>
      <c r="BI1809" s="370"/>
      <c r="BJ1809" s="370"/>
      <c r="BK1809" s="370"/>
      <c r="BL1809" s="370"/>
      <c r="BM1809" s="370"/>
      <c r="BN1809" s="370"/>
      <c r="BO1809" s="370"/>
      <c r="BP1809" s="370"/>
      <c r="BQ1809" s="370"/>
      <c r="BR1809" s="370"/>
      <c r="BS1809" s="370"/>
      <c r="BT1809" s="370"/>
      <c r="BU1809" s="370"/>
      <c r="BV1809" s="370"/>
      <c r="BW1809" s="370"/>
      <c r="BX1809" s="370"/>
      <c r="BY1809" s="370"/>
      <c r="BZ1809" s="370"/>
      <c r="CA1809" s="370"/>
      <c r="CB1809" s="370"/>
      <c r="CC1809" s="370"/>
      <c r="CD1809" s="370"/>
      <c r="CE1809" s="370"/>
      <c r="CF1809" s="370"/>
      <c r="CG1809" s="370"/>
      <c r="CH1809" s="370"/>
      <c r="CI1809" s="370"/>
      <c r="CJ1809" s="370"/>
      <c r="CK1809" s="370"/>
      <c r="CL1809" s="370"/>
      <c r="CM1809" s="370"/>
      <c r="CN1809" s="370"/>
      <c r="CO1809" s="370"/>
      <c r="CP1809" s="370"/>
      <c r="CQ1809" s="370"/>
      <c r="CR1809" s="370"/>
      <c r="CS1809" s="370"/>
      <c r="CT1809" s="370"/>
      <c r="CU1809" s="370"/>
      <c r="CV1809" s="370"/>
      <c r="CW1809" s="370"/>
      <c r="CX1809" s="370"/>
      <c r="CY1809" s="370"/>
      <c r="CZ1809" s="370"/>
      <c r="DA1809" s="370"/>
      <c r="DB1809" s="370"/>
      <c r="DC1809" s="370"/>
      <c r="DD1809" s="370"/>
      <c r="DE1809" s="370"/>
    </row>
    <row r="1810" spans="56:109">
      <c r="BD1810" s="370"/>
      <c r="BE1810" s="370"/>
      <c r="BF1810" s="370"/>
      <c r="BG1810" s="370"/>
      <c r="BH1810" s="370"/>
      <c r="BI1810" s="370"/>
      <c r="BJ1810" s="370"/>
      <c r="BK1810" s="370"/>
      <c r="BL1810" s="370"/>
      <c r="BM1810" s="370"/>
      <c r="BN1810" s="370"/>
      <c r="BO1810" s="370"/>
      <c r="BP1810" s="370"/>
      <c r="BQ1810" s="370"/>
      <c r="BR1810" s="370"/>
      <c r="BS1810" s="370"/>
      <c r="BT1810" s="370"/>
      <c r="BU1810" s="370"/>
      <c r="BV1810" s="370"/>
      <c r="BW1810" s="370"/>
      <c r="BX1810" s="370"/>
      <c r="BY1810" s="370"/>
      <c r="BZ1810" s="370"/>
      <c r="CA1810" s="370"/>
      <c r="CB1810" s="370"/>
      <c r="CC1810" s="370"/>
      <c r="CD1810" s="370"/>
      <c r="CE1810" s="370"/>
      <c r="CF1810" s="370"/>
      <c r="CG1810" s="370"/>
      <c r="CH1810" s="370"/>
      <c r="CI1810" s="370"/>
      <c r="CJ1810" s="370"/>
      <c r="CK1810" s="370"/>
      <c r="CL1810" s="370"/>
      <c r="CM1810" s="370"/>
      <c r="CN1810" s="370"/>
      <c r="CO1810" s="370"/>
      <c r="CP1810" s="370"/>
      <c r="CQ1810" s="370"/>
      <c r="CR1810" s="370"/>
      <c r="CS1810" s="370"/>
      <c r="CT1810" s="370"/>
      <c r="CU1810" s="370"/>
      <c r="CV1810" s="370"/>
      <c r="CW1810" s="370"/>
      <c r="CX1810" s="370"/>
      <c r="CY1810" s="370"/>
      <c r="CZ1810" s="370"/>
      <c r="DA1810" s="370"/>
      <c r="DB1810" s="370"/>
      <c r="DC1810" s="370"/>
      <c r="DD1810" s="370"/>
      <c r="DE1810" s="370"/>
    </row>
    <row r="1811" spans="56:109">
      <c r="BD1811" s="370"/>
      <c r="BE1811" s="370"/>
      <c r="BF1811" s="370"/>
      <c r="BG1811" s="370"/>
      <c r="BH1811" s="370"/>
      <c r="BI1811" s="370"/>
      <c r="BJ1811" s="370"/>
      <c r="BK1811" s="370"/>
      <c r="BL1811" s="370"/>
      <c r="BM1811" s="370"/>
      <c r="BN1811" s="370"/>
      <c r="BO1811" s="370"/>
      <c r="BP1811" s="370"/>
      <c r="BQ1811" s="370"/>
      <c r="BR1811" s="370"/>
      <c r="BS1811" s="370"/>
      <c r="BT1811" s="370"/>
      <c r="BU1811" s="370"/>
      <c r="BV1811" s="370"/>
      <c r="BW1811" s="370"/>
      <c r="BX1811" s="370"/>
      <c r="BY1811" s="370"/>
      <c r="BZ1811" s="370"/>
      <c r="CA1811" s="370"/>
      <c r="CB1811" s="370"/>
      <c r="CC1811" s="370"/>
      <c r="CD1811" s="370"/>
      <c r="CE1811" s="370"/>
      <c r="CF1811" s="370"/>
      <c r="CG1811" s="370"/>
      <c r="CH1811" s="370"/>
      <c r="CI1811" s="370"/>
      <c r="CJ1811" s="370"/>
      <c r="CK1811" s="370"/>
      <c r="CL1811" s="370"/>
      <c r="CM1811" s="370"/>
      <c r="CN1811" s="370"/>
      <c r="CO1811" s="370"/>
      <c r="CP1811" s="370"/>
      <c r="CQ1811" s="370"/>
      <c r="CR1811" s="370"/>
      <c r="CS1811" s="370"/>
      <c r="CT1811" s="370"/>
      <c r="CU1811" s="370"/>
      <c r="CV1811" s="370"/>
      <c r="CW1811" s="370"/>
      <c r="CX1811" s="370"/>
      <c r="CY1811" s="370"/>
      <c r="CZ1811" s="370"/>
      <c r="DA1811" s="370"/>
      <c r="DB1811" s="370"/>
      <c r="DC1811" s="370"/>
      <c r="DD1811" s="370"/>
      <c r="DE1811" s="370"/>
    </row>
    <row r="1812" spans="56:109">
      <c r="BD1812" s="370"/>
      <c r="BE1812" s="370"/>
      <c r="BF1812" s="370"/>
      <c r="BG1812" s="370"/>
      <c r="BH1812" s="370"/>
      <c r="BI1812" s="370"/>
      <c r="BJ1812" s="370"/>
      <c r="BK1812" s="370"/>
      <c r="BL1812" s="370"/>
      <c r="BM1812" s="370"/>
      <c r="BN1812" s="370"/>
      <c r="BO1812" s="370"/>
      <c r="BP1812" s="370"/>
      <c r="BQ1812" s="370"/>
      <c r="BR1812" s="370"/>
      <c r="BS1812" s="370"/>
      <c r="BT1812" s="370"/>
      <c r="BU1812" s="370"/>
      <c r="BV1812" s="370"/>
      <c r="BW1812" s="370"/>
      <c r="BX1812" s="370"/>
      <c r="BY1812" s="370"/>
      <c r="BZ1812" s="370"/>
      <c r="CA1812" s="370"/>
      <c r="CB1812" s="370"/>
      <c r="CC1812" s="370"/>
      <c r="CD1812" s="370"/>
      <c r="CE1812" s="370"/>
      <c r="CF1812" s="370"/>
      <c r="CG1812" s="370"/>
      <c r="CH1812" s="370"/>
      <c r="CI1812" s="370"/>
      <c r="CJ1812" s="370"/>
      <c r="CK1812" s="370"/>
      <c r="CL1812" s="370"/>
      <c r="CM1812" s="370"/>
      <c r="CN1812" s="370"/>
      <c r="CO1812" s="370"/>
      <c r="CP1812" s="370"/>
      <c r="CQ1812" s="370"/>
      <c r="CR1812" s="370"/>
      <c r="CS1812" s="370"/>
      <c r="CT1812" s="370"/>
      <c r="CU1812" s="370"/>
      <c r="CV1812" s="370"/>
      <c r="CW1812" s="370"/>
      <c r="CX1812" s="370"/>
      <c r="CY1812" s="370"/>
      <c r="CZ1812" s="370"/>
      <c r="DA1812" s="370"/>
      <c r="DB1812" s="370"/>
      <c r="DC1812" s="370"/>
      <c r="DD1812" s="370"/>
      <c r="DE1812" s="370"/>
    </row>
    <row r="1813" spans="56:109">
      <c r="BD1813" s="370"/>
      <c r="BE1813" s="370"/>
      <c r="BF1813" s="370"/>
      <c r="BG1813" s="370"/>
      <c r="BH1813" s="370"/>
      <c r="BI1813" s="370"/>
      <c r="BJ1813" s="370"/>
      <c r="BK1813" s="370"/>
      <c r="BL1813" s="370"/>
      <c r="BM1813" s="370"/>
      <c r="BN1813" s="370"/>
      <c r="BO1813" s="370"/>
      <c r="BP1813" s="370"/>
      <c r="BQ1813" s="370"/>
      <c r="BR1813" s="370"/>
      <c r="BS1813" s="370"/>
      <c r="BT1813" s="370"/>
      <c r="BU1813" s="370"/>
      <c r="BV1813" s="370"/>
      <c r="BW1813" s="370"/>
      <c r="BX1813" s="370"/>
      <c r="BY1813" s="370"/>
      <c r="BZ1813" s="370"/>
      <c r="CA1813" s="370"/>
      <c r="CB1813" s="370"/>
      <c r="CC1813" s="370"/>
      <c r="CD1813" s="370"/>
      <c r="CE1813" s="370"/>
      <c r="CF1813" s="370"/>
      <c r="CG1813" s="370"/>
      <c r="CH1813" s="370"/>
      <c r="CI1813" s="370"/>
      <c r="CJ1813" s="370"/>
      <c r="CK1813" s="370"/>
      <c r="CL1813" s="370"/>
      <c r="CM1813" s="370"/>
      <c r="CN1813" s="370"/>
      <c r="CO1813" s="370"/>
      <c r="CP1813" s="370"/>
      <c r="CQ1813" s="370"/>
      <c r="CR1813" s="370"/>
      <c r="CS1813" s="370"/>
      <c r="CT1813" s="370"/>
      <c r="CU1813" s="370"/>
      <c r="CV1813" s="370"/>
      <c r="CW1813" s="370"/>
      <c r="CX1813" s="370"/>
      <c r="CY1813" s="370"/>
      <c r="CZ1813" s="370"/>
      <c r="DA1813" s="370"/>
      <c r="DB1813" s="370"/>
      <c r="DC1813" s="370"/>
      <c r="DD1813" s="370"/>
      <c r="DE1813" s="370"/>
    </row>
    <row r="1814" spans="56:109">
      <c r="BD1814" s="370"/>
      <c r="BE1814" s="370"/>
      <c r="BF1814" s="370"/>
      <c r="BG1814" s="370"/>
      <c r="BH1814" s="370"/>
      <c r="BI1814" s="370"/>
      <c r="BJ1814" s="370"/>
      <c r="BK1814" s="370"/>
      <c r="BL1814" s="370"/>
      <c r="BM1814" s="370"/>
      <c r="BN1814" s="370"/>
      <c r="BO1814" s="370"/>
      <c r="BP1814" s="370"/>
      <c r="BQ1814" s="370"/>
      <c r="BR1814" s="370"/>
      <c r="BS1814" s="370"/>
      <c r="BT1814" s="370"/>
      <c r="BU1814" s="370"/>
      <c r="BV1814" s="370"/>
      <c r="BW1814" s="370"/>
      <c r="BX1814" s="370"/>
      <c r="BY1814" s="370"/>
      <c r="BZ1814" s="370"/>
      <c r="CA1814" s="370"/>
      <c r="CB1814" s="370"/>
      <c r="CC1814" s="370"/>
      <c r="CD1814" s="370"/>
      <c r="CE1814" s="370"/>
      <c r="CF1814" s="370"/>
      <c r="CG1814" s="370"/>
      <c r="CH1814" s="370"/>
      <c r="CI1814" s="370"/>
      <c r="CJ1814" s="370"/>
      <c r="CK1814" s="370"/>
      <c r="CL1814" s="370"/>
      <c r="CM1814" s="370"/>
      <c r="CN1814" s="370"/>
      <c r="CO1814" s="370"/>
      <c r="CP1814" s="370"/>
      <c r="CQ1814" s="370"/>
      <c r="CR1814" s="370"/>
      <c r="CS1814" s="370"/>
      <c r="CT1814" s="370"/>
      <c r="CU1814" s="370"/>
      <c r="CV1814" s="370"/>
      <c r="CW1814" s="370"/>
      <c r="CX1814" s="370"/>
      <c r="CY1814" s="370"/>
      <c r="CZ1814" s="370"/>
      <c r="DA1814" s="370"/>
      <c r="DB1814" s="370"/>
      <c r="DC1814" s="370"/>
      <c r="DD1814" s="370"/>
      <c r="DE1814" s="370"/>
    </row>
    <row r="1815" spans="56:109">
      <c r="BD1815" s="370"/>
      <c r="BE1815" s="370"/>
      <c r="BF1815" s="370"/>
      <c r="BG1815" s="370"/>
      <c r="BH1815" s="370"/>
      <c r="BI1815" s="370"/>
      <c r="BJ1815" s="370"/>
      <c r="BK1815" s="370"/>
      <c r="BL1815" s="370"/>
      <c r="BM1815" s="370"/>
      <c r="BN1815" s="370"/>
      <c r="BO1815" s="370"/>
      <c r="BP1815" s="370"/>
      <c r="BQ1815" s="370"/>
      <c r="BR1815" s="370"/>
      <c r="BS1815" s="370"/>
      <c r="BT1815" s="370"/>
      <c r="BU1815" s="370"/>
      <c r="BV1815" s="370"/>
      <c r="BW1815" s="370"/>
      <c r="BX1815" s="370"/>
      <c r="BY1815" s="370"/>
      <c r="BZ1815" s="370"/>
      <c r="CA1815" s="370"/>
      <c r="CB1815" s="370"/>
      <c r="CC1815" s="370"/>
      <c r="CD1815" s="370"/>
      <c r="CE1815" s="370"/>
      <c r="CF1815" s="370"/>
      <c r="CG1815" s="370"/>
      <c r="CH1815" s="370"/>
      <c r="CI1815" s="370"/>
      <c r="CJ1815" s="370"/>
      <c r="CK1815" s="370"/>
      <c r="CL1815" s="370"/>
      <c r="CM1815" s="370"/>
      <c r="CN1815" s="370"/>
      <c r="CO1815" s="370"/>
      <c r="CP1815" s="370"/>
      <c r="CQ1815" s="370"/>
      <c r="CR1815" s="370"/>
      <c r="CS1815" s="370"/>
      <c r="CT1815" s="370"/>
      <c r="CU1815" s="370"/>
      <c r="CV1815" s="370"/>
      <c r="CW1815" s="370"/>
      <c r="CX1815" s="370"/>
      <c r="CY1815" s="370"/>
      <c r="CZ1815" s="370"/>
      <c r="DA1815" s="370"/>
      <c r="DB1815" s="370"/>
      <c r="DC1815" s="370"/>
      <c r="DD1815" s="370"/>
      <c r="DE1815" s="370"/>
    </row>
    <row r="1816" spans="56:109">
      <c r="BD1816" s="370"/>
      <c r="BE1816" s="370"/>
      <c r="BF1816" s="370"/>
      <c r="BG1816" s="370"/>
      <c r="BH1816" s="370"/>
      <c r="BI1816" s="370"/>
      <c r="BJ1816" s="370"/>
      <c r="BK1816" s="370"/>
      <c r="BL1816" s="370"/>
      <c r="BM1816" s="370"/>
      <c r="BN1816" s="370"/>
      <c r="BO1816" s="370"/>
      <c r="BP1816" s="370"/>
      <c r="BQ1816" s="370"/>
      <c r="BR1816" s="370"/>
      <c r="BS1816" s="370"/>
      <c r="BT1816" s="370"/>
      <c r="BU1816" s="370"/>
      <c r="BV1816" s="370"/>
      <c r="BW1816" s="370"/>
      <c r="BX1816" s="370"/>
      <c r="BY1816" s="370"/>
      <c r="BZ1816" s="370"/>
      <c r="CA1816" s="370"/>
      <c r="CB1816" s="370"/>
      <c r="CC1816" s="370"/>
      <c r="CD1816" s="370"/>
      <c r="CE1816" s="370"/>
      <c r="CF1816" s="370"/>
      <c r="CG1816" s="370"/>
      <c r="CH1816" s="370"/>
      <c r="CI1816" s="370"/>
      <c r="CJ1816" s="370"/>
      <c r="CK1816" s="370"/>
      <c r="CL1816" s="370"/>
      <c r="CM1816" s="370"/>
      <c r="CN1816" s="370"/>
      <c r="CO1816" s="370"/>
      <c r="CP1816" s="370"/>
      <c r="CQ1816" s="370"/>
      <c r="CR1816" s="370"/>
      <c r="CS1816" s="370"/>
      <c r="CT1816" s="370"/>
      <c r="CU1816" s="370"/>
      <c r="CV1816" s="370"/>
      <c r="CW1816" s="370"/>
      <c r="CX1816" s="370"/>
      <c r="CY1816" s="370"/>
      <c r="CZ1816" s="370"/>
      <c r="DA1816" s="370"/>
      <c r="DB1816" s="370"/>
      <c r="DC1816" s="370"/>
      <c r="DD1816" s="370"/>
      <c r="DE1816" s="370"/>
    </row>
    <row r="1817" spans="56:109">
      <c r="BD1817" s="370"/>
      <c r="BE1817" s="370"/>
      <c r="BF1817" s="370"/>
      <c r="BG1817" s="370"/>
      <c r="BH1817" s="370"/>
      <c r="BI1817" s="370"/>
      <c r="BJ1817" s="370"/>
      <c r="BK1817" s="370"/>
      <c r="BL1817" s="370"/>
      <c r="BM1817" s="370"/>
      <c r="BN1817" s="370"/>
      <c r="BO1817" s="370"/>
      <c r="BP1817" s="370"/>
      <c r="BQ1817" s="370"/>
      <c r="BR1817" s="370"/>
      <c r="BS1817" s="370"/>
      <c r="BT1817" s="370"/>
      <c r="BU1817" s="370"/>
      <c r="BV1817" s="370"/>
      <c r="BW1817" s="370"/>
      <c r="BX1817" s="370"/>
      <c r="BY1817" s="370"/>
      <c r="BZ1817" s="370"/>
      <c r="CA1817" s="370"/>
      <c r="CB1817" s="370"/>
      <c r="CC1817" s="370"/>
      <c r="CD1817" s="370"/>
      <c r="CE1817" s="370"/>
      <c r="CF1817" s="370"/>
      <c r="CG1817" s="370"/>
      <c r="CH1817" s="370"/>
      <c r="CI1817" s="370"/>
      <c r="CJ1817" s="370"/>
      <c r="CK1817" s="370"/>
      <c r="CL1817" s="370"/>
      <c r="CM1817" s="370"/>
      <c r="CN1817" s="370"/>
      <c r="CO1817" s="370"/>
      <c r="CP1817" s="370"/>
      <c r="CQ1817" s="370"/>
      <c r="CR1817" s="370"/>
      <c r="CS1817" s="370"/>
      <c r="CT1817" s="370"/>
      <c r="CU1817" s="370"/>
      <c r="CV1817" s="370"/>
      <c r="CW1817" s="370"/>
      <c r="CX1817" s="370"/>
      <c r="CY1817" s="370"/>
      <c r="CZ1817" s="370"/>
      <c r="DA1817" s="370"/>
      <c r="DB1817" s="370"/>
      <c r="DC1817" s="370"/>
      <c r="DD1817" s="370"/>
      <c r="DE1817" s="370"/>
    </row>
    <row r="1818" spans="56:109">
      <c r="BD1818" s="370"/>
      <c r="BE1818" s="370"/>
      <c r="BF1818" s="370"/>
      <c r="BG1818" s="370"/>
      <c r="BH1818" s="370"/>
      <c r="BI1818" s="370"/>
      <c r="BJ1818" s="370"/>
      <c r="BK1818" s="370"/>
      <c r="BL1818" s="370"/>
      <c r="BM1818" s="370"/>
      <c r="BN1818" s="370"/>
      <c r="BO1818" s="370"/>
      <c r="BP1818" s="370"/>
      <c r="BQ1818" s="370"/>
      <c r="BR1818" s="370"/>
      <c r="BS1818" s="370"/>
      <c r="BT1818" s="370"/>
      <c r="BU1818" s="370"/>
      <c r="BV1818" s="370"/>
      <c r="BW1818" s="370"/>
      <c r="BX1818" s="370"/>
      <c r="BY1818" s="370"/>
      <c r="BZ1818" s="370"/>
      <c r="CA1818" s="370"/>
      <c r="CB1818" s="370"/>
      <c r="CC1818" s="370"/>
      <c r="CD1818" s="370"/>
      <c r="CE1818" s="370"/>
      <c r="CF1818" s="370"/>
      <c r="CG1818" s="370"/>
      <c r="CH1818" s="370"/>
      <c r="CI1818" s="370"/>
      <c r="CJ1818" s="370"/>
      <c r="CK1818" s="370"/>
      <c r="CL1818" s="370"/>
      <c r="CM1818" s="370"/>
      <c r="CN1818" s="370"/>
      <c r="CO1818" s="370"/>
      <c r="CP1818" s="370"/>
      <c r="CQ1818" s="370"/>
      <c r="CR1818" s="370"/>
      <c r="CS1818" s="370"/>
      <c r="CT1818" s="370"/>
      <c r="CU1818" s="370"/>
      <c r="CV1818" s="370"/>
      <c r="CW1818" s="370"/>
      <c r="CX1818" s="370"/>
      <c r="CY1818" s="370"/>
      <c r="CZ1818" s="370"/>
      <c r="DA1818" s="370"/>
      <c r="DB1818" s="370"/>
      <c r="DC1818" s="370"/>
      <c r="DD1818" s="370"/>
      <c r="DE1818" s="370"/>
    </row>
    <row r="1819" spans="56:109">
      <c r="BD1819" s="370"/>
      <c r="BE1819" s="370"/>
      <c r="BF1819" s="370"/>
      <c r="BG1819" s="370"/>
      <c r="BH1819" s="370"/>
      <c r="BI1819" s="370"/>
      <c r="BJ1819" s="370"/>
      <c r="BK1819" s="370"/>
      <c r="BL1819" s="370"/>
      <c r="BM1819" s="370"/>
      <c r="BN1819" s="370"/>
      <c r="BO1819" s="370"/>
      <c r="BP1819" s="370"/>
      <c r="BQ1819" s="370"/>
      <c r="BR1819" s="370"/>
      <c r="BS1819" s="370"/>
      <c r="BT1819" s="370"/>
      <c r="BU1819" s="370"/>
      <c r="BV1819" s="370"/>
      <c r="BW1819" s="370"/>
      <c r="BX1819" s="370"/>
      <c r="BY1819" s="370"/>
      <c r="BZ1819" s="370"/>
      <c r="CA1819" s="370"/>
      <c r="CB1819" s="370"/>
      <c r="CC1819" s="370"/>
      <c r="CD1819" s="370"/>
      <c r="CE1819" s="370"/>
      <c r="CF1819" s="370"/>
      <c r="CG1819" s="370"/>
      <c r="CH1819" s="370"/>
      <c r="CI1819" s="370"/>
      <c r="CJ1819" s="370"/>
      <c r="CK1819" s="370"/>
      <c r="CL1819" s="370"/>
      <c r="CM1819" s="370"/>
      <c r="CN1819" s="370"/>
      <c r="CO1819" s="370"/>
      <c r="CP1819" s="370"/>
      <c r="CQ1819" s="370"/>
      <c r="CR1819" s="370"/>
      <c r="CS1819" s="370"/>
      <c r="CT1819" s="370"/>
      <c r="CU1819" s="370"/>
      <c r="CV1819" s="370"/>
      <c r="CW1819" s="370"/>
      <c r="CX1819" s="370"/>
      <c r="CY1819" s="370"/>
      <c r="CZ1819" s="370"/>
      <c r="DA1819" s="370"/>
      <c r="DB1819" s="370"/>
      <c r="DC1819" s="370"/>
      <c r="DD1819" s="370"/>
      <c r="DE1819" s="370"/>
    </row>
    <row r="1820" spans="56:109">
      <c r="BD1820" s="370"/>
      <c r="BE1820" s="370"/>
      <c r="BF1820" s="370"/>
      <c r="BG1820" s="370"/>
      <c r="BH1820" s="370"/>
      <c r="BI1820" s="370"/>
      <c r="BJ1820" s="370"/>
      <c r="BK1820" s="370"/>
      <c r="BL1820" s="370"/>
      <c r="BM1820" s="370"/>
      <c r="BN1820" s="370"/>
      <c r="BO1820" s="370"/>
      <c r="BP1820" s="370"/>
      <c r="BQ1820" s="370"/>
      <c r="BR1820" s="370"/>
      <c r="BS1820" s="370"/>
      <c r="BT1820" s="370"/>
      <c r="BU1820" s="370"/>
      <c r="BV1820" s="370"/>
      <c r="BW1820" s="370"/>
      <c r="BX1820" s="370"/>
      <c r="BY1820" s="370"/>
      <c r="BZ1820" s="370"/>
      <c r="CA1820" s="370"/>
      <c r="CB1820" s="370"/>
      <c r="CC1820" s="370"/>
      <c r="CD1820" s="370"/>
      <c r="CE1820" s="370"/>
      <c r="CF1820" s="370"/>
      <c r="CG1820" s="370"/>
      <c r="CH1820" s="370"/>
      <c r="CI1820" s="370"/>
      <c r="CJ1820" s="370"/>
      <c r="CK1820" s="370"/>
      <c r="CL1820" s="370"/>
      <c r="CM1820" s="370"/>
      <c r="CN1820" s="370"/>
      <c r="CO1820" s="370"/>
      <c r="CP1820" s="370"/>
      <c r="CQ1820" s="370"/>
      <c r="CR1820" s="370"/>
      <c r="CS1820" s="370"/>
      <c r="CT1820" s="370"/>
      <c r="CU1820" s="370"/>
      <c r="CV1820" s="370"/>
      <c r="CW1820" s="370"/>
      <c r="CX1820" s="370"/>
      <c r="CY1820" s="370"/>
      <c r="CZ1820" s="370"/>
      <c r="DA1820" s="370"/>
      <c r="DB1820" s="370"/>
      <c r="DC1820" s="370"/>
      <c r="DD1820" s="370"/>
      <c r="DE1820" s="370"/>
    </row>
    <row r="1821" spans="56:109">
      <c r="BD1821" s="370"/>
      <c r="BE1821" s="370"/>
      <c r="BF1821" s="370"/>
      <c r="BG1821" s="370"/>
      <c r="BH1821" s="370"/>
      <c r="BI1821" s="370"/>
      <c r="BJ1821" s="370"/>
      <c r="BK1821" s="370"/>
      <c r="BL1821" s="370"/>
      <c r="BM1821" s="370"/>
      <c r="BN1821" s="370"/>
      <c r="BO1821" s="370"/>
      <c r="BP1821" s="370"/>
      <c r="BQ1821" s="370"/>
      <c r="BR1821" s="370"/>
      <c r="BS1821" s="370"/>
      <c r="BT1821" s="370"/>
      <c r="BU1821" s="370"/>
      <c r="BV1821" s="370"/>
      <c r="BW1821" s="370"/>
      <c r="BX1821" s="370"/>
      <c r="BY1821" s="370"/>
      <c r="BZ1821" s="370"/>
      <c r="CA1821" s="370"/>
      <c r="CB1821" s="370"/>
      <c r="CC1821" s="370"/>
      <c r="CD1821" s="370"/>
      <c r="CE1821" s="370"/>
      <c r="CF1821" s="370"/>
      <c r="CG1821" s="370"/>
      <c r="CH1821" s="370"/>
      <c r="CI1821" s="370"/>
      <c r="CJ1821" s="370"/>
      <c r="CK1821" s="370"/>
      <c r="CL1821" s="370"/>
      <c r="CM1821" s="370"/>
      <c r="CN1821" s="370"/>
      <c r="CO1821" s="370"/>
      <c r="CP1821" s="370"/>
      <c r="CQ1821" s="370"/>
      <c r="CR1821" s="370"/>
      <c r="CS1821" s="370"/>
      <c r="CT1821" s="370"/>
      <c r="CU1821" s="370"/>
      <c r="CV1821" s="370"/>
      <c r="CW1821" s="370"/>
      <c r="CX1821" s="370"/>
      <c r="CY1821" s="370"/>
      <c r="CZ1821" s="370"/>
      <c r="DA1821" s="370"/>
      <c r="DB1821" s="370"/>
      <c r="DC1821" s="370"/>
      <c r="DD1821" s="370"/>
      <c r="DE1821" s="370"/>
    </row>
    <row r="1822" spans="56:109">
      <c r="BD1822" s="370"/>
      <c r="BE1822" s="370"/>
      <c r="BF1822" s="370"/>
      <c r="BG1822" s="370"/>
      <c r="BH1822" s="370"/>
      <c r="BI1822" s="370"/>
      <c r="BJ1822" s="370"/>
      <c r="BK1822" s="370"/>
      <c r="BL1822" s="370"/>
      <c r="BM1822" s="370"/>
      <c r="BN1822" s="370"/>
      <c r="BO1822" s="370"/>
      <c r="BP1822" s="370"/>
      <c r="BQ1822" s="370"/>
      <c r="BR1822" s="370"/>
      <c r="BS1822" s="370"/>
      <c r="BT1822" s="370"/>
      <c r="BU1822" s="370"/>
      <c r="BV1822" s="370"/>
      <c r="BW1822" s="370"/>
      <c r="BX1822" s="370"/>
      <c r="BY1822" s="370"/>
      <c r="BZ1822" s="370"/>
      <c r="CA1822" s="370"/>
      <c r="CB1822" s="370"/>
      <c r="CC1822" s="370"/>
      <c r="CD1822" s="370"/>
      <c r="CE1822" s="370"/>
      <c r="CF1822" s="370"/>
      <c r="CG1822" s="370"/>
      <c r="CH1822" s="370"/>
      <c r="CI1822" s="370"/>
      <c r="CJ1822" s="370"/>
      <c r="CK1822" s="370"/>
      <c r="CL1822" s="370"/>
      <c r="CM1822" s="370"/>
      <c r="CN1822" s="370"/>
      <c r="CO1822" s="370"/>
      <c r="CP1822" s="370"/>
      <c r="CQ1822" s="370"/>
      <c r="CR1822" s="370"/>
      <c r="CS1822" s="370"/>
      <c r="CT1822" s="370"/>
      <c r="CU1822" s="370"/>
      <c r="CV1822" s="370"/>
      <c r="CW1822" s="370"/>
      <c r="CX1822" s="370"/>
      <c r="CY1822" s="370"/>
      <c r="CZ1822" s="370"/>
      <c r="DA1822" s="370"/>
      <c r="DB1822" s="370"/>
      <c r="DC1822" s="370"/>
      <c r="DD1822" s="370"/>
      <c r="DE1822" s="370"/>
    </row>
    <row r="1823" spans="56:109">
      <c r="BD1823" s="370"/>
      <c r="BE1823" s="370"/>
      <c r="BF1823" s="370"/>
      <c r="BG1823" s="370"/>
      <c r="BH1823" s="370"/>
      <c r="BI1823" s="370"/>
      <c r="BJ1823" s="370"/>
      <c r="BK1823" s="370"/>
      <c r="BL1823" s="370"/>
      <c r="BM1823" s="370"/>
      <c r="BN1823" s="370"/>
      <c r="BO1823" s="370"/>
      <c r="BP1823" s="370"/>
      <c r="BQ1823" s="370"/>
      <c r="BR1823" s="370"/>
      <c r="BS1823" s="370"/>
      <c r="BT1823" s="370"/>
      <c r="BU1823" s="370"/>
      <c r="BV1823" s="370"/>
      <c r="BW1823" s="370"/>
      <c r="BX1823" s="370"/>
      <c r="BY1823" s="370"/>
      <c r="BZ1823" s="370"/>
      <c r="CA1823" s="370"/>
      <c r="CB1823" s="370"/>
      <c r="CC1823" s="370"/>
      <c r="CD1823" s="370"/>
      <c r="CE1823" s="370"/>
      <c r="CF1823" s="370"/>
      <c r="CG1823" s="370"/>
      <c r="CH1823" s="370"/>
      <c r="CI1823" s="370"/>
      <c r="CJ1823" s="370"/>
      <c r="CK1823" s="370"/>
      <c r="CL1823" s="370"/>
      <c r="CM1823" s="370"/>
      <c r="CN1823" s="370"/>
      <c r="CO1823" s="370"/>
      <c r="CP1823" s="370"/>
      <c r="CQ1823" s="370"/>
      <c r="CR1823" s="370"/>
      <c r="CS1823" s="370"/>
      <c r="CT1823" s="370"/>
      <c r="CU1823" s="370"/>
      <c r="CV1823" s="370"/>
      <c r="CW1823" s="370"/>
      <c r="CX1823" s="370"/>
      <c r="CY1823" s="370"/>
      <c r="CZ1823" s="370"/>
      <c r="DA1823" s="370"/>
      <c r="DB1823" s="370"/>
      <c r="DC1823" s="370"/>
      <c r="DD1823" s="370"/>
      <c r="DE1823" s="370"/>
    </row>
    <row r="1824" spans="56:109">
      <c r="BD1824" s="370"/>
      <c r="BE1824" s="370"/>
      <c r="BF1824" s="370"/>
      <c r="BG1824" s="370"/>
      <c r="BH1824" s="370"/>
      <c r="BI1824" s="370"/>
      <c r="BJ1824" s="370"/>
      <c r="BK1824" s="370"/>
      <c r="BL1824" s="370"/>
      <c r="BM1824" s="370"/>
      <c r="BN1824" s="370"/>
      <c r="BO1824" s="370"/>
      <c r="BP1824" s="370"/>
      <c r="BQ1824" s="370"/>
      <c r="BR1824" s="370"/>
      <c r="BS1824" s="370"/>
      <c r="BT1824" s="370"/>
      <c r="BU1824" s="370"/>
      <c r="BV1824" s="370"/>
      <c r="BW1824" s="370"/>
      <c r="BX1824" s="370"/>
      <c r="BY1824" s="370"/>
      <c r="BZ1824" s="370"/>
      <c r="CA1824" s="370"/>
      <c r="CB1824" s="370"/>
      <c r="CC1824" s="370"/>
      <c r="CD1824" s="370"/>
      <c r="CE1824" s="370"/>
      <c r="CF1824" s="370"/>
      <c r="CG1824" s="370"/>
      <c r="CH1824" s="370"/>
      <c r="CI1824" s="370"/>
      <c r="CJ1824" s="370"/>
      <c r="CK1824" s="370"/>
      <c r="CL1824" s="370"/>
      <c r="CM1824" s="370"/>
      <c r="CN1824" s="370"/>
      <c r="CO1824" s="370"/>
      <c r="CP1824" s="370"/>
      <c r="CQ1824" s="370"/>
      <c r="CR1824" s="370"/>
      <c r="CS1824" s="370"/>
      <c r="CT1824" s="370"/>
      <c r="CU1824" s="370"/>
      <c r="CV1824" s="370"/>
      <c r="CW1824" s="370"/>
      <c r="CX1824" s="370"/>
      <c r="CY1824" s="370"/>
      <c r="CZ1824" s="370"/>
      <c r="DA1824" s="370"/>
      <c r="DB1824" s="370"/>
      <c r="DC1824" s="370"/>
      <c r="DD1824" s="370"/>
      <c r="DE1824" s="370"/>
    </row>
    <row r="1825" spans="56:109">
      <c r="BD1825" s="370"/>
      <c r="BE1825" s="370"/>
      <c r="BF1825" s="370"/>
      <c r="BG1825" s="370"/>
      <c r="BH1825" s="370"/>
      <c r="BI1825" s="370"/>
      <c r="BJ1825" s="370"/>
      <c r="BK1825" s="370"/>
      <c r="BL1825" s="370"/>
      <c r="BM1825" s="370"/>
      <c r="BN1825" s="370"/>
      <c r="BO1825" s="370"/>
      <c r="BP1825" s="370"/>
      <c r="BQ1825" s="370"/>
      <c r="BR1825" s="370"/>
      <c r="BS1825" s="370"/>
      <c r="BT1825" s="370"/>
      <c r="BU1825" s="370"/>
      <c r="BV1825" s="370"/>
      <c r="BW1825" s="370"/>
      <c r="BX1825" s="370"/>
      <c r="BY1825" s="370"/>
      <c r="BZ1825" s="370"/>
      <c r="CA1825" s="370"/>
      <c r="CB1825" s="370"/>
      <c r="CC1825" s="370"/>
      <c r="CD1825" s="370"/>
      <c r="CE1825" s="370"/>
      <c r="CF1825" s="370"/>
      <c r="CG1825" s="370"/>
      <c r="CH1825" s="370"/>
      <c r="CI1825" s="370"/>
      <c r="CJ1825" s="370"/>
      <c r="CK1825" s="370"/>
      <c r="CL1825" s="370"/>
      <c r="CM1825" s="370"/>
      <c r="CN1825" s="370"/>
      <c r="CO1825" s="370"/>
      <c r="CP1825" s="370"/>
      <c r="CQ1825" s="370"/>
      <c r="CR1825" s="370"/>
      <c r="CS1825" s="370"/>
      <c r="CT1825" s="370"/>
      <c r="CU1825" s="370"/>
      <c r="CV1825" s="370"/>
      <c r="CW1825" s="370"/>
      <c r="CX1825" s="370"/>
      <c r="CY1825" s="370"/>
      <c r="CZ1825" s="370"/>
      <c r="DA1825" s="370"/>
      <c r="DB1825" s="370"/>
      <c r="DC1825" s="370"/>
      <c r="DD1825" s="370"/>
      <c r="DE1825" s="370"/>
    </row>
    <row r="1826" spans="56:109">
      <c r="BD1826" s="370"/>
      <c r="BE1826" s="370"/>
      <c r="BF1826" s="370"/>
      <c r="BG1826" s="370"/>
      <c r="BH1826" s="370"/>
      <c r="BI1826" s="370"/>
      <c r="BJ1826" s="370"/>
      <c r="BK1826" s="370"/>
      <c r="BL1826" s="370"/>
      <c r="BM1826" s="370"/>
      <c r="BN1826" s="370"/>
      <c r="BO1826" s="370"/>
      <c r="BP1826" s="370"/>
      <c r="BQ1826" s="370"/>
      <c r="BR1826" s="370"/>
      <c r="BS1826" s="370"/>
      <c r="BT1826" s="370"/>
      <c r="BU1826" s="370"/>
      <c r="BV1826" s="370"/>
      <c r="BW1826" s="370"/>
      <c r="BX1826" s="370"/>
      <c r="BY1826" s="370"/>
      <c r="BZ1826" s="370"/>
      <c r="CA1826" s="370"/>
      <c r="CB1826" s="370"/>
      <c r="CC1826" s="370"/>
      <c r="CD1826" s="370"/>
      <c r="CE1826" s="370"/>
      <c r="CF1826" s="370"/>
      <c r="CG1826" s="370"/>
      <c r="CH1826" s="370"/>
      <c r="CI1826" s="370"/>
      <c r="CJ1826" s="370"/>
      <c r="CK1826" s="370"/>
      <c r="CL1826" s="370"/>
      <c r="CM1826" s="370"/>
      <c r="CN1826" s="370"/>
      <c r="CO1826" s="370"/>
      <c r="CP1826" s="370"/>
      <c r="CQ1826" s="370"/>
      <c r="CR1826" s="370"/>
      <c r="CS1826" s="370"/>
      <c r="CT1826" s="370"/>
      <c r="CU1826" s="370"/>
      <c r="CV1826" s="370"/>
      <c r="CW1826" s="370"/>
      <c r="CX1826" s="370"/>
      <c r="CY1826" s="370"/>
      <c r="CZ1826" s="370"/>
      <c r="DA1826" s="370"/>
      <c r="DB1826" s="370"/>
      <c r="DC1826" s="370"/>
      <c r="DD1826" s="370"/>
      <c r="DE1826" s="370"/>
    </row>
    <row r="1827" spans="56:109">
      <c r="BD1827" s="370"/>
      <c r="BE1827" s="370"/>
      <c r="BF1827" s="370"/>
      <c r="BG1827" s="370"/>
      <c r="BH1827" s="370"/>
      <c r="BI1827" s="370"/>
      <c r="BJ1827" s="370"/>
      <c r="BK1827" s="370"/>
      <c r="BL1827" s="370"/>
      <c r="BM1827" s="370"/>
      <c r="BN1827" s="370"/>
      <c r="BO1827" s="370"/>
      <c r="BP1827" s="370"/>
      <c r="BQ1827" s="370"/>
      <c r="BR1827" s="370"/>
      <c r="BS1827" s="370"/>
      <c r="BT1827" s="370"/>
      <c r="BU1827" s="370"/>
      <c r="BV1827" s="370"/>
      <c r="BW1827" s="370"/>
      <c r="BX1827" s="370"/>
      <c r="BY1827" s="370"/>
      <c r="BZ1827" s="370"/>
      <c r="CA1827" s="370"/>
      <c r="CB1827" s="370"/>
      <c r="CC1827" s="370"/>
      <c r="CD1827" s="370"/>
      <c r="CE1827" s="370"/>
      <c r="CF1827" s="370"/>
      <c r="CG1827" s="370"/>
      <c r="CH1827" s="370"/>
      <c r="CI1827" s="370"/>
      <c r="CJ1827" s="370"/>
      <c r="CK1827" s="370"/>
      <c r="CL1827" s="370"/>
      <c r="CM1827" s="370"/>
      <c r="CN1827" s="370"/>
      <c r="CO1827" s="370"/>
      <c r="CP1827" s="370"/>
      <c r="CQ1827" s="370"/>
      <c r="CR1827" s="370"/>
      <c r="CS1827" s="370"/>
      <c r="CT1827" s="370"/>
      <c r="CU1827" s="370"/>
      <c r="CV1827" s="370"/>
      <c r="CW1827" s="370"/>
      <c r="CX1827" s="370"/>
      <c r="CY1827" s="370"/>
      <c r="CZ1827" s="370"/>
      <c r="DA1827" s="370"/>
      <c r="DB1827" s="370"/>
      <c r="DC1827" s="370"/>
      <c r="DD1827" s="370"/>
      <c r="DE1827" s="370"/>
    </row>
    <row r="1828" spans="56:109">
      <c r="BD1828" s="370"/>
      <c r="BE1828" s="370"/>
      <c r="BF1828" s="370"/>
      <c r="BG1828" s="370"/>
      <c r="BH1828" s="370"/>
      <c r="BI1828" s="370"/>
      <c r="BJ1828" s="370"/>
      <c r="BK1828" s="370"/>
      <c r="BL1828" s="370"/>
      <c r="BM1828" s="370"/>
      <c r="BN1828" s="370"/>
      <c r="BO1828" s="370"/>
      <c r="BP1828" s="370"/>
      <c r="BQ1828" s="370"/>
      <c r="BR1828" s="370"/>
      <c r="BS1828" s="370"/>
      <c r="BT1828" s="370"/>
      <c r="BU1828" s="370"/>
      <c r="BV1828" s="370"/>
      <c r="BW1828" s="370"/>
      <c r="BX1828" s="370"/>
      <c r="BY1828" s="370"/>
      <c r="BZ1828" s="370"/>
      <c r="CA1828" s="370"/>
      <c r="CB1828" s="370"/>
      <c r="CC1828" s="370"/>
      <c r="CD1828" s="370"/>
      <c r="CE1828" s="370"/>
      <c r="CF1828" s="370"/>
      <c r="CG1828" s="370"/>
      <c r="CH1828" s="370"/>
      <c r="CI1828" s="370"/>
      <c r="CJ1828" s="370"/>
      <c r="CK1828" s="370"/>
      <c r="CL1828" s="370"/>
      <c r="CM1828" s="370"/>
      <c r="CN1828" s="370"/>
      <c r="CO1828" s="370"/>
      <c r="CP1828" s="370"/>
      <c r="CQ1828" s="370"/>
      <c r="CR1828" s="370"/>
      <c r="CS1828" s="370"/>
      <c r="CT1828" s="370"/>
      <c r="CU1828" s="370"/>
      <c r="CV1828" s="370"/>
      <c r="CW1828" s="370"/>
      <c r="CX1828" s="370"/>
      <c r="CY1828" s="370"/>
      <c r="CZ1828" s="370"/>
      <c r="DA1828" s="370"/>
      <c r="DB1828" s="370"/>
      <c r="DC1828" s="370"/>
      <c r="DD1828" s="370"/>
      <c r="DE1828" s="370"/>
    </row>
    <row r="1829" spans="56:109">
      <c r="BD1829" s="370"/>
      <c r="BE1829" s="370"/>
      <c r="BF1829" s="370"/>
      <c r="BG1829" s="370"/>
      <c r="BH1829" s="370"/>
      <c r="BI1829" s="370"/>
      <c r="BJ1829" s="370"/>
      <c r="BK1829" s="370"/>
      <c r="BL1829" s="370"/>
      <c r="BM1829" s="370"/>
      <c r="BN1829" s="370"/>
      <c r="BO1829" s="370"/>
      <c r="BP1829" s="370"/>
      <c r="BQ1829" s="370"/>
      <c r="BR1829" s="370"/>
      <c r="BS1829" s="370"/>
      <c r="BT1829" s="370"/>
      <c r="BU1829" s="370"/>
      <c r="BV1829" s="370"/>
      <c r="BW1829" s="370"/>
      <c r="BX1829" s="370"/>
      <c r="BY1829" s="370"/>
      <c r="BZ1829" s="370"/>
      <c r="CA1829" s="370"/>
      <c r="CB1829" s="370"/>
      <c r="CC1829" s="370"/>
      <c r="CD1829" s="370"/>
      <c r="CE1829" s="370"/>
      <c r="CF1829" s="370"/>
      <c r="CG1829" s="370"/>
      <c r="CH1829" s="370"/>
      <c r="CI1829" s="370"/>
      <c r="CJ1829" s="370"/>
      <c r="CK1829" s="370"/>
      <c r="CL1829" s="370"/>
      <c r="CM1829" s="370"/>
      <c r="CN1829" s="370"/>
      <c r="CO1829" s="370"/>
      <c r="CP1829" s="370"/>
      <c r="CQ1829" s="370"/>
      <c r="CR1829" s="370"/>
      <c r="CS1829" s="370"/>
      <c r="CT1829" s="370"/>
      <c r="CU1829" s="370"/>
      <c r="CV1829" s="370"/>
      <c r="CW1829" s="370"/>
      <c r="CX1829" s="370"/>
      <c r="CY1829" s="370"/>
      <c r="CZ1829" s="370"/>
      <c r="DA1829" s="370"/>
      <c r="DB1829" s="370"/>
      <c r="DC1829" s="370"/>
      <c r="DD1829" s="370"/>
      <c r="DE1829" s="370"/>
    </row>
    <row r="1830" spans="56:109">
      <c r="BD1830" s="370"/>
      <c r="BE1830" s="370"/>
      <c r="BF1830" s="370"/>
      <c r="BG1830" s="370"/>
      <c r="BH1830" s="370"/>
      <c r="BI1830" s="370"/>
      <c r="BJ1830" s="370"/>
      <c r="BK1830" s="370"/>
      <c r="BL1830" s="370"/>
      <c r="BM1830" s="370"/>
      <c r="BN1830" s="370"/>
      <c r="BO1830" s="370"/>
      <c r="BP1830" s="370"/>
      <c r="BQ1830" s="370"/>
      <c r="BR1830" s="370"/>
      <c r="BS1830" s="370"/>
      <c r="BT1830" s="370"/>
      <c r="BU1830" s="370"/>
      <c r="BV1830" s="370"/>
      <c r="BW1830" s="370"/>
      <c r="BX1830" s="370"/>
      <c r="BY1830" s="370"/>
      <c r="BZ1830" s="370"/>
      <c r="CA1830" s="370"/>
      <c r="CB1830" s="370"/>
      <c r="CC1830" s="370"/>
      <c r="CD1830" s="370"/>
      <c r="CE1830" s="370"/>
      <c r="CF1830" s="370"/>
      <c r="CG1830" s="370"/>
      <c r="CH1830" s="370"/>
      <c r="CI1830" s="370"/>
      <c r="CJ1830" s="370"/>
      <c r="CK1830" s="370"/>
      <c r="CL1830" s="370"/>
      <c r="CM1830" s="370"/>
      <c r="CN1830" s="370"/>
      <c r="CO1830" s="370"/>
      <c r="CP1830" s="370"/>
      <c r="CQ1830" s="370"/>
      <c r="CR1830" s="370"/>
      <c r="CS1830" s="370"/>
      <c r="CT1830" s="370"/>
      <c r="CU1830" s="370"/>
      <c r="CV1830" s="370"/>
      <c r="CW1830" s="370"/>
      <c r="CX1830" s="370"/>
      <c r="CY1830" s="370"/>
      <c r="CZ1830" s="370"/>
      <c r="DA1830" s="370"/>
      <c r="DB1830" s="370"/>
      <c r="DC1830" s="370"/>
      <c r="DD1830" s="370"/>
      <c r="DE1830" s="370"/>
    </row>
    <row r="1831" spans="56:109">
      <c r="BD1831" s="370"/>
      <c r="BE1831" s="370"/>
      <c r="BF1831" s="370"/>
      <c r="BG1831" s="370"/>
      <c r="BH1831" s="370"/>
      <c r="BI1831" s="370"/>
      <c r="BJ1831" s="370"/>
      <c r="BK1831" s="370"/>
      <c r="BL1831" s="370"/>
      <c r="BM1831" s="370"/>
      <c r="BN1831" s="370"/>
      <c r="BO1831" s="370"/>
      <c r="BP1831" s="370"/>
      <c r="BQ1831" s="370"/>
      <c r="BR1831" s="370"/>
      <c r="BS1831" s="370"/>
      <c r="BT1831" s="370"/>
      <c r="BU1831" s="370"/>
      <c r="BV1831" s="370"/>
      <c r="BW1831" s="370"/>
      <c r="BX1831" s="370"/>
      <c r="BY1831" s="370"/>
      <c r="BZ1831" s="370"/>
      <c r="CA1831" s="370"/>
      <c r="CB1831" s="370"/>
      <c r="CC1831" s="370"/>
      <c r="CD1831" s="370"/>
      <c r="CE1831" s="370"/>
      <c r="CF1831" s="370"/>
      <c r="CG1831" s="370"/>
      <c r="CH1831" s="370"/>
      <c r="CI1831" s="370"/>
      <c r="CJ1831" s="370"/>
      <c r="CK1831" s="370"/>
      <c r="CL1831" s="370"/>
      <c r="CM1831" s="370"/>
      <c r="CN1831" s="370"/>
      <c r="CO1831" s="370"/>
      <c r="CP1831" s="370"/>
      <c r="CQ1831" s="370"/>
      <c r="CR1831" s="370"/>
      <c r="CS1831" s="370"/>
      <c r="CT1831" s="370"/>
      <c r="CU1831" s="370"/>
      <c r="CV1831" s="370"/>
      <c r="CW1831" s="370"/>
      <c r="CX1831" s="370"/>
      <c r="CY1831" s="370"/>
      <c r="CZ1831" s="370"/>
      <c r="DA1831" s="370"/>
      <c r="DB1831" s="370"/>
      <c r="DC1831" s="370"/>
      <c r="DD1831" s="370"/>
      <c r="DE1831" s="370"/>
    </row>
    <row r="1832" spans="56:109">
      <c r="BD1832" s="370"/>
      <c r="BE1832" s="370"/>
      <c r="BF1832" s="370"/>
      <c r="BG1832" s="370"/>
      <c r="BH1832" s="370"/>
      <c r="BI1832" s="370"/>
      <c r="BJ1832" s="370"/>
      <c r="BK1832" s="370"/>
      <c r="BL1832" s="370"/>
      <c r="BM1832" s="370"/>
      <c r="BN1832" s="370"/>
      <c r="BO1832" s="370"/>
      <c r="BP1832" s="370"/>
      <c r="BQ1832" s="370"/>
      <c r="BR1832" s="370"/>
      <c r="BS1832" s="370"/>
      <c r="BT1832" s="370"/>
      <c r="BU1832" s="370"/>
      <c r="BV1832" s="370"/>
      <c r="BW1832" s="370"/>
      <c r="BX1832" s="370"/>
      <c r="BY1832" s="370"/>
      <c r="BZ1832" s="370"/>
      <c r="CA1832" s="370"/>
      <c r="CB1832" s="370"/>
      <c r="CC1832" s="370"/>
      <c r="CD1832" s="370"/>
      <c r="CE1832" s="370"/>
      <c r="CF1832" s="370"/>
      <c r="CG1832" s="370"/>
      <c r="CH1832" s="370"/>
      <c r="CI1832" s="370"/>
      <c r="CJ1832" s="370"/>
      <c r="CK1832" s="370"/>
      <c r="CL1832" s="370"/>
      <c r="CM1832" s="370"/>
      <c r="CN1832" s="370"/>
      <c r="CO1832" s="370"/>
      <c r="CP1832" s="370"/>
      <c r="CQ1832" s="370"/>
      <c r="CR1832" s="370"/>
      <c r="CS1832" s="370"/>
      <c r="CT1832" s="370"/>
      <c r="CU1832" s="370"/>
      <c r="CV1832" s="370"/>
      <c r="CW1832" s="370"/>
      <c r="CX1832" s="370"/>
      <c r="CY1832" s="370"/>
      <c r="CZ1832" s="370"/>
      <c r="DA1832" s="370"/>
      <c r="DB1832" s="370"/>
      <c r="DC1832" s="370"/>
      <c r="DD1832" s="370"/>
      <c r="DE1832" s="370"/>
    </row>
    <row r="1833" spans="56:109">
      <c r="BD1833" s="370"/>
      <c r="BE1833" s="370"/>
      <c r="BF1833" s="370"/>
      <c r="BG1833" s="370"/>
      <c r="BH1833" s="370"/>
      <c r="BI1833" s="370"/>
      <c r="BJ1833" s="370"/>
      <c r="BK1833" s="370"/>
      <c r="BL1833" s="370"/>
      <c r="BM1833" s="370"/>
      <c r="BN1833" s="370"/>
      <c r="BO1833" s="370"/>
      <c r="BP1833" s="370"/>
      <c r="BQ1833" s="370"/>
      <c r="BR1833" s="370"/>
      <c r="BS1833" s="370"/>
      <c r="BT1833" s="370"/>
      <c r="BU1833" s="370"/>
      <c r="BV1833" s="370"/>
      <c r="BW1833" s="370"/>
      <c r="BX1833" s="370"/>
      <c r="BY1833" s="370"/>
      <c r="BZ1833" s="370"/>
      <c r="CA1833" s="370"/>
      <c r="CB1833" s="370"/>
      <c r="CC1833" s="370"/>
      <c r="CD1833" s="370"/>
      <c r="CE1833" s="370"/>
      <c r="CF1833" s="370"/>
      <c r="CG1833" s="370"/>
      <c r="CH1833" s="370"/>
      <c r="CI1833" s="370"/>
      <c r="CJ1833" s="370"/>
      <c r="CK1833" s="370"/>
      <c r="CL1833" s="370"/>
      <c r="CM1833" s="370"/>
      <c r="CN1833" s="370"/>
      <c r="CO1833" s="370"/>
      <c r="CP1833" s="370"/>
      <c r="CQ1833" s="370"/>
      <c r="CR1833" s="370"/>
      <c r="CS1833" s="370"/>
      <c r="CT1833" s="370"/>
      <c r="CU1833" s="370"/>
      <c r="CV1833" s="370"/>
      <c r="CW1833" s="370"/>
      <c r="CX1833" s="370"/>
      <c r="CY1833" s="370"/>
      <c r="CZ1833" s="370"/>
      <c r="DA1833" s="370"/>
      <c r="DB1833" s="370"/>
      <c r="DC1833" s="370"/>
      <c r="DD1833" s="370"/>
      <c r="DE1833" s="370"/>
    </row>
    <row r="1834" spans="56:109">
      <c r="BD1834" s="370"/>
      <c r="BE1834" s="370"/>
      <c r="BF1834" s="370"/>
      <c r="BG1834" s="370"/>
      <c r="BH1834" s="370"/>
      <c r="BI1834" s="370"/>
      <c r="BJ1834" s="370"/>
      <c r="BK1834" s="370"/>
      <c r="BL1834" s="370"/>
      <c r="BM1834" s="370"/>
      <c r="BN1834" s="370"/>
      <c r="BO1834" s="370"/>
      <c r="BP1834" s="370"/>
      <c r="BQ1834" s="370"/>
      <c r="BR1834" s="370"/>
      <c r="BS1834" s="370"/>
      <c r="BT1834" s="370"/>
      <c r="BU1834" s="370"/>
      <c r="BV1834" s="370"/>
      <c r="BW1834" s="370"/>
      <c r="BX1834" s="370"/>
      <c r="BY1834" s="370"/>
      <c r="BZ1834" s="370"/>
      <c r="CA1834" s="370"/>
      <c r="CB1834" s="370"/>
      <c r="CC1834" s="370"/>
      <c r="CD1834" s="370"/>
      <c r="CE1834" s="370"/>
      <c r="CF1834" s="370"/>
      <c r="CG1834" s="370"/>
      <c r="CH1834" s="370"/>
      <c r="CI1834" s="370"/>
      <c r="CJ1834" s="370"/>
      <c r="CK1834" s="370"/>
      <c r="CL1834" s="370"/>
      <c r="CM1834" s="370"/>
      <c r="CN1834" s="370"/>
      <c r="CO1834" s="370"/>
      <c r="CP1834" s="370"/>
      <c r="CQ1834" s="370"/>
      <c r="CR1834" s="370"/>
      <c r="CS1834" s="370"/>
      <c r="CT1834" s="370"/>
      <c r="CU1834" s="370"/>
      <c r="CV1834" s="370"/>
      <c r="CW1834" s="370"/>
      <c r="CX1834" s="370"/>
      <c r="CY1834" s="370"/>
      <c r="CZ1834" s="370"/>
      <c r="DA1834" s="370"/>
      <c r="DB1834" s="370"/>
      <c r="DC1834" s="370"/>
      <c r="DD1834" s="370"/>
      <c r="DE1834" s="370"/>
    </row>
    <row r="1835" spans="56:109">
      <c r="BD1835" s="370"/>
      <c r="BE1835" s="370"/>
      <c r="BF1835" s="370"/>
      <c r="BG1835" s="370"/>
      <c r="BH1835" s="370"/>
      <c r="BI1835" s="370"/>
      <c r="BJ1835" s="370"/>
      <c r="BK1835" s="370"/>
      <c r="BL1835" s="370"/>
      <c r="BM1835" s="370"/>
      <c r="BN1835" s="370"/>
      <c r="BO1835" s="370"/>
      <c r="BP1835" s="370"/>
      <c r="BQ1835" s="370"/>
      <c r="BR1835" s="370"/>
      <c r="BS1835" s="370"/>
      <c r="BT1835" s="370"/>
      <c r="BU1835" s="370"/>
      <c r="BV1835" s="370"/>
      <c r="BW1835" s="370"/>
      <c r="BX1835" s="370"/>
      <c r="BY1835" s="370"/>
      <c r="BZ1835" s="370"/>
      <c r="CA1835" s="370"/>
      <c r="CB1835" s="370"/>
      <c r="CC1835" s="370"/>
      <c r="CD1835" s="370"/>
      <c r="CE1835" s="370"/>
      <c r="CF1835" s="370"/>
      <c r="CG1835" s="370"/>
      <c r="CH1835" s="370"/>
      <c r="CI1835" s="370"/>
      <c r="CJ1835" s="370"/>
      <c r="CK1835" s="370"/>
      <c r="CL1835" s="370"/>
      <c r="CM1835" s="370"/>
      <c r="CN1835" s="370"/>
      <c r="CO1835" s="370"/>
      <c r="CP1835" s="370"/>
      <c r="CQ1835" s="370"/>
      <c r="CR1835" s="370"/>
      <c r="CS1835" s="370"/>
      <c r="CT1835" s="370"/>
      <c r="CU1835" s="370"/>
      <c r="CV1835" s="370"/>
      <c r="CW1835" s="370"/>
      <c r="CX1835" s="370"/>
      <c r="CY1835" s="370"/>
      <c r="CZ1835" s="370"/>
      <c r="DA1835" s="370"/>
      <c r="DB1835" s="370"/>
      <c r="DC1835" s="370"/>
      <c r="DD1835" s="370"/>
      <c r="DE1835" s="370"/>
    </row>
    <row r="1836" spans="56:109">
      <c r="BD1836" s="370"/>
      <c r="BE1836" s="370"/>
      <c r="BF1836" s="370"/>
      <c r="BG1836" s="370"/>
      <c r="BH1836" s="370"/>
      <c r="BI1836" s="370"/>
      <c r="BJ1836" s="370"/>
      <c r="BK1836" s="370"/>
      <c r="BL1836" s="370"/>
      <c r="BM1836" s="370"/>
      <c r="BN1836" s="370"/>
      <c r="BO1836" s="370"/>
      <c r="BP1836" s="370"/>
      <c r="BQ1836" s="370"/>
      <c r="BR1836" s="370"/>
      <c r="BS1836" s="370"/>
      <c r="BT1836" s="370"/>
      <c r="BU1836" s="370"/>
      <c r="BV1836" s="370"/>
      <c r="BW1836" s="370"/>
      <c r="BX1836" s="370"/>
      <c r="BY1836" s="370"/>
      <c r="BZ1836" s="370"/>
      <c r="CA1836" s="370"/>
      <c r="CB1836" s="370"/>
      <c r="CC1836" s="370"/>
      <c r="CD1836" s="370"/>
      <c r="CE1836" s="370"/>
      <c r="CF1836" s="370"/>
      <c r="CG1836" s="370"/>
      <c r="CH1836" s="370"/>
      <c r="CI1836" s="370"/>
      <c r="CJ1836" s="370"/>
      <c r="CK1836" s="370"/>
      <c r="CL1836" s="370"/>
      <c r="CM1836" s="370"/>
      <c r="CN1836" s="370"/>
      <c r="CO1836" s="370"/>
      <c r="CP1836" s="370"/>
      <c r="CQ1836" s="370"/>
      <c r="CR1836" s="370"/>
      <c r="CS1836" s="370"/>
      <c r="CT1836" s="370"/>
      <c r="CU1836" s="370"/>
      <c r="CV1836" s="370"/>
      <c r="CW1836" s="370"/>
      <c r="CX1836" s="370"/>
      <c r="CY1836" s="370"/>
      <c r="CZ1836" s="370"/>
      <c r="DA1836" s="370"/>
      <c r="DB1836" s="370"/>
      <c r="DC1836" s="370"/>
      <c r="DD1836" s="370"/>
      <c r="DE1836" s="370"/>
    </row>
    <row r="1837" spans="56:109">
      <c r="BD1837" s="370"/>
      <c r="BE1837" s="370"/>
      <c r="BF1837" s="370"/>
      <c r="BG1837" s="370"/>
      <c r="BH1837" s="370"/>
      <c r="BI1837" s="370"/>
      <c r="BJ1837" s="370"/>
      <c r="BK1837" s="370"/>
      <c r="BL1837" s="370"/>
      <c r="BM1837" s="370"/>
      <c r="BN1837" s="370"/>
      <c r="BO1837" s="370"/>
      <c r="BP1837" s="370"/>
      <c r="BQ1837" s="370"/>
      <c r="BR1837" s="370"/>
      <c r="BS1837" s="370"/>
      <c r="BT1837" s="370"/>
      <c r="BU1837" s="370"/>
      <c r="BV1837" s="370"/>
      <c r="BW1837" s="370"/>
      <c r="BX1837" s="370"/>
      <c r="BY1837" s="370"/>
      <c r="BZ1837" s="370"/>
      <c r="CA1837" s="370"/>
      <c r="CB1837" s="370"/>
      <c r="CC1837" s="370"/>
      <c r="CD1837" s="370"/>
      <c r="CE1837" s="370"/>
      <c r="CF1837" s="370"/>
      <c r="CG1837" s="370"/>
      <c r="CH1837" s="370"/>
      <c r="CI1837" s="370"/>
      <c r="CJ1837" s="370"/>
      <c r="CK1837" s="370"/>
      <c r="CL1837" s="370"/>
      <c r="CM1837" s="370"/>
      <c r="CN1837" s="370"/>
      <c r="CO1837" s="370"/>
      <c r="CP1837" s="370"/>
      <c r="CQ1837" s="370"/>
      <c r="CR1837" s="370"/>
      <c r="CS1837" s="370"/>
      <c r="CT1837" s="370"/>
      <c r="CU1837" s="370"/>
      <c r="CV1837" s="370"/>
      <c r="CW1837" s="370"/>
      <c r="CX1837" s="370"/>
      <c r="CY1837" s="370"/>
      <c r="CZ1837" s="370"/>
      <c r="DA1837" s="370"/>
      <c r="DB1837" s="370"/>
      <c r="DC1837" s="370"/>
      <c r="DD1837" s="370"/>
      <c r="DE1837" s="370"/>
    </row>
    <row r="1838" spans="56:109">
      <c r="BD1838" s="370"/>
      <c r="BE1838" s="370"/>
      <c r="BF1838" s="370"/>
      <c r="BG1838" s="370"/>
      <c r="BH1838" s="370"/>
      <c r="BI1838" s="370"/>
      <c r="BJ1838" s="370"/>
      <c r="BK1838" s="370"/>
      <c r="BL1838" s="370"/>
      <c r="BM1838" s="370"/>
      <c r="BN1838" s="370"/>
      <c r="BO1838" s="370"/>
      <c r="BP1838" s="370"/>
      <c r="BQ1838" s="370"/>
      <c r="BR1838" s="370"/>
      <c r="BS1838" s="370"/>
      <c r="BT1838" s="370"/>
      <c r="BU1838" s="370"/>
      <c r="BV1838" s="370"/>
      <c r="BW1838" s="370"/>
      <c r="BX1838" s="370"/>
      <c r="BY1838" s="370"/>
      <c r="BZ1838" s="370"/>
      <c r="CA1838" s="370"/>
      <c r="CB1838" s="370"/>
      <c r="CC1838" s="370"/>
      <c r="CD1838" s="370"/>
      <c r="CE1838" s="370"/>
      <c r="CF1838" s="370"/>
      <c r="CG1838" s="370"/>
      <c r="CH1838" s="370"/>
      <c r="CI1838" s="370"/>
      <c r="CJ1838" s="370"/>
      <c r="CK1838" s="370"/>
      <c r="CL1838" s="370"/>
      <c r="CM1838" s="370"/>
      <c r="CN1838" s="370"/>
      <c r="CO1838" s="370"/>
      <c r="CP1838" s="370"/>
      <c r="CQ1838" s="370"/>
      <c r="CR1838" s="370"/>
      <c r="CS1838" s="370"/>
      <c r="CT1838" s="370"/>
      <c r="CU1838" s="370"/>
      <c r="CV1838" s="370"/>
      <c r="CW1838" s="370"/>
      <c r="CX1838" s="370"/>
      <c r="CY1838" s="370"/>
      <c r="CZ1838" s="370"/>
      <c r="DA1838" s="370"/>
      <c r="DB1838" s="370"/>
      <c r="DC1838" s="370"/>
      <c r="DD1838" s="370"/>
      <c r="DE1838" s="370"/>
    </row>
    <row r="1839" spans="56:109">
      <c r="BD1839" s="370"/>
      <c r="BE1839" s="370"/>
      <c r="BF1839" s="370"/>
      <c r="BG1839" s="370"/>
      <c r="BH1839" s="370"/>
      <c r="BI1839" s="370"/>
      <c r="BJ1839" s="370"/>
      <c r="BK1839" s="370"/>
      <c r="BL1839" s="370"/>
      <c r="BM1839" s="370"/>
      <c r="BN1839" s="370"/>
      <c r="BO1839" s="370"/>
      <c r="BP1839" s="370"/>
      <c r="BQ1839" s="370"/>
      <c r="BR1839" s="370"/>
      <c r="BS1839" s="370"/>
      <c r="BT1839" s="370"/>
      <c r="BU1839" s="370"/>
      <c r="BV1839" s="370"/>
      <c r="BW1839" s="370"/>
      <c r="BX1839" s="370"/>
      <c r="BY1839" s="370"/>
      <c r="BZ1839" s="370"/>
      <c r="CA1839" s="370"/>
      <c r="CB1839" s="370"/>
      <c r="CC1839" s="370"/>
      <c r="CD1839" s="370"/>
      <c r="CE1839" s="370"/>
      <c r="CF1839" s="370"/>
      <c r="CG1839" s="370"/>
      <c r="CH1839" s="370"/>
      <c r="CI1839" s="370"/>
      <c r="CJ1839" s="370"/>
      <c r="CK1839" s="370"/>
      <c r="CL1839" s="370"/>
      <c r="CM1839" s="370"/>
      <c r="CN1839" s="370"/>
      <c r="CO1839" s="370"/>
      <c r="CP1839" s="370"/>
      <c r="CQ1839" s="370"/>
      <c r="CR1839" s="370"/>
      <c r="CS1839" s="370"/>
      <c r="CT1839" s="370"/>
      <c r="CU1839" s="370"/>
      <c r="CV1839" s="370"/>
      <c r="CW1839" s="370"/>
      <c r="CX1839" s="370"/>
      <c r="CY1839" s="370"/>
      <c r="CZ1839" s="370"/>
      <c r="DA1839" s="370"/>
      <c r="DB1839" s="370"/>
      <c r="DC1839" s="370"/>
      <c r="DD1839" s="370"/>
      <c r="DE1839" s="370"/>
    </row>
    <row r="1840" spans="56:109">
      <c r="BD1840" s="370"/>
      <c r="BE1840" s="370"/>
      <c r="BF1840" s="370"/>
      <c r="BG1840" s="370"/>
      <c r="BH1840" s="370"/>
      <c r="BI1840" s="370"/>
      <c r="BJ1840" s="370"/>
      <c r="BK1840" s="370"/>
      <c r="BL1840" s="370"/>
      <c r="BM1840" s="370"/>
      <c r="BN1840" s="370"/>
      <c r="BO1840" s="370"/>
      <c r="BP1840" s="370"/>
      <c r="BQ1840" s="370"/>
      <c r="BR1840" s="370"/>
      <c r="BS1840" s="370"/>
      <c r="BT1840" s="370"/>
      <c r="BU1840" s="370"/>
      <c r="BV1840" s="370"/>
      <c r="BW1840" s="370"/>
      <c r="BX1840" s="370"/>
      <c r="BY1840" s="370"/>
      <c r="BZ1840" s="370"/>
      <c r="CA1840" s="370"/>
      <c r="CB1840" s="370"/>
      <c r="CC1840" s="370"/>
      <c r="CD1840" s="370"/>
      <c r="CE1840" s="370"/>
      <c r="CF1840" s="370"/>
      <c r="CG1840" s="370"/>
      <c r="CH1840" s="370"/>
      <c r="CI1840" s="370"/>
      <c r="CJ1840" s="370"/>
      <c r="CK1840" s="370"/>
      <c r="CL1840" s="370"/>
      <c r="CM1840" s="370"/>
      <c r="CN1840" s="370"/>
      <c r="CO1840" s="370"/>
      <c r="CP1840" s="370"/>
      <c r="CQ1840" s="370"/>
      <c r="CR1840" s="370"/>
      <c r="CS1840" s="370"/>
      <c r="CT1840" s="370"/>
      <c r="CU1840" s="370"/>
      <c r="CV1840" s="370"/>
      <c r="CW1840" s="370"/>
      <c r="CX1840" s="370"/>
      <c r="CY1840" s="370"/>
      <c r="CZ1840" s="370"/>
      <c r="DA1840" s="370"/>
      <c r="DB1840" s="370"/>
      <c r="DC1840" s="370"/>
      <c r="DD1840" s="370"/>
      <c r="DE1840" s="370"/>
    </row>
    <row r="1841" spans="56:109">
      <c r="BD1841" s="370"/>
      <c r="BE1841" s="370"/>
      <c r="BF1841" s="370"/>
      <c r="BG1841" s="370"/>
      <c r="BH1841" s="370"/>
      <c r="BI1841" s="370"/>
      <c r="BJ1841" s="370"/>
      <c r="BK1841" s="370"/>
      <c r="BL1841" s="370"/>
      <c r="BM1841" s="370"/>
      <c r="BN1841" s="370"/>
      <c r="BO1841" s="370"/>
      <c r="BP1841" s="370"/>
      <c r="BQ1841" s="370"/>
      <c r="BR1841" s="370"/>
      <c r="BS1841" s="370"/>
      <c r="BT1841" s="370"/>
      <c r="BU1841" s="370"/>
      <c r="BV1841" s="370"/>
      <c r="BW1841" s="370"/>
      <c r="BX1841" s="370"/>
      <c r="BY1841" s="370"/>
      <c r="BZ1841" s="370"/>
      <c r="CA1841" s="370"/>
      <c r="CB1841" s="370"/>
      <c r="CC1841" s="370"/>
      <c r="CD1841" s="370"/>
      <c r="CE1841" s="370"/>
      <c r="CF1841" s="370"/>
      <c r="CG1841" s="370"/>
      <c r="CH1841" s="370"/>
      <c r="CI1841" s="370"/>
      <c r="CJ1841" s="370"/>
      <c r="CK1841" s="370"/>
      <c r="CL1841" s="370"/>
      <c r="CM1841" s="370"/>
      <c r="CN1841" s="370"/>
      <c r="CO1841" s="370"/>
      <c r="CP1841" s="370"/>
      <c r="CQ1841" s="370"/>
      <c r="CR1841" s="370"/>
      <c r="CS1841" s="370"/>
      <c r="CT1841" s="370"/>
      <c r="CU1841" s="370"/>
      <c r="CV1841" s="370"/>
      <c r="CW1841" s="370"/>
      <c r="CX1841" s="370"/>
      <c r="CY1841" s="370"/>
      <c r="CZ1841" s="370"/>
      <c r="DA1841" s="370"/>
      <c r="DB1841" s="370"/>
      <c r="DC1841" s="370"/>
      <c r="DD1841" s="370"/>
      <c r="DE1841" s="370"/>
    </row>
    <row r="1842" spans="56:109">
      <c r="BD1842" s="370"/>
      <c r="BE1842" s="370"/>
      <c r="BF1842" s="370"/>
      <c r="BG1842" s="370"/>
      <c r="BH1842" s="370"/>
      <c r="BI1842" s="370"/>
      <c r="BJ1842" s="370"/>
      <c r="BK1842" s="370"/>
      <c r="BL1842" s="370"/>
      <c r="BM1842" s="370"/>
      <c r="BN1842" s="370"/>
      <c r="BO1842" s="370"/>
      <c r="BP1842" s="370"/>
      <c r="BQ1842" s="370"/>
      <c r="BR1842" s="370"/>
      <c r="BS1842" s="370"/>
      <c r="BT1842" s="370"/>
      <c r="BU1842" s="370"/>
      <c r="BV1842" s="370"/>
      <c r="BW1842" s="370"/>
      <c r="BX1842" s="370"/>
      <c r="BY1842" s="370"/>
      <c r="BZ1842" s="370"/>
      <c r="CA1842" s="370"/>
      <c r="CB1842" s="370"/>
      <c r="CC1842" s="370"/>
      <c r="CD1842" s="370"/>
      <c r="CE1842" s="370"/>
      <c r="CF1842" s="370"/>
      <c r="CG1842" s="370"/>
      <c r="CH1842" s="370"/>
      <c r="CI1842" s="370"/>
      <c r="CJ1842" s="370"/>
      <c r="CK1842" s="370"/>
      <c r="CL1842" s="370"/>
      <c r="CM1842" s="370"/>
      <c r="CN1842" s="370"/>
      <c r="CO1842" s="370"/>
      <c r="CP1842" s="370"/>
      <c r="CQ1842" s="370"/>
      <c r="CR1842" s="370"/>
      <c r="CS1842" s="370"/>
      <c r="CT1842" s="370"/>
      <c r="CU1842" s="370"/>
      <c r="CV1842" s="370"/>
      <c r="CW1842" s="370"/>
      <c r="CX1842" s="370"/>
      <c r="CY1842" s="370"/>
      <c r="CZ1842" s="370"/>
      <c r="DA1842" s="370"/>
      <c r="DB1842" s="370"/>
      <c r="DC1842" s="370"/>
      <c r="DD1842" s="370"/>
      <c r="DE1842" s="370"/>
    </row>
    <row r="1843" spans="56:109">
      <c r="BD1843" s="370"/>
      <c r="BE1843" s="370"/>
      <c r="BF1843" s="370"/>
      <c r="BG1843" s="370"/>
      <c r="BH1843" s="370"/>
      <c r="BI1843" s="370"/>
      <c r="BJ1843" s="370"/>
      <c r="BK1843" s="370"/>
      <c r="BL1843" s="370"/>
      <c r="BM1843" s="370"/>
      <c r="BN1843" s="370"/>
      <c r="BO1843" s="370"/>
      <c r="BP1843" s="370"/>
      <c r="BQ1843" s="370"/>
      <c r="BR1843" s="370"/>
      <c r="BS1843" s="370"/>
      <c r="BT1843" s="370"/>
      <c r="BU1843" s="370"/>
      <c r="BV1843" s="370"/>
      <c r="BW1843" s="370"/>
      <c r="BX1843" s="370"/>
      <c r="BY1843" s="370"/>
      <c r="BZ1843" s="370"/>
      <c r="CA1843" s="370"/>
      <c r="CB1843" s="370"/>
      <c r="CC1843" s="370"/>
      <c r="CD1843" s="370"/>
      <c r="CE1843" s="370"/>
      <c r="CF1843" s="370"/>
      <c r="CG1843" s="370"/>
      <c r="CH1843" s="370"/>
      <c r="CI1843" s="370"/>
      <c r="CJ1843" s="370"/>
      <c r="CK1843" s="370"/>
      <c r="CL1843" s="370"/>
      <c r="CM1843" s="370"/>
      <c r="CN1843" s="370"/>
      <c r="CO1843" s="370"/>
      <c r="CP1843" s="370"/>
      <c r="CQ1843" s="370"/>
      <c r="CR1843" s="370"/>
      <c r="CS1843" s="370"/>
      <c r="CT1843" s="370"/>
      <c r="CU1843" s="370"/>
      <c r="CV1843" s="370"/>
      <c r="CW1843" s="370"/>
      <c r="CX1843" s="370"/>
      <c r="CY1843" s="370"/>
      <c r="CZ1843" s="370"/>
      <c r="DA1843" s="370"/>
      <c r="DB1843" s="370"/>
      <c r="DC1843" s="370"/>
      <c r="DD1843" s="370"/>
      <c r="DE1843" s="370"/>
    </row>
    <row r="1844" spans="56:109">
      <c r="BD1844" s="370"/>
      <c r="BE1844" s="370"/>
      <c r="BF1844" s="370"/>
      <c r="BG1844" s="370"/>
      <c r="BH1844" s="370"/>
      <c r="BI1844" s="370"/>
      <c r="BJ1844" s="370"/>
      <c r="BK1844" s="370"/>
      <c r="BL1844" s="370"/>
      <c r="BM1844" s="370"/>
      <c r="BN1844" s="370"/>
      <c r="BO1844" s="370"/>
      <c r="BP1844" s="370"/>
      <c r="BQ1844" s="370"/>
      <c r="BR1844" s="370"/>
      <c r="BS1844" s="370"/>
      <c r="BT1844" s="370"/>
      <c r="BU1844" s="370"/>
      <c r="BV1844" s="370"/>
      <c r="BW1844" s="370"/>
      <c r="BX1844" s="370"/>
      <c r="BY1844" s="370"/>
      <c r="BZ1844" s="370"/>
      <c r="CA1844" s="370"/>
      <c r="CB1844" s="370"/>
      <c r="CC1844" s="370"/>
      <c r="CD1844" s="370"/>
      <c r="CE1844" s="370"/>
      <c r="CF1844" s="370"/>
      <c r="CG1844" s="370"/>
      <c r="CH1844" s="370"/>
      <c r="CI1844" s="370"/>
      <c r="CJ1844" s="370"/>
      <c r="CK1844" s="370"/>
      <c r="CL1844" s="370"/>
      <c r="CM1844" s="370"/>
      <c r="CN1844" s="370"/>
      <c r="CO1844" s="370"/>
      <c r="CP1844" s="370"/>
      <c r="CQ1844" s="370"/>
      <c r="CR1844" s="370"/>
      <c r="CS1844" s="370"/>
      <c r="CT1844" s="370"/>
      <c r="CU1844" s="370"/>
      <c r="CV1844" s="370"/>
      <c r="CW1844" s="370"/>
      <c r="CX1844" s="370"/>
      <c r="CY1844" s="370"/>
      <c r="CZ1844" s="370"/>
      <c r="DA1844" s="370"/>
      <c r="DB1844" s="370"/>
      <c r="DC1844" s="370"/>
      <c r="DD1844" s="370"/>
      <c r="DE1844" s="370"/>
    </row>
    <row r="1845" spans="56:109">
      <c r="BD1845" s="370"/>
      <c r="BE1845" s="370"/>
      <c r="BF1845" s="370"/>
      <c r="BG1845" s="370"/>
      <c r="BH1845" s="370"/>
      <c r="BI1845" s="370"/>
      <c r="BJ1845" s="370"/>
      <c r="BK1845" s="370"/>
      <c r="BL1845" s="370"/>
      <c r="BM1845" s="370"/>
      <c r="BN1845" s="370"/>
      <c r="BO1845" s="370"/>
      <c r="BP1845" s="370"/>
      <c r="BQ1845" s="370"/>
      <c r="BR1845" s="370"/>
      <c r="BS1845" s="370"/>
      <c r="BT1845" s="370"/>
      <c r="BU1845" s="370"/>
      <c r="BV1845" s="370"/>
      <c r="BW1845" s="370"/>
      <c r="BX1845" s="370"/>
      <c r="BY1845" s="370"/>
      <c r="BZ1845" s="370"/>
      <c r="CA1845" s="370"/>
      <c r="CB1845" s="370"/>
      <c r="CC1845" s="370"/>
      <c r="CD1845" s="370"/>
      <c r="CE1845" s="370"/>
      <c r="CF1845" s="370"/>
      <c r="CG1845" s="370"/>
      <c r="CH1845" s="370"/>
      <c r="CI1845" s="370"/>
      <c r="CJ1845" s="370"/>
      <c r="CK1845" s="370"/>
      <c r="CL1845" s="370"/>
      <c r="CM1845" s="370"/>
      <c r="CN1845" s="370"/>
      <c r="CO1845" s="370"/>
      <c r="CP1845" s="370"/>
      <c r="CQ1845" s="370"/>
      <c r="CR1845" s="370"/>
      <c r="CS1845" s="370"/>
      <c r="CT1845" s="370"/>
      <c r="CU1845" s="370"/>
      <c r="CV1845" s="370"/>
      <c r="CW1845" s="370"/>
      <c r="CX1845" s="370"/>
      <c r="CY1845" s="370"/>
      <c r="CZ1845" s="370"/>
      <c r="DA1845" s="370"/>
      <c r="DB1845" s="370"/>
      <c r="DC1845" s="370"/>
      <c r="DD1845" s="370"/>
      <c r="DE1845" s="370"/>
    </row>
    <row r="1846" spans="56:109">
      <c r="BD1846" s="370"/>
      <c r="BE1846" s="370"/>
      <c r="BF1846" s="370"/>
      <c r="BG1846" s="370"/>
      <c r="BH1846" s="370"/>
      <c r="BI1846" s="370"/>
      <c r="BJ1846" s="370"/>
      <c r="BK1846" s="370"/>
      <c r="BL1846" s="370"/>
      <c r="BM1846" s="370"/>
      <c r="BN1846" s="370"/>
      <c r="BO1846" s="370"/>
      <c r="BP1846" s="370"/>
      <c r="BQ1846" s="370"/>
      <c r="BR1846" s="370"/>
      <c r="BS1846" s="370"/>
      <c r="BT1846" s="370"/>
      <c r="BU1846" s="370"/>
      <c r="BV1846" s="370"/>
      <c r="BW1846" s="370"/>
      <c r="BX1846" s="370"/>
      <c r="BY1846" s="370"/>
      <c r="BZ1846" s="370"/>
      <c r="CA1846" s="370"/>
      <c r="CB1846" s="370"/>
      <c r="CC1846" s="370"/>
      <c r="CD1846" s="370"/>
      <c r="CE1846" s="370"/>
      <c r="CF1846" s="370"/>
      <c r="CG1846" s="370"/>
      <c r="CH1846" s="370"/>
      <c r="CI1846" s="370"/>
      <c r="CJ1846" s="370"/>
      <c r="CK1846" s="370"/>
      <c r="CL1846" s="370"/>
      <c r="CM1846" s="370"/>
      <c r="CN1846" s="370"/>
      <c r="CO1846" s="370"/>
      <c r="CP1846" s="370"/>
      <c r="CQ1846" s="370"/>
      <c r="CR1846" s="370"/>
      <c r="CS1846" s="370"/>
      <c r="CT1846" s="370"/>
      <c r="CU1846" s="370"/>
      <c r="CV1846" s="370"/>
      <c r="CW1846" s="370"/>
      <c r="CX1846" s="370"/>
      <c r="CY1846" s="370"/>
      <c r="CZ1846" s="370"/>
      <c r="DA1846" s="370"/>
      <c r="DB1846" s="370"/>
      <c r="DC1846" s="370"/>
      <c r="DD1846" s="370"/>
      <c r="DE1846" s="370"/>
    </row>
    <row r="1847" spans="56:109">
      <c r="BD1847" s="370"/>
      <c r="BE1847" s="370"/>
      <c r="BF1847" s="370"/>
      <c r="BG1847" s="370"/>
      <c r="BH1847" s="370"/>
      <c r="BI1847" s="370"/>
      <c r="BJ1847" s="370"/>
      <c r="BK1847" s="370"/>
      <c r="BL1847" s="370"/>
      <c r="BM1847" s="370"/>
      <c r="BN1847" s="370"/>
      <c r="BO1847" s="370"/>
      <c r="BP1847" s="370"/>
      <c r="BQ1847" s="370"/>
      <c r="BR1847" s="370"/>
      <c r="BS1847" s="370"/>
      <c r="BT1847" s="370"/>
      <c r="BU1847" s="370"/>
      <c r="BV1847" s="370"/>
      <c r="BW1847" s="370"/>
      <c r="BX1847" s="370"/>
      <c r="BY1847" s="370"/>
      <c r="BZ1847" s="370"/>
      <c r="CA1847" s="370"/>
      <c r="CB1847" s="370"/>
      <c r="CC1847" s="370"/>
      <c r="CD1847" s="370"/>
      <c r="CE1847" s="370"/>
      <c r="CF1847" s="370"/>
      <c r="CG1847" s="370"/>
      <c r="CH1847" s="370"/>
      <c r="CI1847" s="370"/>
      <c r="CJ1847" s="370"/>
      <c r="CK1847" s="370"/>
      <c r="CL1847" s="370"/>
      <c r="CM1847" s="370"/>
      <c r="CN1847" s="370"/>
      <c r="CO1847" s="370"/>
      <c r="CP1847" s="370"/>
      <c r="CQ1847" s="370"/>
      <c r="CR1847" s="370"/>
      <c r="CS1847" s="370"/>
      <c r="CT1847" s="370"/>
      <c r="CU1847" s="370"/>
      <c r="CV1847" s="370"/>
      <c r="CW1847" s="370"/>
      <c r="CX1847" s="370"/>
      <c r="CY1847" s="370"/>
      <c r="CZ1847" s="370"/>
      <c r="DA1847" s="370"/>
      <c r="DB1847" s="370"/>
      <c r="DC1847" s="370"/>
      <c r="DD1847" s="370"/>
      <c r="DE1847" s="370"/>
    </row>
    <row r="1848" spans="56:109">
      <c r="BD1848" s="370"/>
      <c r="BE1848" s="370"/>
      <c r="BF1848" s="370"/>
      <c r="BG1848" s="370"/>
      <c r="BH1848" s="370"/>
      <c r="BI1848" s="370"/>
      <c r="BJ1848" s="370"/>
      <c r="BK1848" s="370"/>
      <c r="BL1848" s="370"/>
      <c r="BM1848" s="370"/>
      <c r="BN1848" s="370"/>
      <c r="BO1848" s="370"/>
      <c r="BP1848" s="370"/>
      <c r="BQ1848" s="370"/>
      <c r="BR1848" s="370"/>
      <c r="BS1848" s="370"/>
      <c r="BT1848" s="370"/>
      <c r="BU1848" s="370"/>
      <c r="BV1848" s="370"/>
      <c r="BW1848" s="370"/>
      <c r="BX1848" s="370"/>
      <c r="BY1848" s="370"/>
      <c r="BZ1848" s="370"/>
      <c r="CA1848" s="370"/>
      <c r="CB1848" s="370"/>
      <c r="CC1848" s="370"/>
      <c r="CD1848" s="370"/>
      <c r="CE1848" s="370"/>
      <c r="CF1848" s="370"/>
      <c r="CG1848" s="370"/>
      <c r="CH1848" s="370"/>
      <c r="CI1848" s="370"/>
      <c r="CJ1848" s="370"/>
      <c r="CK1848" s="370"/>
      <c r="CL1848" s="370"/>
      <c r="CM1848" s="370"/>
      <c r="CN1848" s="370"/>
      <c r="CO1848" s="370"/>
      <c r="CP1848" s="370"/>
      <c r="CQ1848" s="370"/>
      <c r="CR1848" s="370"/>
      <c r="CS1848" s="370"/>
      <c r="CT1848" s="370"/>
      <c r="CU1848" s="370"/>
      <c r="CV1848" s="370"/>
      <c r="CW1848" s="370"/>
      <c r="CX1848" s="370"/>
      <c r="CY1848" s="370"/>
      <c r="CZ1848" s="370"/>
      <c r="DA1848" s="370"/>
      <c r="DB1848" s="370"/>
      <c r="DC1848" s="370"/>
      <c r="DD1848" s="370"/>
      <c r="DE1848" s="370"/>
    </row>
    <row r="1849" spans="56:109">
      <c r="BD1849" s="370"/>
      <c r="BE1849" s="370"/>
      <c r="BF1849" s="370"/>
      <c r="BG1849" s="370"/>
      <c r="BH1849" s="370"/>
      <c r="BI1849" s="370"/>
      <c r="BJ1849" s="370"/>
      <c r="BK1849" s="370"/>
      <c r="BL1849" s="370"/>
      <c r="BM1849" s="370"/>
      <c r="BN1849" s="370"/>
      <c r="BO1849" s="370"/>
      <c r="BP1849" s="370"/>
      <c r="BQ1849" s="370"/>
      <c r="BR1849" s="370"/>
      <c r="BS1849" s="370"/>
      <c r="BT1849" s="370"/>
      <c r="BU1849" s="370"/>
      <c r="BV1849" s="370"/>
      <c r="BW1849" s="370"/>
      <c r="BX1849" s="370"/>
      <c r="BY1849" s="370"/>
      <c r="BZ1849" s="370"/>
      <c r="CA1849" s="370"/>
      <c r="CB1849" s="370"/>
      <c r="CC1849" s="370"/>
      <c r="CD1849" s="370"/>
      <c r="CE1849" s="370"/>
      <c r="CF1849" s="370"/>
      <c r="CG1849" s="370"/>
      <c r="CH1849" s="370"/>
      <c r="CI1849" s="370"/>
      <c r="CJ1849" s="370"/>
      <c r="CK1849" s="370"/>
      <c r="CL1849" s="370"/>
      <c r="CM1849" s="370"/>
      <c r="CN1849" s="370"/>
      <c r="CO1849" s="370"/>
      <c r="CP1849" s="370"/>
      <c r="CQ1849" s="370"/>
      <c r="CR1849" s="370"/>
      <c r="CS1849" s="370"/>
      <c r="CT1849" s="370"/>
      <c r="CU1849" s="370"/>
      <c r="CV1849" s="370"/>
      <c r="CW1849" s="370"/>
      <c r="CX1849" s="370"/>
      <c r="CY1849" s="370"/>
      <c r="CZ1849" s="370"/>
      <c r="DA1849" s="370"/>
      <c r="DB1849" s="370"/>
      <c r="DC1849" s="370"/>
      <c r="DD1849" s="370"/>
      <c r="DE1849" s="370"/>
    </row>
  </sheetData>
  <sheetProtection algorithmName="SHA-512" hashValue="72OFmsEQm57qtk+2d/jlGVxST9MuhlsBMtqP9Wi4nGs7WC7u0HIdJCS+NikmO9sImFKT6OXP3JHhMPf+OPOAUw==" saltValue="0d/m+bqH/yg77ZGI034/wQ==" spinCount="100000" sheet="1" objects="1" scenarios="1"/>
  <mergeCells count="707">
    <mergeCell ref="CY5:DE6"/>
    <mergeCell ref="K1:AT4"/>
    <mergeCell ref="AU5:BB6"/>
    <mergeCell ref="FI7:FL7"/>
    <mergeCell ref="FM7:FS7"/>
    <mergeCell ref="B8:G8"/>
    <mergeCell ref="Y8:AD8"/>
    <mergeCell ref="AE8:AI8"/>
    <mergeCell ref="AL8:AO8"/>
    <mergeCell ref="AQ8:AZ8"/>
    <mergeCell ref="BE8:BQ8"/>
    <mergeCell ref="CO8:CR8"/>
    <mergeCell ref="CS8:CY8"/>
    <mergeCell ref="DG8:DS8"/>
    <mergeCell ref="EQ8:ET8"/>
    <mergeCell ref="EU8:FA8"/>
    <mergeCell ref="FI8:FL8"/>
    <mergeCell ref="FB6:FG6"/>
    <mergeCell ref="B7:N7"/>
    <mergeCell ref="Y7:AD7"/>
    <mergeCell ref="AL7:AO7"/>
    <mergeCell ref="AQ7:AV7"/>
    <mergeCell ref="CB7:CG7"/>
    <mergeCell ref="CY7:DE7"/>
    <mergeCell ref="ED7:EI7"/>
    <mergeCell ref="Y9:AD9"/>
    <mergeCell ref="AE9:AI9"/>
    <mergeCell ref="AL9:AO9"/>
    <mergeCell ref="AQ9:AZ9"/>
    <mergeCell ref="BI9:BL9"/>
    <mergeCell ref="EQ9:ET9"/>
    <mergeCell ref="EV9:FE9"/>
    <mergeCell ref="FI9:FL9"/>
    <mergeCell ref="DK9:DN9"/>
    <mergeCell ref="DP9:DR9"/>
    <mergeCell ref="DS9:DV9"/>
    <mergeCell ref="B10:D10"/>
    <mergeCell ref="AE10:AI10"/>
    <mergeCell ref="AL10:AO10"/>
    <mergeCell ref="AQ10:AZ10"/>
    <mergeCell ref="BH10:BV10"/>
    <mergeCell ref="CO10:CR10"/>
    <mergeCell ref="CT10:DC10"/>
    <mergeCell ref="BN9:BV9"/>
    <mergeCell ref="CO9:CR9"/>
    <mergeCell ref="CT9:DC9"/>
    <mergeCell ref="AL12:AO12"/>
    <mergeCell ref="AR12:AV12"/>
    <mergeCell ref="AX12:BA12"/>
    <mergeCell ref="EQ12:ET12"/>
    <mergeCell ref="EV12:FE12"/>
    <mergeCell ref="FI12:FL12"/>
    <mergeCell ref="DJ10:DX10"/>
    <mergeCell ref="EQ10:ET10"/>
    <mergeCell ref="EV10:FE10"/>
    <mergeCell ref="FI10:FL10"/>
    <mergeCell ref="AL11:AO11"/>
    <mergeCell ref="AQ11:AZ11"/>
    <mergeCell ref="CO11:CR11"/>
    <mergeCell ref="CT11:DC11"/>
    <mergeCell ref="EV13:FE13"/>
    <mergeCell ref="B14:K14"/>
    <mergeCell ref="L14:O14"/>
    <mergeCell ref="P14:V14"/>
    <mergeCell ref="W14:X14"/>
    <mergeCell ref="AH14:AK14"/>
    <mergeCell ref="AL14:AR14"/>
    <mergeCell ref="AT14:AZ14"/>
    <mergeCell ref="CO14:CR14"/>
    <mergeCell ref="CT14:DC14"/>
    <mergeCell ref="BO13:BR13"/>
    <mergeCell ref="BS13:BY13"/>
    <mergeCell ref="BZ13:CA13"/>
    <mergeCell ref="CO13:CR13"/>
    <mergeCell ref="CT13:DC13"/>
    <mergeCell ref="EQ13:ET13"/>
    <mergeCell ref="E13:S13"/>
    <mergeCell ref="Y13:AD13"/>
    <mergeCell ref="AH13:AK13"/>
    <mergeCell ref="AL13:AR13"/>
    <mergeCell ref="AT13:AZ13"/>
    <mergeCell ref="BE13:BN13"/>
    <mergeCell ref="B15:BB15"/>
    <mergeCell ref="BE15:DE15"/>
    <mergeCell ref="DG15:FG15"/>
    <mergeCell ref="B16:J16"/>
    <mergeCell ref="K16:M16"/>
    <mergeCell ref="N16:O16"/>
    <mergeCell ref="P16:S16"/>
    <mergeCell ref="T16:W16"/>
    <mergeCell ref="X16:Y16"/>
    <mergeCell ref="Z16:AC16"/>
    <mergeCell ref="DP16:DR16"/>
    <mergeCell ref="DS16:DT16"/>
    <mergeCell ref="DU16:DX16"/>
    <mergeCell ref="DY16:EB16"/>
    <mergeCell ref="EC16:FG16"/>
    <mergeCell ref="CC16:DE16"/>
    <mergeCell ref="DG16:DO16"/>
    <mergeCell ref="B17:D17"/>
    <mergeCell ref="E17:J17"/>
    <mergeCell ref="K17:M17"/>
    <mergeCell ref="N17:O17"/>
    <mergeCell ref="P17:S17"/>
    <mergeCell ref="BQ16:BR16"/>
    <mergeCell ref="BS16:BV16"/>
    <mergeCell ref="BW16:BZ16"/>
    <mergeCell ref="CA16:CB16"/>
    <mergeCell ref="AD16:AG16"/>
    <mergeCell ref="AH16:AK16"/>
    <mergeCell ref="AL16:AO16"/>
    <mergeCell ref="AQ16:BB16"/>
    <mergeCell ref="BE16:BM16"/>
    <mergeCell ref="BN16:BP16"/>
    <mergeCell ref="EC17:FG17"/>
    <mergeCell ref="B18:J18"/>
    <mergeCell ref="K18:M18"/>
    <mergeCell ref="N18:O18"/>
    <mergeCell ref="P18:S18"/>
    <mergeCell ref="T18:W18"/>
    <mergeCell ref="X18:Y18"/>
    <mergeCell ref="BW17:BZ17"/>
    <mergeCell ref="CA17:CB17"/>
    <mergeCell ref="CC17:DE17"/>
    <mergeCell ref="DG17:DI17"/>
    <mergeCell ref="DJ17:DO17"/>
    <mergeCell ref="DP17:DR17"/>
    <mergeCell ref="AQ17:BB17"/>
    <mergeCell ref="BE17:BG17"/>
    <mergeCell ref="BH17:BM17"/>
    <mergeCell ref="BN17:BP17"/>
    <mergeCell ref="BQ17:BR17"/>
    <mergeCell ref="BS17:BV17"/>
    <mergeCell ref="T17:W17"/>
    <mergeCell ref="X17:Y17"/>
    <mergeCell ref="Z17:AC17"/>
    <mergeCell ref="AD17:AG17"/>
    <mergeCell ref="AH17:AK17"/>
    <mergeCell ref="DS17:DT17"/>
    <mergeCell ref="DU17:DX17"/>
    <mergeCell ref="DY17:EB17"/>
    <mergeCell ref="AL17:AO17"/>
    <mergeCell ref="DG18:DO18"/>
    <mergeCell ref="DP18:DR18"/>
    <mergeCell ref="DS18:DT18"/>
    <mergeCell ref="DU18:DX18"/>
    <mergeCell ref="DY18:EB18"/>
    <mergeCell ref="EC18:FG18"/>
    <mergeCell ref="BN18:BP18"/>
    <mergeCell ref="BQ18:BR18"/>
    <mergeCell ref="BS18:BV18"/>
    <mergeCell ref="BW18:BZ18"/>
    <mergeCell ref="CA18:CB18"/>
    <mergeCell ref="CC18:DE18"/>
    <mergeCell ref="Z19:AC19"/>
    <mergeCell ref="AD19:AG19"/>
    <mergeCell ref="AH19:AK19"/>
    <mergeCell ref="AL19:AO19"/>
    <mergeCell ref="AQ19:BB19"/>
    <mergeCell ref="BE19:BM19"/>
    <mergeCell ref="DU19:DX19"/>
    <mergeCell ref="DY19:EB19"/>
    <mergeCell ref="EC19:FG19"/>
    <mergeCell ref="Z18:AC18"/>
    <mergeCell ref="AD18:AG18"/>
    <mergeCell ref="AH18:AK18"/>
    <mergeCell ref="AL18:AO18"/>
    <mergeCell ref="AQ18:BB18"/>
    <mergeCell ref="BE18:BM18"/>
    <mergeCell ref="B19:J19"/>
    <mergeCell ref="K19:M19"/>
    <mergeCell ref="N19:O19"/>
    <mergeCell ref="P19:S19"/>
    <mergeCell ref="T19:W19"/>
    <mergeCell ref="X19:Y19"/>
    <mergeCell ref="DG19:DO19"/>
    <mergeCell ref="DP19:DR19"/>
    <mergeCell ref="DS19:DT19"/>
    <mergeCell ref="BN19:BP19"/>
    <mergeCell ref="BQ19:BR19"/>
    <mergeCell ref="BS19:BV19"/>
    <mergeCell ref="BW19:BZ19"/>
    <mergeCell ref="CA19:CB19"/>
    <mergeCell ref="CC19:DE19"/>
    <mergeCell ref="Z20:AC20"/>
    <mergeCell ref="AD20:AG20"/>
    <mergeCell ref="AH20:AK20"/>
    <mergeCell ref="AL20:AO20"/>
    <mergeCell ref="AQ20:BB20"/>
    <mergeCell ref="BE20:BM20"/>
    <mergeCell ref="B20:J20"/>
    <mergeCell ref="K20:M20"/>
    <mergeCell ref="N20:O20"/>
    <mergeCell ref="P20:S20"/>
    <mergeCell ref="T20:W20"/>
    <mergeCell ref="X20:Y20"/>
    <mergeCell ref="DG20:DO20"/>
    <mergeCell ref="DP20:DR20"/>
    <mergeCell ref="DS20:DT20"/>
    <mergeCell ref="DU20:DX20"/>
    <mergeCell ref="DY20:EB20"/>
    <mergeCell ref="EC20:FG20"/>
    <mergeCell ref="BN20:BP20"/>
    <mergeCell ref="BQ20:BR20"/>
    <mergeCell ref="BS20:BV20"/>
    <mergeCell ref="BW20:BZ20"/>
    <mergeCell ref="CA20:CB20"/>
    <mergeCell ref="CC20:DE20"/>
    <mergeCell ref="Z21:AC21"/>
    <mergeCell ref="AD21:AG21"/>
    <mergeCell ref="AH21:AK21"/>
    <mergeCell ref="AL21:AO21"/>
    <mergeCell ref="AQ21:BB21"/>
    <mergeCell ref="BE21:BM21"/>
    <mergeCell ref="B21:J21"/>
    <mergeCell ref="K21:M21"/>
    <mergeCell ref="N21:O21"/>
    <mergeCell ref="P21:S21"/>
    <mergeCell ref="T21:W21"/>
    <mergeCell ref="X21:Y21"/>
    <mergeCell ref="DG21:DO21"/>
    <mergeCell ref="DP21:DR21"/>
    <mergeCell ref="DS21:DT21"/>
    <mergeCell ref="DU21:DX21"/>
    <mergeCell ref="DY21:EB21"/>
    <mergeCell ref="EC21:FG21"/>
    <mergeCell ref="BN21:BP21"/>
    <mergeCell ref="BQ21:BR21"/>
    <mergeCell ref="BS21:BV21"/>
    <mergeCell ref="BW21:BZ21"/>
    <mergeCell ref="CA21:CB21"/>
    <mergeCell ref="CC21:DE21"/>
    <mergeCell ref="Z22:AC22"/>
    <mergeCell ref="AD22:AG22"/>
    <mergeCell ref="AH22:AK22"/>
    <mergeCell ref="AL22:AO22"/>
    <mergeCell ref="AQ22:BB22"/>
    <mergeCell ref="BE22:BM22"/>
    <mergeCell ref="B22:J22"/>
    <mergeCell ref="K22:M22"/>
    <mergeCell ref="N22:O22"/>
    <mergeCell ref="P22:S22"/>
    <mergeCell ref="T22:W22"/>
    <mergeCell ref="X22:Y22"/>
    <mergeCell ref="DG22:DO22"/>
    <mergeCell ref="DP22:DR22"/>
    <mergeCell ref="DS22:DT22"/>
    <mergeCell ref="DU22:DX22"/>
    <mergeCell ref="DY22:EB22"/>
    <mergeCell ref="EC22:FG22"/>
    <mergeCell ref="BN22:BP22"/>
    <mergeCell ref="BQ22:BR22"/>
    <mergeCell ref="BS22:BV22"/>
    <mergeCell ref="BW22:BZ22"/>
    <mergeCell ref="CA22:CB22"/>
    <mergeCell ref="CC22:DE22"/>
    <mergeCell ref="Z23:AC23"/>
    <mergeCell ref="AD23:AG23"/>
    <mergeCell ref="AH23:AK23"/>
    <mergeCell ref="AL23:AO23"/>
    <mergeCell ref="AQ23:BB23"/>
    <mergeCell ref="BE23:BM23"/>
    <mergeCell ref="B23:J23"/>
    <mergeCell ref="K23:M23"/>
    <mergeCell ref="N23:O23"/>
    <mergeCell ref="P23:S23"/>
    <mergeCell ref="T23:W23"/>
    <mergeCell ref="X23:Y23"/>
    <mergeCell ref="DG23:DO23"/>
    <mergeCell ref="DP23:DR23"/>
    <mergeCell ref="DS23:DT23"/>
    <mergeCell ref="DU23:DX23"/>
    <mergeCell ref="DY23:EB23"/>
    <mergeCell ref="EC23:FG23"/>
    <mergeCell ref="BN23:BP23"/>
    <mergeCell ref="BQ23:BR23"/>
    <mergeCell ref="BS23:BV23"/>
    <mergeCell ref="BW23:BZ23"/>
    <mergeCell ref="CA23:CB23"/>
    <mergeCell ref="CC23:DE23"/>
    <mergeCell ref="Z24:AC24"/>
    <mergeCell ref="AD24:AG24"/>
    <mergeCell ref="AH24:AK24"/>
    <mergeCell ref="AL24:AO24"/>
    <mergeCell ref="AQ24:BB24"/>
    <mergeCell ref="BE24:BM24"/>
    <mergeCell ref="B24:J24"/>
    <mergeCell ref="K24:M24"/>
    <mergeCell ref="N24:O24"/>
    <mergeCell ref="P24:S24"/>
    <mergeCell ref="T24:W24"/>
    <mergeCell ref="X24:Y24"/>
    <mergeCell ref="DG24:DO24"/>
    <mergeCell ref="DP24:DR24"/>
    <mergeCell ref="DS24:DT24"/>
    <mergeCell ref="DU24:DX24"/>
    <mergeCell ref="DY24:EB24"/>
    <mergeCell ref="EC24:FG24"/>
    <mergeCell ref="BN24:BP24"/>
    <mergeCell ref="BQ24:BR24"/>
    <mergeCell ref="BS24:BV24"/>
    <mergeCell ref="BW24:BZ24"/>
    <mergeCell ref="CA24:CB24"/>
    <mergeCell ref="CC24:DE24"/>
    <mergeCell ref="Z25:AC25"/>
    <mergeCell ref="AD25:AG25"/>
    <mergeCell ref="AH25:AK25"/>
    <mergeCell ref="AL25:AO25"/>
    <mergeCell ref="AQ25:BB25"/>
    <mergeCell ref="BE25:BM25"/>
    <mergeCell ref="B25:J25"/>
    <mergeCell ref="K25:M25"/>
    <mergeCell ref="N25:O25"/>
    <mergeCell ref="P25:S25"/>
    <mergeCell ref="T25:W25"/>
    <mergeCell ref="X25:Y25"/>
    <mergeCell ref="DG25:DO25"/>
    <mergeCell ref="DP25:DR25"/>
    <mergeCell ref="DS25:DT25"/>
    <mergeCell ref="DU25:DX25"/>
    <mergeCell ref="DY25:EB25"/>
    <mergeCell ref="EC25:FG25"/>
    <mergeCell ref="BN25:BP25"/>
    <mergeCell ref="BQ25:BR25"/>
    <mergeCell ref="BS25:BV25"/>
    <mergeCell ref="BW25:BZ25"/>
    <mergeCell ref="CA25:CB25"/>
    <mergeCell ref="CC25:DE25"/>
    <mergeCell ref="Z26:AC26"/>
    <mergeCell ref="AD26:AG26"/>
    <mergeCell ref="AH26:AK26"/>
    <mergeCell ref="AL26:AO26"/>
    <mergeCell ref="AQ26:BB26"/>
    <mergeCell ref="BE26:BM26"/>
    <mergeCell ref="B26:J26"/>
    <mergeCell ref="K26:M26"/>
    <mergeCell ref="N26:O26"/>
    <mergeCell ref="P26:S26"/>
    <mergeCell ref="T26:W26"/>
    <mergeCell ref="X26:Y26"/>
    <mergeCell ref="DG26:DO26"/>
    <mergeCell ref="DP26:DR26"/>
    <mergeCell ref="DS26:DT26"/>
    <mergeCell ref="DU26:DX26"/>
    <mergeCell ref="DY26:EB26"/>
    <mergeCell ref="EC26:FG26"/>
    <mergeCell ref="BN26:BP26"/>
    <mergeCell ref="BQ26:BR26"/>
    <mergeCell ref="BS26:BV26"/>
    <mergeCell ref="BW26:BZ26"/>
    <mergeCell ref="CA26:CB26"/>
    <mergeCell ref="CC26:DE26"/>
    <mergeCell ref="Z27:AC27"/>
    <mergeCell ref="AD27:AG27"/>
    <mergeCell ref="AH27:AK27"/>
    <mergeCell ref="AL27:AO27"/>
    <mergeCell ref="AQ27:BB27"/>
    <mergeCell ref="BE27:BM27"/>
    <mergeCell ref="B27:J27"/>
    <mergeCell ref="K27:M27"/>
    <mergeCell ref="N27:O27"/>
    <mergeCell ref="P27:S27"/>
    <mergeCell ref="T27:W27"/>
    <mergeCell ref="X27:Y27"/>
    <mergeCell ref="DG27:DO27"/>
    <mergeCell ref="DP27:DR27"/>
    <mergeCell ref="DS27:DT27"/>
    <mergeCell ref="DU27:DX27"/>
    <mergeCell ref="DY27:EB27"/>
    <mergeCell ref="EC27:FG27"/>
    <mergeCell ref="BN27:BP27"/>
    <mergeCell ref="BQ27:BR27"/>
    <mergeCell ref="BS27:BV27"/>
    <mergeCell ref="BW27:BZ27"/>
    <mergeCell ref="CA27:CB27"/>
    <mergeCell ref="CC27:DE27"/>
    <mergeCell ref="Z28:AC28"/>
    <mergeCell ref="AD28:AG28"/>
    <mergeCell ref="AH28:AK28"/>
    <mergeCell ref="AL28:AO28"/>
    <mergeCell ref="AQ28:BB28"/>
    <mergeCell ref="BE28:BM28"/>
    <mergeCell ref="B28:J28"/>
    <mergeCell ref="K28:M28"/>
    <mergeCell ref="N28:O28"/>
    <mergeCell ref="P28:S28"/>
    <mergeCell ref="T28:W28"/>
    <mergeCell ref="X28:Y28"/>
    <mergeCell ref="DG28:DO28"/>
    <mergeCell ref="DP28:DR28"/>
    <mergeCell ref="DS28:DT28"/>
    <mergeCell ref="DU28:DX28"/>
    <mergeCell ref="DY28:EB28"/>
    <mergeCell ref="EC28:FG28"/>
    <mergeCell ref="BN28:BP28"/>
    <mergeCell ref="BQ28:BR28"/>
    <mergeCell ref="BS28:BV28"/>
    <mergeCell ref="BW28:BZ28"/>
    <mergeCell ref="CA28:CB28"/>
    <mergeCell ref="CC28:DE28"/>
    <mergeCell ref="Z29:AC29"/>
    <mergeCell ref="AD29:AG29"/>
    <mergeCell ref="AH29:AK29"/>
    <mergeCell ref="AL29:AO29"/>
    <mergeCell ref="AQ29:BB29"/>
    <mergeCell ref="BE29:BM29"/>
    <mergeCell ref="B29:J29"/>
    <mergeCell ref="K29:M29"/>
    <mergeCell ref="N29:O29"/>
    <mergeCell ref="P29:S29"/>
    <mergeCell ref="T29:W29"/>
    <mergeCell ref="X29:Y29"/>
    <mergeCell ref="DG29:DO29"/>
    <mergeCell ref="DP29:DR29"/>
    <mergeCell ref="DS29:DT29"/>
    <mergeCell ref="DU29:DX29"/>
    <mergeCell ref="DY29:EB29"/>
    <mergeCell ref="EC29:FG29"/>
    <mergeCell ref="BN29:BP29"/>
    <mergeCell ref="BQ29:BR29"/>
    <mergeCell ref="BS29:BV29"/>
    <mergeCell ref="BW29:BZ29"/>
    <mergeCell ref="CA29:CB29"/>
    <mergeCell ref="CC29:DE29"/>
    <mergeCell ref="AH30:AK30"/>
    <mergeCell ref="AL30:AO30"/>
    <mergeCell ref="AP30:AR30"/>
    <mergeCell ref="AS30:AX30"/>
    <mergeCell ref="G30:J30"/>
    <mergeCell ref="K30:M30"/>
    <mergeCell ref="N30:O30"/>
    <mergeCell ref="P30:S30"/>
    <mergeCell ref="T30:W30"/>
    <mergeCell ref="X30:Y30"/>
    <mergeCell ref="EC30:FG30"/>
    <mergeCell ref="K31:M31"/>
    <mergeCell ref="N31:O31"/>
    <mergeCell ref="P31:S31"/>
    <mergeCell ref="T31:W31"/>
    <mergeCell ref="X31:Y31"/>
    <mergeCell ref="Z31:AC31"/>
    <mergeCell ref="AD31:AF31"/>
    <mergeCell ref="AH31:AK31"/>
    <mergeCell ref="AL31:AO31"/>
    <mergeCell ref="CA30:DE30"/>
    <mergeCell ref="DL30:DO30"/>
    <mergeCell ref="DP30:DR30"/>
    <mergeCell ref="DS30:DT30"/>
    <mergeCell ref="DU30:DX30"/>
    <mergeCell ref="DY30:EB30"/>
    <mergeCell ref="AY30:BB30"/>
    <mergeCell ref="BJ30:BM30"/>
    <mergeCell ref="BN30:BP30"/>
    <mergeCell ref="BQ30:BR30"/>
    <mergeCell ref="BS30:BV30"/>
    <mergeCell ref="BW30:BZ30"/>
    <mergeCell ref="Z30:AC30"/>
    <mergeCell ref="AD30:AG30"/>
    <mergeCell ref="DL31:DO31"/>
    <mergeCell ref="DP31:DR31"/>
    <mergeCell ref="DS31:DT31"/>
    <mergeCell ref="DU31:DX31"/>
    <mergeCell ref="DY31:EB31"/>
    <mergeCell ref="EC31:FG31"/>
    <mergeCell ref="BJ31:BM31"/>
    <mergeCell ref="BN31:BP31"/>
    <mergeCell ref="BQ31:BR31"/>
    <mergeCell ref="BS31:BV31"/>
    <mergeCell ref="BW31:BZ31"/>
    <mergeCell ref="CA31:DE31"/>
    <mergeCell ref="DP32:DR32"/>
    <mergeCell ref="DS32:DT32"/>
    <mergeCell ref="DU32:DX32"/>
    <mergeCell ref="DY32:EB32"/>
    <mergeCell ref="EC32:FG32"/>
    <mergeCell ref="T33:W33"/>
    <mergeCell ref="Z33:AC33"/>
    <mergeCell ref="AD33:AF33"/>
    <mergeCell ref="AH33:AK33"/>
    <mergeCell ref="AL33:AN33"/>
    <mergeCell ref="T32:W32"/>
    <mergeCell ref="Z32:AC32"/>
    <mergeCell ref="AD32:AG32"/>
    <mergeCell ref="AH32:AK32"/>
    <mergeCell ref="AL32:AO32"/>
    <mergeCell ref="BW32:BZ32"/>
    <mergeCell ref="BW33:BZ33"/>
    <mergeCell ref="CA33:DE33"/>
    <mergeCell ref="AV33:AX33"/>
    <mergeCell ref="AY33:BB33"/>
    <mergeCell ref="BN33:BP33"/>
    <mergeCell ref="BQ33:BR33"/>
    <mergeCell ref="BS33:BV33"/>
    <mergeCell ref="G34:J34"/>
    <mergeCell ref="K34:M34"/>
    <mergeCell ref="N34:O34"/>
    <mergeCell ref="P34:S34"/>
    <mergeCell ref="T34:W34"/>
    <mergeCell ref="X34:Y34"/>
    <mergeCell ref="Z34:AC34"/>
    <mergeCell ref="AD34:AG34"/>
    <mergeCell ref="AQ33:AR33"/>
    <mergeCell ref="EC34:FG34"/>
    <mergeCell ref="E35:F35"/>
    <mergeCell ref="K35:M35"/>
    <mergeCell ref="N35:O35"/>
    <mergeCell ref="P35:S35"/>
    <mergeCell ref="T35:W35"/>
    <mergeCell ref="X35:Y35"/>
    <mergeCell ref="BQ34:BR34"/>
    <mergeCell ref="BS34:BV34"/>
    <mergeCell ref="BW34:BZ34"/>
    <mergeCell ref="CA34:DE34"/>
    <mergeCell ref="DL34:DO34"/>
    <mergeCell ref="DP34:DR34"/>
    <mergeCell ref="AH34:AK34"/>
    <mergeCell ref="AL34:AO34"/>
    <mergeCell ref="AP34:AX34"/>
    <mergeCell ref="AY34:BB34"/>
    <mergeCell ref="BJ34:BM34"/>
    <mergeCell ref="BN34:BP34"/>
    <mergeCell ref="Z35:AC35"/>
    <mergeCell ref="AD35:AG35"/>
    <mergeCell ref="AH35:AK35"/>
    <mergeCell ref="AL35:AO35"/>
    <mergeCell ref="AU35:AV35"/>
    <mergeCell ref="AW35:AX35"/>
    <mergeCell ref="DS34:DT34"/>
    <mergeCell ref="DU34:DX34"/>
    <mergeCell ref="DY34:EB34"/>
    <mergeCell ref="CA35:DE35"/>
    <mergeCell ref="DP35:DR35"/>
    <mergeCell ref="DS35:DT35"/>
    <mergeCell ref="DU35:DX35"/>
    <mergeCell ref="DY35:EB35"/>
    <mergeCell ref="EC35:FG35"/>
    <mergeCell ref="AY35:BB35"/>
    <mergeCell ref="BH35:BI35"/>
    <mergeCell ref="BN35:BP35"/>
    <mergeCell ref="BQ35:BR35"/>
    <mergeCell ref="BS35:BV35"/>
    <mergeCell ref="BW35:BZ35"/>
    <mergeCell ref="BQ36:BR36"/>
    <mergeCell ref="BW36:BZ36"/>
    <mergeCell ref="B37:J37"/>
    <mergeCell ref="K37:M37"/>
    <mergeCell ref="N37:O37"/>
    <mergeCell ref="P37:S37"/>
    <mergeCell ref="T37:W37"/>
    <mergeCell ref="X37:Y37"/>
    <mergeCell ref="Z37:AC37"/>
    <mergeCell ref="AD37:AG37"/>
    <mergeCell ref="Z36:AC36"/>
    <mergeCell ref="AD36:AG36"/>
    <mergeCell ref="AH36:AK36"/>
    <mergeCell ref="AL36:AO36"/>
    <mergeCell ref="BH36:BI36"/>
    <mergeCell ref="BN36:BP36"/>
    <mergeCell ref="E36:F36"/>
    <mergeCell ref="K36:M36"/>
    <mergeCell ref="N36:O36"/>
    <mergeCell ref="P36:S36"/>
    <mergeCell ref="T36:W36"/>
    <mergeCell ref="X36:Y36"/>
    <mergeCell ref="DU37:DX37"/>
    <mergeCell ref="DY37:EB37"/>
    <mergeCell ref="EC37:FG37"/>
    <mergeCell ref="B38:J38"/>
    <mergeCell ref="K38:M38"/>
    <mergeCell ref="N38:O38"/>
    <mergeCell ref="P38:S38"/>
    <mergeCell ref="T38:W38"/>
    <mergeCell ref="X38:Y38"/>
    <mergeCell ref="Z38:AC38"/>
    <mergeCell ref="BQ37:BR37"/>
    <mergeCell ref="BS37:BV37"/>
    <mergeCell ref="BW37:BZ37"/>
    <mergeCell ref="CA37:DE37"/>
    <mergeCell ref="DP37:DR37"/>
    <mergeCell ref="DS37:DT37"/>
    <mergeCell ref="AH37:AK37"/>
    <mergeCell ref="AL37:AO37"/>
    <mergeCell ref="AP37:AX37"/>
    <mergeCell ref="AY37:BB37"/>
    <mergeCell ref="BE37:BM37"/>
    <mergeCell ref="BN37:BP37"/>
    <mergeCell ref="DS38:DT38"/>
    <mergeCell ref="BQ38:BR38"/>
    <mergeCell ref="BS38:BV38"/>
    <mergeCell ref="BW38:BZ38"/>
    <mergeCell ref="CA38:CB38"/>
    <mergeCell ref="CC38:CF38"/>
    <mergeCell ref="CG38:CJ38"/>
    <mergeCell ref="AD38:AG38"/>
    <mergeCell ref="AH38:AK38"/>
    <mergeCell ref="AL38:AO38"/>
    <mergeCell ref="AQ38:BB38"/>
    <mergeCell ref="BE38:BM38"/>
    <mergeCell ref="BN38:BP38"/>
    <mergeCell ref="AQ41:AR43"/>
    <mergeCell ref="AS41:AT43"/>
    <mergeCell ref="AU41:AV43"/>
    <mergeCell ref="AW41:AY43"/>
    <mergeCell ref="AQ50:AR50"/>
    <mergeCell ref="AY50:AZ50"/>
    <mergeCell ref="EQ38:ET38"/>
    <mergeCell ref="EU38:FG38"/>
    <mergeCell ref="B39:B40"/>
    <mergeCell ref="C39:AJ40"/>
    <mergeCell ref="DG39:DG40"/>
    <mergeCell ref="DH39:EO40"/>
    <mergeCell ref="AQ40:AY40"/>
    <mergeCell ref="DU38:DX38"/>
    <mergeCell ref="DY38:EB38"/>
    <mergeCell ref="EC38:ED38"/>
    <mergeCell ref="EE38:EH38"/>
    <mergeCell ref="EI38:EL38"/>
    <mergeCell ref="EM38:EP38"/>
    <mergeCell ref="CK38:CN38"/>
    <mergeCell ref="CO38:CR38"/>
    <mergeCell ref="CS38:DE38"/>
    <mergeCell ref="DG38:DO38"/>
    <mergeCell ref="DP38:DR38"/>
    <mergeCell ref="T57:W57"/>
    <mergeCell ref="X57:Y57"/>
    <mergeCell ref="Z57:AC57"/>
    <mergeCell ref="AD57:AG57"/>
    <mergeCell ref="AH57:AK57"/>
    <mergeCell ref="AL57:AO57"/>
    <mergeCell ref="AQ51:AR51"/>
    <mergeCell ref="T56:W56"/>
    <mergeCell ref="X56:Y56"/>
    <mergeCell ref="Z56:AC56"/>
    <mergeCell ref="AD56:AG56"/>
    <mergeCell ref="AH56:AK56"/>
    <mergeCell ref="AL56:AO56"/>
    <mergeCell ref="T59:W59"/>
    <mergeCell ref="X59:Y59"/>
    <mergeCell ref="Z59:AC59"/>
    <mergeCell ref="AD59:AG59"/>
    <mergeCell ref="AH59:AK59"/>
    <mergeCell ref="AL59:AO59"/>
    <mergeCell ref="T58:W58"/>
    <mergeCell ref="X58:Y58"/>
    <mergeCell ref="Z58:AC58"/>
    <mergeCell ref="AD58:AG58"/>
    <mergeCell ref="AH58:AK58"/>
    <mergeCell ref="AL58:AO58"/>
    <mergeCell ref="T61:W61"/>
    <mergeCell ref="X61:Y61"/>
    <mergeCell ref="Z61:AC61"/>
    <mergeCell ref="AD61:AG61"/>
    <mergeCell ref="AH61:AK61"/>
    <mergeCell ref="AL61:AO61"/>
    <mergeCell ref="T60:W60"/>
    <mergeCell ref="X60:Y60"/>
    <mergeCell ref="Z60:AC60"/>
    <mergeCell ref="AD60:AG60"/>
    <mergeCell ref="AH60:AK60"/>
    <mergeCell ref="AL60:AO60"/>
    <mergeCell ref="T63:W63"/>
    <mergeCell ref="X63:Y63"/>
    <mergeCell ref="Z63:AC63"/>
    <mergeCell ref="AD63:AG63"/>
    <mergeCell ref="AH63:AK63"/>
    <mergeCell ref="AL63:AO63"/>
    <mergeCell ref="T62:W62"/>
    <mergeCell ref="X62:Y62"/>
    <mergeCell ref="Z62:AC62"/>
    <mergeCell ref="AD62:AG62"/>
    <mergeCell ref="AH62:AK62"/>
    <mergeCell ref="AL62:AO62"/>
    <mergeCell ref="T65:W65"/>
    <mergeCell ref="X65:Y65"/>
    <mergeCell ref="Z65:AC65"/>
    <mergeCell ref="AD65:AG65"/>
    <mergeCell ref="AH65:AK65"/>
    <mergeCell ref="AL65:AO65"/>
    <mergeCell ref="T64:W64"/>
    <mergeCell ref="X64:Y64"/>
    <mergeCell ref="Z64:AC64"/>
    <mergeCell ref="AD64:AG64"/>
    <mergeCell ref="AH64:AK64"/>
    <mergeCell ref="AL64:AO64"/>
    <mergeCell ref="T67:W67"/>
    <mergeCell ref="X67:Y67"/>
    <mergeCell ref="Z67:AC67"/>
    <mergeCell ref="AD67:AG67"/>
    <mergeCell ref="AH67:AK67"/>
    <mergeCell ref="AL67:AO67"/>
    <mergeCell ref="T66:W66"/>
    <mergeCell ref="X66:Y66"/>
    <mergeCell ref="Z66:AC66"/>
    <mergeCell ref="AD66:AG66"/>
    <mergeCell ref="AH66:AK66"/>
    <mergeCell ref="AL66:AO66"/>
    <mergeCell ref="T69:W69"/>
    <mergeCell ref="AI69:AK69"/>
    <mergeCell ref="AL69:AO69"/>
    <mergeCell ref="AI70:AK70"/>
    <mergeCell ref="AL70:AO70"/>
    <mergeCell ref="T68:W68"/>
    <mergeCell ref="X68:Y68"/>
    <mergeCell ref="Z68:AC68"/>
    <mergeCell ref="AD68:AG68"/>
    <mergeCell ref="AH68:AK68"/>
    <mergeCell ref="AL68:AO68"/>
  </mergeCells>
  <phoneticPr fontId="3"/>
  <conditionalFormatting sqref="P35:S38 X35:Z38 AH35:AK38">
    <cfRule type="cellIs" dxfId="14" priority="9" stopIfTrue="1" operator="equal">
      <formula>0</formula>
    </cfRule>
  </conditionalFormatting>
  <conditionalFormatting sqref="P17:W17 Z17:AO17 DU17:EB17 AD18:AO29 DY18:EB30 DU18:DX38 AH30:AO30 EC31:ED33 DY32:EB34 EC38:EE38 EM38:EP38">
    <cfRule type="cellIs" dxfId="13" priority="15" stopIfTrue="1" operator="equal">
      <formula>0</formula>
    </cfRule>
  </conditionalFormatting>
  <conditionalFormatting sqref="P34:AO34">
    <cfRule type="cellIs" dxfId="12" priority="10" stopIfTrue="1" operator="equal">
      <formula>0</formula>
    </cfRule>
  </conditionalFormatting>
  <conditionalFormatting sqref="T32:T33">
    <cfRule type="cellIs" dxfId="11" priority="2" stopIfTrue="1" operator="equal">
      <formula>0</formula>
    </cfRule>
  </conditionalFormatting>
  <conditionalFormatting sqref="T18:W30">
    <cfRule type="cellIs" dxfId="10" priority="5" stopIfTrue="1" operator="equal">
      <formula>0</formula>
    </cfRule>
  </conditionalFormatting>
  <conditionalFormatting sqref="T35:W38">
    <cfRule type="cellIs" dxfId="9" priority="7" stopIfTrue="1" operator="equal">
      <formula>0</formula>
    </cfRule>
  </conditionalFormatting>
  <conditionalFormatting sqref="T56:W68 AD56:AO68">
    <cfRule type="cellIs" dxfId="8" priority="3" stopIfTrue="1" operator="equal">
      <formula>0</formula>
    </cfRule>
  </conditionalFormatting>
  <conditionalFormatting sqref="X17:Y17 ED17:ED18 EC17:EC29 X18:AC30 AD30:AG30 T31:W31 Z31:AC31 AH31:AP31 DY31:EB31 AP35:AP36 DY35:EB38 AL37:AO37 AL38:AP38 EI38:EL38 EQ38:ET38">
    <cfRule type="cellIs" dxfId="7" priority="16" stopIfTrue="1" operator="equal">
      <formula>0</formula>
    </cfRule>
  </conditionalFormatting>
  <conditionalFormatting sqref="AD33:AF33">
    <cfRule type="expression" dxfId="6" priority="12">
      <formula>#REF!="無"</formula>
    </cfRule>
  </conditionalFormatting>
  <conditionalFormatting sqref="AD35:AG38">
    <cfRule type="cellIs" dxfId="5" priority="8" stopIfTrue="1" operator="equal">
      <formula>0</formula>
    </cfRule>
  </conditionalFormatting>
  <conditionalFormatting sqref="AL33:AN33">
    <cfRule type="expression" dxfId="4" priority="11">
      <formula>#REF!="無"</formula>
    </cfRule>
  </conditionalFormatting>
  <conditionalFormatting sqref="AP34:AX34">
    <cfRule type="cellIs" dxfId="3" priority="6" operator="equal">
      <formula>$AU$29="最終"</formula>
    </cfRule>
  </conditionalFormatting>
  <conditionalFormatting sqref="AT33">
    <cfRule type="duplicateValues" priority="13"/>
  </conditionalFormatting>
  <conditionalFormatting sqref="BS17:BZ17 CA31:CB32 CA38:CC43 CK38:CN43">
    <cfRule type="cellIs" dxfId="2" priority="4" stopIfTrue="1" operator="equal">
      <formula>0</formula>
    </cfRule>
  </conditionalFormatting>
  <conditionalFormatting sqref="BW18:BZ30 P18:S33 BS18:BV43 X31:Y33">
    <cfRule type="cellIs" dxfId="1" priority="14" stopIfTrue="1" operator="equal">
      <formula>0</formula>
    </cfRule>
  </conditionalFormatting>
  <conditionalFormatting sqref="BW32:BZ37">
    <cfRule type="cellIs" dxfId="0" priority="1" stopIfTrue="1" operator="equal">
      <formula>0</formula>
    </cfRule>
  </conditionalFormatting>
  <dataValidations count="4">
    <dataValidation type="list" allowBlank="1" showInputMessage="1" showErrorMessage="1" sqref="AP18:AP29">
      <formula1>$AP$50:$AP$51</formula1>
    </dataValidation>
    <dataValidation type="list" allowBlank="1" showInputMessage="1" showErrorMessage="1" sqref="AG31 AT33">
      <formula1>#REF!</formula1>
    </dataValidation>
    <dataValidation type="list" allowBlank="1" showInputMessage="1" showErrorMessage="1" sqref="X8:X9">
      <formula1>"○,●"</formula1>
    </dataValidation>
    <dataValidation type="whole" operator="equal" allowBlank="1" showInputMessage="1" showErrorMessage="1" sqref="AY33:BB33">
      <formula1>AT33=""</formula1>
    </dataValidation>
  </dataValidations>
  <printOptions horizontalCentered="1" verticalCentered="1"/>
  <pageMargins left="0.27559055118110237" right="0.27559055118110237" top="0.51181102362204722" bottom="0.19685039370078741" header="0.31496062992125984" footer="0.19685039370078741"/>
  <pageSetup paperSize="9" scale="35" orientation="landscape" r:id="rId1"/>
  <headerFooter alignWithMargins="0"/>
  <colBreaks count="1" manualBreakCount="1">
    <brk id="55" max="43"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G46"/>
  <sheetViews>
    <sheetView view="pageBreakPreview" zoomScaleNormal="100" zoomScaleSheetLayoutView="100" workbookViewId="0">
      <selection activeCell="BC12" sqref="BC12"/>
    </sheetView>
  </sheetViews>
  <sheetFormatPr defaultColWidth="1.625" defaultRowHeight="13.5"/>
  <cols>
    <col min="1" max="16384" width="1.625" style="337"/>
  </cols>
  <sheetData>
    <row r="1" spans="1:45" ht="13.5" customHeight="1">
      <c r="A1" s="623" t="s">
        <v>652</v>
      </c>
      <c r="B1" s="623"/>
      <c r="C1" s="623"/>
      <c r="D1" s="623"/>
      <c r="E1" s="6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AL1" s="623"/>
      <c r="AM1" s="623"/>
      <c r="AN1" s="623"/>
      <c r="AO1" s="623"/>
      <c r="AP1" s="623"/>
      <c r="AQ1" s="623"/>
      <c r="AR1" s="623"/>
      <c r="AS1" s="623"/>
    </row>
    <row r="2" spans="1:45" ht="13.5" customHeight="1">
      <c r="A2" s="623"/>
      <c r="B2" s="623"/>
      <c r="C2" s="623"/>
      <c r="D2" s="623"/>
      <c r="E2" s="623"/>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AL2" s="623"/>
      <c r="AM2" s="623"/>
      <c r="AN2" s="623"/>
      <c r="AO2" s="623"/>
      <c r="AP2" s="623"/>
      <c r="AQ2" s="623"/>
      <c r="AR2" s="623"/>
      <c r="AS2" s="623"/>
    </row>
    <row r="3" spans="1:45" ht="13.5" customHeight="1">
      <c r="A3" s="623"/>
      <c r="B3" s="623"/>
      <c r="C3" s="623"/>
      <c r="D3" s="623"/>
      <c r="E3" s="623"/>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L3" s="623"/>
      <c r="AM3" s="623"/>
      <c r="AN3" s="623"/>
      <c r="AO3" s="623"/>
      <c r="AP3" s="623"/>
      <c r="AQ3" s="623"/>
      <c r="AR3" s="623"/>
      <c r="AS3" s="623"/>
    </row>
    <row r="4" spans="1:45" ht="27.75" customHeight="1" thickBot="1"/>
    <row r="5" spans="1:45" ht="19.5" customHeight="1">
      <c r="A5" s="628" t="s">
        <v>651</v>
      </c>
      <c r="B5" s="629"/>
      <c r="C5" s="629"/>
      <c r="D5" s="629"/>
      <c r="E5" s="629"/>
      <c r="F5" s="629"/>
      <c r="G5" s="630"/>
      <c r="H5" s="621"/>
      <c r="I5" s="621"/>
      <c r="J5" s="621"/>
      <c r="K5" s="621"/>
      <c r="L5" s="621"/>
      <c r="M5" s="621"/>
      <c r="N5" s="621"/>
      <c r="O5" s="621"/>
      <c r="P5" s="621"/>
      <c r="Q5" s="621"/>
      <c r="R5" s="624"/>
      <c r="S5" s="625"/>
      <c r="AS5" s="520" t="s">
        <v>821</v>
      </c>
    </row>
    <row r="6" spans="1:45" ht="18" customHeight="1" thickBot="1">
      <c r="A6" s="631"/>
      <c r="B6" s="632"/>
      <c r="C6" s="632"/>
      <c r="D6" s="632"/>
      <c r="E6" s="632"/>
      <c r="F6" s="632"/>
      <c r="G6" s="633"/>
      <c r="H6" s="622"/>
      <c r="I6" s="622"/>
      <c r="J6" s="622"/>
      <c r="K6" s="622"/>
      <c r="L6" s="622"/>
      <c r="M6" s="622"/>
      <c r="N6" s="622"/>
      <c r="O6" s="622"/>
      <c r="P6" s="622"/>
      <c r="Q6" s="622"/>
      <c r="R6" s="626"/>
      <c r="S6" s="627"/>
    </row>
    <row r="7" spans="1:45" ht="18.75" customHeight="1">
      <c r="A7" s="654" t="s">
        <v>650</v>
      </c>
      <c r="B7" s="655"/>
      <c r="C7" s="655"/>
      <c r="D7" s="655"/>
      <c r="E7" s="655"/>
      <c r="F7" s="655"/>
      <c r="G7" s="655"/>
      <c r="H7" s="655"/>
      <c r="I7" s="655"/>
      <c r="J7" s="655"/>
      <c r="K7" s="655"/>
      <c r="L7" s="655"/>
      <c r="M7" s="655"/>
      <c r="N7" s="655"/>
      <c r="O7" s="655"/>
      <c r="P7" s="655"/>
      <c r="Q7" s="656"/>
      <c r="R7" s="660" t="s">
        <v>217</v>
      </c>
      <c r="S7" s="661"/>
      <c r="T7" s="664"/>
      <c r="U7" s="621"/>
      <c r="V7" s="621"/>
      <c r="W7" s="621"/>
      <c r="X7" s="621"/>
      <c r="Y7" s="621"/>
      <c r="Z7" s="621"/>
      <c r="AA7" s="621"/>
      <c r="AB7" s="621"/>
      <c r="AC7" s="621"/>
      <c r="AD7" s="624"/>
      <c r="AE7" s="624"/>
      <c r="AF7" s="621"/>
      <c r="AG7" s="621"/>
      <c r="AH7" s="621"/>
      <c r="AI7" s="621"/>
      <c r="AJ7" s="621"/>
      <c r="AK7" s="621"/>
      <c r="AL7" s="621"/>
      <c r="AM7" s="621"/>
      <c r="AN7" s="621"/>
      <c r="AO7" s="621"/>
      <c r="AP7" s="624"/>
      <c r="AQ7" s="649"/>
      <c r="AR7" s="624"/>
      <c r="AS7" s="625"/>
    </row>
    <row r="8" spans="1:45" ht="18" customHeight="1" thickBot="1">
      <c r="A8" s="657"/>
      <c r="B8" s="658"/>
      <c r="C8" s="658"/>
      <c r="D8" s="658"/>
      <c r="E8" s="658"/>
      <c r="F8" s="658"/>
      <c r="G8" s="658"/>
      <c r="H8" s="658"/>
      <c r="I8" s="658"/>
      <c r="J8" s="658"/>
      <c r="K8" s="658"/>
      <c r="L8" s="658"/>
      <c r="M8" s="658"/>
      <c r="N8" s="658"/>
      <c r="O8" s="658"/>
      <c r="P8" s="658"/>
      <c r="Q8" s="659"/>
      <c r="R8" s="662"/>
      <c r="S8" s="663"/>
      <c r="T8" s="665"/>
      <c r="U8" s="622"/>
      <c r="V8" s="622"/>
      <c r="W8" s="622"/>
      <c r="X8" s="622"/>
      <c r="Y8" s="622"/>
      <c r="Z8" s="622"/>
      <c r="AA8" s="622"/>
      <c r="AB8" s="622"/>
      <c r="AC8" s="622"/>
      <c r="AD8" s="626"/>
      <c r="AE8" s="626"/>
      <c r="AF8" s="622"/>
      <c r="AG8" s="622"/>
      <c r="AH8" s="622"/>
      <c r="AI8" s="622"/>
      <c r="AJ8" s="622"/>
      <c r="AK8" s="622"/>
      <c r="AL8" s="622"/>
      <c r="AM8" s="622"/>
      <c r="AN8" s="622"/>
      <c r="AO8" s="622"/>
      <c r="AP8" s="626"/>
      <c r="AQ8" s="650"/>
      <c r="AR8" s="626"/>
      <c r="AS8" s="627"/>
    </row>
    <row r="9" spans="1:45" ht="20.100000000000001" customHeight="1">
      <c r="A9" s="628" t="s">
        <v>636</v>
      </c>
      <c r="B9" s="629"/>
      <c r="C9" s="629"/>
      <c r="D9" s="629"/>
      <c r="E9" s="629"/>
      <c r="F9" s="629"/>
      <c r="G9" s="629"/>
      <c r="H9" s="630"/>
      <c r="I9" s="651"/>
      <c r="J9" s="652"/>
      <c r="K9" s="652"/>
      <c r="L9" s="652"/>
      <c r="M9" s="652"/>
      <c r="N9" s="652"/>
      <c r="O9" s="652"/>
      <c r="P9" s="652"/>
      <c r="Q9" s="652"/>
      <c r="R9" s="652"/>
      <c r="S9" s="652"/>
      <c r="T9" s="652"/>
      <c r="U9" s="652"/>
      <c r="V9" s="652"/>
      <c r="W9" s="652"/>
      <c r="X9" s="652"/>
      <c r="Y9" s="652"/>
      <c r="Z9" s="652"/>
      <c r="AA9" s="652"/>
      <c r="AB9" s="652"/>
      <c r="AC9" s="652"/>
      <c r="AD9" s="652"/>
      <c r="AE9" s="652"/>
      <c r="AF9" s="652"/>
      <c r="AG9" s="652"/>
      <c r="AH9" s="652"/>
      <c r="AI9" s="652"/>
      <c r="AJ9" s="652"/>
      <c r="AK9" s="652"/>
      <c r="AL9" s="652"/>
      <c r="AM9" s="652"/>
      <c r="AN9" s="652"/>
      <c r="AO9" s="652"/>
      <c r="AP9" s="652"/>
      <c r="AQ9" s="652"/>
      <c r="AR9" s="652"/>
      <c r="AS9" s="653"/>
    </row>
    <row r="10" spans="1:45" ht="13.5" customHeight="1">
      <c r="A10" s="634" t="s">
        <v>649</v>
      </c>
      <c r="B10" s="635"/>
      <c r="C10" s="635"/>
      <c r="D10" s="635"/>
      <c r="E10" s="635"/>
      <c r="F10" s="635"/>
      <c r="G10" s="635"/>
      <c r="H10" s="636"/>
      <c r="I10" s="640"/>
      <c r="J10" s="641"/>
      <c r="K10" s="641"/>
      <c r="L10" s="641"/>
      <c r="M10" s="641"/>
      <c r="N10" s="641"/>
      <c r="O10" s="641"/>
      <c r="P10" s="641"/>
      <c r="Q10" s="641"/>
      <c r="R10" s="641"/>
      <c r="S10" s="641"/>
      <c r="T10" s="641"/>
      <c r="U10" s="641"/>
      <c r="V10" s="641"/>
      <c r="W10" s="641"/>
      <c r="X10" s="641"/>
      <c r="Y10" s="641"/>
      <c r="Z10" s="641"/>
      <c r="AA10" s="641"/>
      <c r="AB10" s="641"/>
      <c r="AC10" s="641"/>
      <c r="AD10" s="641"/>
      <c r="AE10" s="641"/>
      <c r="AF10" s="641"/>
      <c r="AG10" s="641"/>
      <c r="AH10" s="641"/>
      <c r="AI10" s="641"/>
      <c r="AJ10" s="641"/>
      <c r="AK10" s="641"/>
      <c r="AL10" s="641"/>
      <c r="AM10" s="641"/>
      <c r="AN10" s="641"/>
      <c r="AO10" s="641"/>
      <c r="AP10" s="641"/>
      <c r="AQ10" s="641"/>
      <c r="AR10" s="641"/>
      <c r="AS10" s="642"/>
    </row>
    <row r="11" spans="1:45" ht="13.5" customHeight="1">
      <c r="A11" s="634"/>
      <c r="B11" s="635"/>
      <c r="C11" s="635"/>
      <c r="D11" s="635"/>
      <c r="E11" s="635"/>
      <c r="F11" s="635"/>
      <c r="G11" s="635"/>
      <c r="H11" s="636"/>
      <c r="I11" s="643"/>
      <c r="J11" s="644"/>
      <c r="K11" s="644"/>
      <c r="L11" s="644"/>
      <c r="M11" s="644"/>
      <c r="N11" s="644"/>
      <c r="O11" s="644"/>
      <c r="P11" s="644"/>
      <c r="Q11" s="644"/>
      <c r="R11" s="644"/>
      <c r="S11" s="644"/>
      <c r="T11" s="644"/>
      <c r="U11" s="644"/>
      <c r="V11" s="644"/>
      <c r="W11" s="644"/>
      <c r="X11" s="644"/>
      <c r="Y11" s="644"/>
      <c r="Z11" s="644"/>
      <c r="AA11" s="644"/>
      <c r="AB11" s="644"/>
      <c r="AC11" s="644"/>
      <c r="AD11" s="644"/>
      <c r="AE11" s="644"/>
      <c r="AF11" s="644"/>
      <c r="AG11" s="644"/>
      <c r="AH11" s="644"/>
      <c r="AI11" s="644"/>
      <c r="AJ11" s="644"/>
      <c r="AK11" s="644"/>
      <c r="AL11" s="644"/>
      <c r="AM11" s="644"/>
      <c r="AN11" s="644"/>
      <c r="AO11" s="644"/>
      <c r="AP11" s="644"/>
      <c r="AQ11" s="644"/>
      <c r="AR11" s="644"/>
      <c r="AS11" s="645"/>
    </row>
    <row r="12" spans="1:45" ht="13.5" customHeight="1">
      <c r="A12" s="637"/>
      <c r="B12" s="638"/>
      <c r="C12" s="638"/>
      <c r="D12" s="638"/>
      <c r="E12" s="638"/>
      <c r="F12" s="638"/>
      <c r="G12" s="638"/>
      <c r="H12" s="639"/>
      <c r="I12" s="646"/>
      <c r="J12" s="647"/>
      <c r="K12" s="647"/>
      <c r="L12" s="647"/>
      <c r="M12" s="647"/>
      <c r="N12" s="647"/>
      <c r="O12" s="647"/>
      <c r="P12" s="647"/>
      <c r="Q12" s="647"/>
      <c r="R12" s="647"/>
      <c r="S12" s="647"/>
      <c r="T12" s="647"/>
      <c r="U12" s="647"/>
      <c r="V12" s="647"/>
      <c r="W12" s="647"/>
      <c r="X12" s="647"/>
      <c r="Y12" s="647"/>
      <c r="Z12" s="647"/>
      <c r="AA12" s="647"/>
      <c r="AB12" s="647"/>
      <c r="AC12" s="647"/>
      <c r="AD12" s="647"/>
      <c r="AE12" s="647"/>
      <c r="AF12" s="647"/>
      <c r="AG12" s="647"/>
      <c r="AH12" s="647"/>
      <c r="AI12" s="647"/>
      <c r="AJ12" s="647"/>
      <c r="AK12" s="647"/>
      <c r="AL12" s="647"/>
      <c r="AM12" s="647"/>
      <c r="AN12" s="647"/>
      <c r="AO12" s="647"/>
      <c r="AP12" s="647"/>
      <c r="AQ12" s="647"/>
      <c r="AR12" s="647"/>
      <c r="AS12" s="648"/>
    </row>
    <row r="13" spans="1:45" ht="13.5" customHeight="1">
      <c r="A13" s="369"/>
      <c r="B13" s="368"/>
      <c r="C13" s="368"/>
      <c r="D13" s="368"/>
      <c r="E13" s="368"/>
      <c r="F13" s="368"/>
      <c r="G13" s="368"/>
      <c r="H13" s="367"/>
      <c r="I13" s="666" t="s">
        <v>35</v>
      </c>
      <c r="J13" s="667"/>
      <c r="K13" s="670"/>
      <c r="L13" s="670"/>
      <c r="M13" s="670"/>
      <c r="N13" s="670"/>
      <c r="O13" s="363"/>
      <c r="P13" s="670"/>
      <c r="Q13" s="670"/>
      <c r="R13" s="670"/>
      <c r="S13" s="670"/>
      <c r="T13" s="670"/>
      <c r="U13" s="349"/>
      <c r="V13" s="349"/>
      <c r="W13" s="349"/>
      <c r="X13" s="349"/>
      <c r="Y13" s="349"/>
      <c r="Z13" s="349"/>
      <c r="AA13" s="349"/>
      <c r="AB13" s="349"/>
      <c r="AC13" s="349"/>
      <c r="AD13" s="349"/>
      <c r="AE13" s="349"/>
      <c r="AF13" s="349"/>
      <c r="AG13" s="349"/>
      <c r="AH13" s="349"/>
      <c r="AI13" s="349"/>
      <c r="AJ13" s="349"/>
      <c r="AK13" s="349"/>
      <c r="AL13" s="349"/>
      <c r="AM13" s="349"/>
      <c r="AN13" s="349"/>
      <c r="AO13" s="349"/>
      <c r="AP13" s="349"/>
      <c r="AQ13" s="349"/>
      <c r="AR13" s="349"/>
      <c r="AS13" s="348"/>
    </row>
    <row r="14" spans="1:45" ht="13.5" customHeight="1">
      <c r="A14" s="672" t="s">
        <v>648</v>
      </c>
      <c r="B14" s="673"/>
      <c r="C14" s="673"/>
      <c r="D14" s="673"/>
      <c r="E14" s="673"/>
      <c r="F14" s="673"/>
      <c r="G14" s="673"/>
      <c r="H14" s="674"/>
      <c r="I14" s="668"/>
      <c r="J14" s="669"/>
      <c r="K14" s="671"/>
      <c r="L14" s="671"/>
      <c r="M14" s="671"/>
      <c r="N14" s="671"/>
      <c r="O14" s="362"/>
      <c r="P14" s="671"/>
      <c r="Q14" s="671"/>
      <c r="R14" s="671"/>
      <c r="S14" s="671"/>
      <c r="T14" s="671"/>
      <c r="U14" s="362"/>
      <c r="V14" s="362"/>
      <c r="W14" s="362"/>
      <c r="X14" s="362"/>
      <c r="Y14" s="362"/>
      <c r="Z14" s="362"/>
      <c r="AA14" s="362"/>
      <c r="AB14" s="362"/>
      <c r="AC14" s="362"/>
      <c r="AD14" s="362"/>
      <c r="AE14" s="362"/>
      <c r="AF14" s="362"/>
      <c r="AG14" s="362"/>
      <c r="AH14" s="362"/>
      <c r="AI14" s="362"/>
      <c r="AJ14" s="362"/>
      <c r="AK14" s="362"/>
      <c r="AL14" s="362"/>
      <c r="AM14" s="362"/>
      <c r="AN14" s="362"/>
      <c r="AO14" s="362"/>
      <c r="AP14" s="362"/>
      <c r="AQ14" s="362"/>
      <c r="AR14" s="362"/>
      <c r="AS14" s="361"/>
    </row>
    <row r="15" spans="1:45" ht="13.5" customHeight="1">
      <c r="A15" s="672"/>
      <c r="B15" s="673"/>
      <c r="C15" s="673"/>
      <c r="D15" s="673"/>
      <c r="E15" s="673"/>
      <c r="F15" s="673"/>
      <c r="G15" s="673"/>
      <c r="H15" s="674"/>
      <c r="I15" s="675"/>
      <c r="J15" s="676"/>
      <c r="K15" s="676"/>
      <c r="L15" s="676"/>
      <c r="M15" s="676"/>
      <c r="N15" s="676"/>
      <c r="O15" s="676"/>
      <c r="P15" s="676"/>
      <c r="Q15" s="676"/>
      <c r="R15" s="676"/>
      <c r="S15" s="676"/>
      <c r="T15" s="676"/>
      <c r="U15" s="676"/>
      <c r="V15" s="676"/>
      <c r="W15" s="676"/>
      <c r="X15" s="676"/>
      <c r="Y15" s="676"/>
      <c r="Z15" s="676"/>
      <c r="AA15" s="676"/>
      <c r="AB15" s="676"/>
      <c r="AC15" s="676"/>
      <c r="AD15" s="676"/>
      <c r="AE15" s="676"/>
      <c r="AF15" s="676"/>
      <c r="AG15" s="676"/>
      <c r="AH15" s="676"/>
      <c r="AI15" s="676"/>
      <c r="AJ15" s="676"/>
      <c r="AK15" s="676"/>
      <c r="AL15" s="676"/>
      <c r="AM15" s="676"/>
      <c r="AN15" s="676"/>
      <c r="AO15" s="676"/>
      <c r="AP15" s="676"/>
      <c r="AQ15" s="676"/>
      <c r="AR15" s="676"/>
      <c r="AS15" s="677"/>
    </row>
    <row r="16" spans="1:45" ht="13.5" customHeight="1">
      <c r="A16" s="366"/>
      <c r="B16" s="365"/>
      <c r="C16" s="365"/>
      <c r="D16" s="365"/>
      <c r="E16" s="365"/>
      <c r="F16" s="365"/>
      <c r="G16" s="365"/>
      <c r="H16" s="364"/>
      <c r="I16" s="678"/>
      <c r="J16" s="679"/>
      <c r="K16" s="679"/>
      <c r="L16" s="679"/>
      <c r="M16" s="679"/>
      <c r="N16" s="679"/>
      <c r="O16" s="679"/>
      <c r="P16" s="679"/>
      <c r="Q16" s="679"/>
      <c r="R16" s="679"/>
      <c r="S16" s="679"/>
      <c r="T16" s="679"/>
      <c r="U16" s="679"/>
      <c r="V16" s="679"/>
      <c r="W16" s="679"/>
      <c r="X16" s="679"/>
      <c r="Y16" s="679"/>
      <c r="Z16" s="679"/>
      <c r="AA16" s="679"/>
      <c r="AB16" s="679"/>
      <c r="AC16" s="679"/>
      <c r="AD16" s="679"/>
      <c r="AE16" s="679"/>
      <c r="AF16" s="679"/>
      <c r="AG16" s="679"/>
      <c r="AH16" s="679"/>
      <c r="AI16" s="679"/>
      <c r="AJ16" s="679"/>
      <c r="AK16" s="679"/>
      <c r="AL16" s="679"/>
      <c r="AM16" s="679"/>
      <c r="AN16" s="679"/>
      <c r="AO16" s="679"/>
      <c r="AP16" s="679"/>
      <c r="AQ16" s="679"/>
      <c r="AR16" s="679"/>
      <c r="AS16" s="680"/>
    </row>
    <row r="17" spans="1:59" ht="13.5" customHeight="1">
      <c r="A17" s="681" t="s">
        <v>647</v>
      </c>
      <c r="B17" s="682"/>
      <c r="C17" s="682"/>
      <c r="D17" s="682"/>
      <c r="E17" s="682"/>
      <c r="F17" s="682"/>
      <c r="G17" s="682"/>
      <c r="H17" s="683"/>
      <c r="I17" s="684"/>
      <c r="J17" s="685"/>
      <c r="K17" s="685"/>
      <c r="L17" s="685"/>
      <c r="M17" s="685"/>
      <c r="N17" s="685"/>
      <c r="O17" s="685"/>
      <c r="P17" s="685"/>
      <c r="Q17" s="685"/>
      <c r="R17" s="685"/>
      <c r="S17" s="685"/>
      <c r="T17" s="685"/>
      <c r="U17" s="685"/>
      <c r="V17" s="685"/>
      <c r="W17" s="685"/>
      <c r="X17" s="685"/>
      <c r="Y17" s="685"/>
      <c r="Z17" s="685"/>
      <c r="AA17" s="685"/>
      <c r="AB17" s="685"/>
      <c r="AC17" s="685"/>
      <c r="AD17" s="685"/>
      <c r="AE17" s="685"/>
      <c r="AF17" s="685"/>
      <c r="AG17" s="685"/>
      <c r="AH17" s="685"/>
      <c r="AI17" s="685"/>
      <c r="AJ17" s="685"/>
      <c r="AK17" s="685"/>
      <c r="AL17" s="685"/>
      <c r="AM17" s="685"/>
      <c r="AN17" s="685"/>
      <c r="AO17" s="685"/>
      <c r="AP17" s="685"/>
      <c r="AQ17" s="685"/>
      <c r="AR17" s="685"/>
      <c r="AS17" s="686"/>
    </row>
    <row r="18" spans="1:59" ht="13.5" customHeight="1">
      <c r="A18" s="637"/>
      <c r="B18" s="638"/>
      <c r="C18" s="638"/>
      <c r="D18" s="638"/>
      <c r="E18" s="638"/>
      <c r="F18" s="638"/>
      <c r="G18" s="638"/>
      <c r="H18" s="639"/>
      <c r="I18" s="687"/>
      <c r="J18" s="688"/>
      <c r="K18" s="688"/>
      <c r="L18" s="688"/>
      <c r="M18" s="688"/>
      <c r="N18" s="688"/>
      <c r="O18" s="688"/>
      <c r="P18" s="688"/>
      <c r="Q18" s="688"/>
      <c r="R18" s="688"/>
      <c r="S18" s="688"/>
      <c r="T18" s="688"/>
      <c r="U18" s="688"/>
      <c r="V18" s="688"/>
      <c r="W18" s="688"/>
      <c r="X18" s="688"/>
      <c r="Y18" s="688"/>
      <c r="Z18" s="688"/>
      <c r="AA18" s="688"/>
      <c r="AB18" s="688"/>
      <c r="AC18" s="688"/>
      <c r="AD18" s="688"/>
      <c r="AE18" s="688"/>
      <c r="AF18" s="688"/>
      <c r="AG18" s="688"/>
      <c r="AH18" s="688"/>
      <c r="AI18" s="688"/>
      <c r="AJ18" s="688"/>
      <c r="AK18" s="688"/>
      <c r="AL18" s="688"/>
      <c r="AM18" s="688"/>
      <c r="AN18" s="688"/>
      <c r="AO18" s="688"/>
      <c r="AP18" s="688"/>
      <c r="AQ18" s="688"/>
      <c r="AR18" s="688"/>
      <c r="AS18" s="689"/>
    </row>
    <row r="19" spans="1:59" ht="13.5" customHeight="1">
      <c r="A19" s="681" t="s">
        <v>646</v>
      </c>
      <c r="B19" s="682"/>
      <c r="C19" s="682"/>
      <c r="D19" s="682"/>
      <c r="E19" s="682"/>
      <c r="F19" s="682"/>
      <c r="G19" s="682"/>
      <c r="H19" s="682"/>
      <c r="I19" s="666" t="s">
        <v>227</v>
      </c>
      <c r="J19" s="690"/>
      <c r="K19" s="690"/>
      <c r="L19" s="690"/>
      <c r="M19" s="690"/>
      <c r="N19" s="690"/>
      <c r="O19" s="690"/>
      <c r="P19" s="690"/>
      <c r="Q19" s="667" t="s">
        <v>644</v>
      </c>
      <c r="R19" s="363"/>
      <c r="S19" s="667" t="s">
        <v>227</v>
      </c>
      <c r="T19" s="690"/>
      <c r="U19" s="690"/>
      <c r="V19" s="690"/>
      <c r="W19" s="690"/>
      <c r="X19" s="690"/>
      <c r="Y19" s="690"/>
      <c r="Z19" s="690"/>
      <c r="AA19" s="667" t="s">
        <v>644</v>
      </c>
      <c r="AB19" s="363"/>
      <c r="AC19" s="667" t="s">
        <v>227</v>
      </c>
      <c r="AD19" s="690"/>
      <c r="AE19" s="690"/>
      <c r="AF19" s="690"/>
      <c r="AG19" s="690"/>
      <c r="AH19" s="690"/>
      <c r="AI19" s="690"/>
      <c r="AJ19" s="690"/>
      <c r="AK19" s="667" t="s">
        <v>644</v>
      </c>
      <c r="AL19" s="349"/>
      <c r="AM19" s="349"/>
      <c r="AN19" s="349"/>
      <c r="AO19" s="349"/>
      <c r="AP19" s="349"/>
      <c r="AQ19" s="349"/>
      <c r="AR19" s="349"/>
      <c r="AS19" s="348"/>
    </row>
    <row r="20" spans="1:59" ht="13.5" customHeight="1">
      <c r="A20" s="637"/>
      <c r="B20" s="638"/>
      <c r="C20" s="638"/>
      <c r="D20" s="638"/>
      <c r="E20" s="638"/>
      <c r="F20" s="638"/>
      <c r="G20" s="638"/>
      <c r="H20" s="638"/>
      <c r="I20" s="668"/>
      <c r="J20" s="691"/>
      <c r="K20" s="691"/>
      <c r="L20" s="691"/>
      <c r="M20" s="691"/>
      <c r="N20" s="691"/>
      <c r="O20" s="691"/>
      <c r="P20" s="691"/>
      <c r="Q20" s="669"/>
      <c r="R20" s="362"/>
      <c r="S20" s="669"/>
      <c r="T20" s="691"/>
      <c r="U20" s="691"/>
      <c r="V20" s="691"/>
      <c r="W20" s="691"/>
      <c r="X20" s="691"/>
      <c r="Y20" s="691"/>
      <c r="Z20" s="691"/>
      <c r="AA20" s="669"/>
      <c r="AB20" s="362"/>
      <c r="AC20" s="669"/>
      <c r="AD20" s="691"/>
      <c r="AE20" s="691"/>
      <c r="AF20" s="691"/>
      <c r="AG20" s="691"/>
      <c r="AH20" s="691"/>
      <c r="AI20" s="691"/>
      <c r="AJ20" s="691"/>
      <c r="AK20" s="669"/>
      <c r="AL20" s="362"/>
      <c r="AM20" s="362"/>
      <c r="AN20" s="362"/>
      <c r="AO20" s="362"/>
      <c r="AP20" s="362"/>
      <c r="AQ20" s="362"/>
      <c r="AR20" s="362"/>
      <c r="AS20" s="361"/>
    </row>
    <row r="21" spans="1:59" ht="13.5" customHeight="1">
      <c r="A21" s="681" t="s">
        <v>645</v>
      </c>
      <c r="B21" s="682"/>
      <c r="C21" s="682"/>
      <c r="D21" s="682"/>
      <c r="E21" s="682"/>
      <c r="F21" s="682"/>
      <c r="G21" s="682"/>
      <c r="H21" s="682"/>
      <c r="I21" s="666" t="s">
        <v>227</v>
      </c>
      <c r="J21" s="690"/>
      <c r="K21" s="690"/>
      <c r="L21" s="690"/>
      <c r="M21" s="690"/>
      <c r="N21" s="690"/>
      <c r="O21" s="690"/>
      <c r="P21" s="690"/>
      <c r="Q21" s="667" t="s">
        <v>644</v>
      </c>
      <c r="R21" s="363"/>
      <c r="S21" s="667" t="s">
        <v>227</v>
      </c>
      <c r="T21" s="690"/>
      <c r="U21" s="690"/>
      <c r="V21" s="690"/>
      <c r="W21" s="690"/>
      <c r="X21" s="690"/>
      <c r="Y21" s="690"/>
      <c r="Z21" s="690"/>
      <c r="AA21" s="667" t="s">
        <v>644</v>
      </c>
      <c r="AB21" s="363"/>
      <c r="AC21" s="667" t="s">
        <v>227</v>
      </c>
      <c r="AD21" s="690"/>
      <c r="AE21" s="690"/>
      <c r="AF21" s="690"/>
      <c r="AG21" s="690"/>
      <c r="AH21" s="690"/>
      <c r="AI21" s="690"/>
      <c r="AJ21" s="690"/>
      <c r="AK21" s="667" t="s">
        <v>644</v>
      </c>
      <c r="AL21" s="349"/>
      <c r="AM21" s="349"/>
      <c r="AN21" s="349"/>
      <c r="AO21" s="349"/>
      <c r="AP21" s="349"/>
      <c r="AQ21" s="349"/>
      <c r="AR21" s="349"/>
      <c r="AS21" s="348"/>
    </row>
    <row r="22" spans="1:59" ht="13.5" customHeight="1">
      <c r="A22" s="637"/>
      <c r="B22" s="638"/>
      <c r="C22" s="638"/>
      <c r="D22" s="638"/>
      <c r="E22" s="638"/>
      <c r="F22" s="638"/>
      <c r="G22" s="638"/>
      <c r="H22" s="638"/>
      <c r="I22" s="668"/>
      <c r="J22" s="691"/>
      <c r="K22" s="691"/>
      <c r="L22" s="691"/>
      <c r="M22" s="691"/>
      <c r="N22" s="691"/>
      <c r="O22" s="691"/>
      <c r="P22" s="691"/>
      <c r="Q22" s="669"/>
      <c r="R22" s="362"/>
      <c r="S22" s="669"/>
      <c r="T22" s="691"/>
      <c r="U22" s="691"/>
      <c r="V22" s="691"/>
      <c r="W22" s="691"/>
      <c r="X22" s="691"/>
      <c r="Y22" s="691"/>
      <c r="Z22" s="691"/>
      <c r="AA22" s="669"/>
      <c r="AB22" s="362"/>
      <c r="AC22" s="669"/>
      <c r="AD22" s="691"/>
      <c r="AE22" s="691"/>
      <c r="AF22" s="691"/>
      <c r="AG22" s="691"/>
      <c r="AH22" s="691"/>
      <c r="AI22" s="691"/>
      <c r="AJ22" s="691"/>
      <c r="AK22" s="669"/>
      <c r="AL22" s="362"/>
      <c r="AM22" s="362"/>
      <c r="AN22" s="362"/>
      <c r="AO22" s="362"/>
      <c r="AP22" s="362"/>
      <c r="AQ22" s="362"/>
      <c r="AR22" s="362"/>
      <c r="AS22" s="361"/>
    </row>
    <row r="23" spans="1:59" ht="13.5" customHeight="1">
      <c r="A23" s="681" t="s">
        <v>643</v>
      </c>
      <c r="B23" s="682"/>
      <c r="C23" s="682"/>
      <c r="D23" s="682"/>
      <c r="E23" s="682"/>
      <c r="F23" s="682"/>
      <c r="G23" s="682"/>
      <c r="H23" s="683"/>
      <c r="I23" s="684"/>
      <c r="J23" s="685"/>
      <c r="K23" s="685"/>
      <c r="L23" s="685"/>
      <c r="M23" s="685"/>
      <c r="N23" s="685"/>
      <c r="O23" s="685"/>
      <c r="P23" s="685"/>
      <c r="Q23" s="685"/>
      <c r="R23" s="685"/>
      <c r="S23" s="685"/>
      <c r="T23" s="685"/>
      <c r="U23" s="685"/>
      <c r="V23" s="685"/>
      <c r="W23" s="685"/>
      <c r="X23" s="685"/>
      <c r="Y23" s="685"/>
      <c r="Z23" s="685"/>
      <c r="AA23" s="685"/>
      <c r="AB23" s="685"/>
      <c r="AC23" s="704"/>
      <c r="AD23" s="360" t="s">
        <v>231</v>
      </c>
      <c r="AE23" s="356"/>
      <c r="AF23" s="356"/>
      <c r="AG23" s="356"/>
      <c r="AH23" s="356"/>
      <c r="AI23" s="356"/>
      <c r="AJ23" s="356"/>
      <c r="AK23" s="359"/>
      <c r="AL23" s="692"/>
      <c r="AM23" s="692"/>
      <c r="AN23" s="692"/>
      <c r="AO23" s="692"/>
      <c r="AP23" s="692"/>
      <c r="AQ23" s="692"/>
      <c r="AR23" s="692"/>
      <c r="AS23" s="695"/>
    </row>
    <row r="24" spans="1:59" ht="13.5" customHeight="1">
      <c r="A24" s="634"/>
      <c r="B24" s="635"/>
      <c r="C24" s="635"/>
      <c r="D24" s="635"/>
      <c r="E24" s="635"/>
      <c r="F24" s="635"/>
      <c r="G24" s="635"/>
      <c r="H24" s="636"/>
      <c r="I24" s="705"/>
      <c r="J24" s="706"/>
      <c r="K24" s="706"/>
      <c r="L24" s="706"/>
      <c r="M24" s="706"/>
      <c r="N24" s="706"/>
      <c r="O24" s="706"/>
      <c r="P24" s="706"/>
      <c r="Q24" s="706"/>
      <c r="R24" s="706"/>
      <c r="S24" s="706"/>
      <c r="T24" s="706"/>
      <c r="U24" s="706"/>
      <c r="V24" s="706"/>
      <c r="W24" s="706"/>
      <c r="X24" s="706"/>
      <c r="Y24" s="706"/>
      <c r="Z24" s="706"/>
      <c r="AA24" s="706"/>
      <c r="AB24" s="706"/>
      <c r="AC24" s="707"/>
      <c r="AD24" s="698" t="s">
        <v>642</v>
      </c>
      <c r="AE24" s="699"/>
      <c r="AF24" s="699"/>
      <c r="AG24" s="699"/>
      <c r="AH24" s="699"/>
      <c r="AI24" s="699"/>
      <c r="AJ24" s="699"/>
      <c r="AK24" s="700"/>
      <c r="AL24" s="693"/>
      <c r="AM24" s="693"/>
      <c r="AN24" s="693"/>
      <c r="AO24" s="693"/>
      <c r="AP24" s="693"/>
      <c r="AQ24" s="693"/>
      <c r="AR24" s="693"/>
      <c r="AS24" s="696"/>
    </row>
    <row r="25" spans="1:59" ht="13.5" customHeight="1">
      <c r="A25" s="637"/>
      <c r="B25" s="638"/>
      <c r="C25" s="638"/>
      <c r="D25" s="638"/>
      <c r="E25" s="638"/>
      <c r="F25" s="638"/>
      <c r="G25" s="638"/>
      <c r="H25" s="639"/>
      <c r="I25" s="687"/>
      <c r="J25" s="688"/>
      <c r="K25" s="688"/>
      <c r="L25" s="688"/>
      <c r="M25" s="688"/>
      <c r="N25" s="688"/>
      <c r="O25" s="688"/>
      <c r="P25" s="688"/>
      <c r="Q25" s="688"/>
      <c r="R25" s="688"/>
      <c r="S25" s="688"/>
      <c r="T25" s="688"/>
      <c r="U25" s="688"/>
      <c r="V25" s="688"/>
      <c r="W25" s="688"/>
      <c r="X25" s="688"/>
      <c r="Y25" s="688"/>
      <c r="Z25" s="688"/>
      <c r="AA25" s="688"/>
      <c r="AB25" s="688"/>
      <c r="AC25" s="708"/>
      <c r="AD25" s="701"/>
      <c r="AE25" s="702"/>
      <c r="AF25" s="702"/>
      <c r="AG25" s="702"/>
      <c r="AH25" s="702"/>
      <c r="AI25" s="702"/>
      <c r="AJ25" s="702"/>
      <c r="AK25" s="703"/>
      <c r="AL25" s="694"/>
      <c r="AM25" s="694"/>
      <c r="AN25" s="694"/>
      <c r="AO25" s="694"/>
      <c r="AP25" s="694"/>
      <c r="AQ25" s="694"/>
      <c r="AR25" s="694"/>
      <c r="AS25" s="697"/>
    </row>
    <row r="26" spans="1:59" ht="13.5" customHeight="1">
      <c r="A26" s="681" t="s">
        <v>641</v>
      </c>
      <c r="B26" s="682"/>
      <c r="C26" s="682"/>
      <c r="D26" s="682"/>
      <c r="E26" s="682"/>
      <c r="F26" s="682"/>
      <c r="G26" s="682"/>
      <c r="H26" s="683"/>
      <c r="I26" s="684"/>
      <c r="J26" s="685"/>
      <c r="K26" s="685"/>
      <c r="L26" s="685"/>
      <c r="M26" s="685"/>
      <c r="N26" s="685"/>
      <c r="O26" s="685"/>
      <c r="P26" s="685"/>
      <c r="Q26" s="685"/>
      <c r="R26" s="685"/>
      <c r="S26" s="685"/>
      <c r="T26" s="685"/>
      <c r="U26" s="685"/>
      <c r="V26" s="685"/>
      <c r="W26" s="685"/>
      <c r="X26" s="685"/>
      <c r="Y26" s="685"/>
      <c r="Z26" s="685"/>
      <c r="AA26" s="685"/>
      <c r="AB26" s="685"/>
      <c r="AC26" s="704"/>
      <c r="AD26" s="360" t="s">
        <v>231</v>
      </c>
      <c r="AE26" s="356"/>
      <c r="AF26" s="356"/>
      <c r="AG26" s="356"/>
      <c r="AH26" s="356"/>
      <c r="AI26" s="356"/>
      <c r="AJ26" s="356"/>
      <c r="AK26" s="359"/>
      <c r="AL26" s="692"/>
      <c r="AM26" s="692"/>
      <c r="AN26" s="692"/>
      <c r="AO26" s="692"/>
      <c r="AP26" s="692"/>
      <c r="AQ26" s="692"/>
      <c r="AR26" s="692"/>
      <c r="AS26" s="695"/>
    </row>
    <row r="27" spans="1:59" ht="13.5" customHeight="1">
      <c r="A27" s="634"/>
      <c r="B27" s="635"/>
      <c r="C27" s="635"/>
      <c r="D27" s="635"/>
      <c r="E27" s="635"/>
      <c r="F27" s="635"/>
      <c r="G27" s="635"/>
      <c r="H27" s="636"/>
      <c r="I27" s="705"/>
      <c r="J27" s="706"/>
      <c r="K27" s="706"/>
      <c r="L27" s="706"/>
      <c r="M27" s="706"/>
      <c r="N27" s="706"/>
      <c r="O27" s="706"/>
      <c r="P27" s="706"/>
      <c r="Q27" s="706"/>
      <c r="R27" s="706"/>
      <c r="S27" s="706"/>
      <c r="T27" s="706"/>
      <c r="U27" s="706"/>
      <c r="V27" s="706"/>
      <c r="W27" s="706"/>
      <c r="X27" s="706"/>
      <c r="Y27" s="706"/>
      <c r="Z27" s="706"/>
      <c r="AA27" s="706"/>
      <c r="AB27" s="706"/>
      <c r="AC27" s="707"/>
      <c r="AD27" s="698" t="s">
        <v>640</v>
      </c>
      <c r="AE27" s="699"/>
      <c r="AF27" s="699"/>
      <c r="AG27" s="699"/>
      <c r="AH27" s="699"/>
      <c r="AI27" s="699"/>
      <c r="AJ27" s="699"/>
      <c r="AK27" s="700"/>
      <c r="AL27" s="693"/>
      <c r="AM27" s="693"/>
      <c r="AN27" s="693"/>
      <c r="AO27" s="693"/>
      <c r="AP27" s="693"/>
      <c r="AQ27" s="693"/>
      <c r="AR27" s="693"/>
      <c r="AS27" s="696"/>
    </row>
    <row r="28" spans="1:59" ht="13.5" customHeight="1">
      <c r="A28" s="637"/>
      <c r="B28" s="638"/>
      <c r="C28" s="638"/>
      <c r="D28" s="638"/>
      <c r="E28" s="638"/>
      <c r="F28" s="638"/>
      <c r="G28" s="638"/>
      <c r="H28" s="639"/>
      <c r="I28" s="687"/>
      <c r="J28" s="688"/>
      <c r="K28" s="688"/>
      <c r="L28" s="688"/>
      <c r="M28" s="688"/>
      <c r="N28" s="688"/>
      <c r="O28" s="688"/>
      <c r="P28" s="688"/>
      <c r="Q28" s="688"/>
      <c r="R28" s="688"/>
      <c r="S28" s="688"/>
      <c r="T28" s="688"/>
      <c r="U28" s="688"/>
      <c r="V28" s="688"/>
      <c r="W28" s="688"/>
      <c r="X28" s="688"/>
      <c r="Y28" s="688"/>
      <c r="Z28" s="688"/>
      <c r="AA28" s="688"/>
      <c r="AB28" s="688"/>
      <c r="AC28" s="708"/>
      <c r="AD28" s="701"/>
      <c r="AE28" s="702"/>
      <c r="AF28" s="702"/>
      <c r="AG28" s="702"/>
      <c r="AH28" s="702"/>
      <c r="AI28" s="702"/>
      <c r="AJ28" s="702"/>
      <c r="AK28" s="703"/>
      <c r="AL28" s="694"/>
      <c r="AM28" s="694"/>
      <c r="AN28" s="694"/>
      <c r="AO28" s="694"/>
      <c r="AP28" s="694"/>
      <c r="AQ28" s="694"/>
      <c r="AR28" s="694"/>
      <c r="AS28" s="697"/>
    </row>
    <row r="29" spans="1:59" ht="13.5" customHeight="1">
      <c r="A29" s="681" t="s">
        <v>639</v>
      </c>
      <c r="B29" s="682"/>
      <c r="C29" s="682"/>
      <c r="D29" s="682"/>
      <c r="E29" s="682"/>
      <c r="F29" s="682"/>
      <c r="G29" s="682"/>
      <c r="H29" s="683"/>
      <c r="I29" s="684"/>
      <c r="J29" s="685"/>
      <c r="K29" s="685"/>
      <c r="L29" s="685"/>
      <c r="M29" s="685"/>
      <c r="N29" s="685"/>
      <c r="O29" s="685"/>
      <c r="P29" s="685"/>
      <c r="Q29" s="685"/>
      <c r="R29" s="685"/>
      <c r="S29" s="685"/>
      <c r="T29" s="685"/>
      <c r="U29" s="685"/>
      <c r="V29" s="685"/>
      <c r="W29" s="685"/>
      <c r="X29" s="685"/>
      <c r="Y29" s="685"/>
      <c r="Z29" s="685"/>
      <c r="AA29" s="685"/>
      <c r="AB29" s="685"/>
      <c r="AC29" s="704"/>
      <c r="AD29" s="360" t="s">
        <v>231</v>
      </c>
      <c r="AE29" s="356"/>
      <c r="AF29" s="356"/>
      <c r="AG29" s="356"/>
      <c r="AH29" s="356"/>
      <c r="AI29" s="356"/>
      <c r="AJ29" s="356"/>
      <c r="AK29" s="359"/>
      <c r="AL29" s="692"/>
      <c r="AM29" s="692"/>
      <c r="AN29" s="709"/>
      <c r="AO29" s="709"/>
      <c r="AP29" s="709"/>
      <c r="AQ29" s="709"/>
      <c r="AR29" s="709"/>
      <c r="AS29" s="714"/>
    </row>
    <row r="30" spans="1:59" ht="13.5" customHeight="1">
      <c r="A30" s="634"/>
      <c r="B30" s="635"/>
      <c r="C30" s="635"/>
      <c r="D30" s="635"/>
      <c r="E30" s="635"/>
      <c r="F30" s="635"/>
      <c r="G30" s="635"/>
      <c r="H30" s="636"/>
      <c r="I30" s="705"/>
      <c r="J30" s="706"/>
      <c r="K30" s="706"/>
      <c r="L30" s="706"/>
      <c r="M30" s="706"/>
      <c r="N30" s="706"/>
      <c r="O30" s="706"/>
      <c r="P30" s="706"/>
      <c r="Q30" s="706"/>
      <c r="R30" s="706"/>
      <c r="S30" s="706"/>
      <c r="T30" s="706"/>
      <c r="U30" s="706"/>
      <c r="V30" s="706"/>
      <c r="W30" s="706"/>
      <c r="X30" s="706"/>
      <c r="Y30" s="706"/>
      <c r="Z30" s="706"/>
      <c r="AA30" s="706"/>
      <c r="AB30" s="706"/>
      <c r="AC30" s="707"/>
      <c r="AD30" s="698" t="s">
        <v>638</v>
      </c>
      <c r="AE30" s="699"/>
      <c r="AF30" s="699"/>
      <c r="AG30" s="699"/>
      <c r="AH30" s="699"/>
      <c r="AI30" s="699"/>
      <c r="AJ30" s="699"/>
      <c r="AK30" s="700"/>
      <c r="AL30" s="693"/>
      <c r="AM30" s="693"/>
      <c r="AN30" s="710"/>
      <c r="AO30" s="710"/>
      <c r="AP30" s="710"/>
      <c r="AQ30" s="710"/>
      <c r="AR30" s="710"/>
      <c r="AS30" s="715"/>
      <c r="BG30" s="358"/>
    </row>
    <row r="31" spans="1:59" ht="13.5" customHeight="1">
      <c r="A31" s="637"/>
      <c r="B31" s="638"/>
      <c r="C31" s="638"/>
      <c r="D31" s="638"/>
      <c r="E31" s="638"/>
      <c r="F31" s="638"/>
      <c r="G31" s="638"/>
      <c r="H31" s="639"/>
      <c r="I31" s="687"/>
      <c r="J31" s="688"/>
      <c r="K31" s="688"/>
      <c r="L31" s="688"/>
      <c r="M31" s="688"/>
      <c r="N31" s="688"/>
      <c r="O31" s="688"/>
      <c r="P31" s="688"/>
      <c r="Q31" s="688"/>
      <c r="R31" s="688"/>
      <c r="S31" s="688"/>
      <c r="T31" s="688"/>
      <c r="U31" s="688"/>
      <c r="V31" s="688"/>
      <c r="W31" s="688"/>
      <c r="X31" s="688"/>
      <c r="Y31" s="688"/>
      <c r="Z31" s="688"/>
      <c r="AA31" s="688"/>
      <c r="AB31" s="688"/>
      <c r="AC31" s="708"/>
      <c r="AD31" s="701"/>
      <c r="AE31" s="702"/>
      <c r="AF31" s="702"/>
      <c r="AG31" s="702"/>
      <c r="AH31" s="702"/>
      <c r="AI31" s="702"/>
      <c r="AJ31" s="702"/>
      <c r="AK31" s="703"/>
      <c r="AL31" s="694"/>
      <c r="AM31" s="694"/>
      <c r="AN31" s="711"/>
      <c r="AO31" s="711"/>
      <c r="AP31" s="711"/>
      <c r="AQ31" s="711"/>
      <c r="AR31" s="711"/>
      <c r="AS31" s="716"/>
      <c r="BG31" s="358"/>
    </row>
    <row r="32" spans="1:59">
      <c r="A32" s="681" t="s">
        <v>637</v>
      </c>
      <c r="B32" s="682"/>
      <c r="C32" s="682"/>
      <c r="D32" s="682"/>
      <c r="E32" s="682"/>
      <c r="F32" s="682"/>
      <c r="G32" s="682"/>
      <c r="H32" s="682"/>
      <c r="I32" s="712"/>
      <c r="J32" s="712"/>
      <c r="K32" s="712"/>
      <c r="L32" s="712"/>
      <c r="M32" s="712"/>
      <c r="N32" s="712"/>
      <c r="O32" s="712"/>
      <c r="P32" s="712"/>
      <c r="Q32" s="712"/>
      <c r="R32" s="712"/>
      <c r="S32" s="712"/>
      <c r="T32" s="712"/>
      <c r="U32" s="712"/>
      <c r="V32" s="712"/>
      <c r="W32" s="357"/>
      <c r="X32" s="356"/>
      <c r="Y32" s="356"/>
      <c r="Z32" s="356"/>
      <c r="AA32" s="356"/>
      <c r="AB32" s="356"/>
      <c r="AC32" s="356"/>
      <c r="AD32" s="356"/>
      <c r="AE32" s="356"/>
      <c r="AF32" s="356"/>
      <c r="AG32" s="356"/>
      <c r="AH32" s="356"/>
      <c r="AI32" s="356"/>
      <c r="AJ32" s="356"/>
      <c r="AK32" s="356"/>
      <c r="AL32" s="356"/>
      <c r="AM32" s="356"/>
      <c r="AN32" s="356"/>
      <c r="AO32" s="356"/>
      <c r="AP32" s="356"/>
      <c r="AQ32" s="356"/>
      <c r="AR32" s="356"/>
      <c r="AS32" s="355"/>
    </row>
    <row r="33" spans="1:46">
      <c r="A33" s="634"/>
      <c r="B33" s="635"/>
      <c r="C33" s="635"/>
      <c r="D33" s="635"/>
      <c r="E33" s="635"/>
      <c r="F33" s="635"/>
      <c r="G33" s="635"/>
      <c r="H33" s="635"/>
      <c r="I33" s="713"/>
      <c r="J33" s="713"/>
      <c r="K33" s="713"/>
      <c r="L33" s="713"/>
      <c r="M33" s="713"/>
      <c r="N33" s="713"/>
      <c r="O33" s="713"/>
      <c r="P33" s="713"/>
      <c r="Q33" s="713"/>
      <c r="R33" s="713"/>
      <c r="S33" s="713"/>
      <c r="T33" s="713"/>
      <c r="U33" s="713"/>
      <c r="V33" s="713"/>
      <c r="W33" s="354"/>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2"/>
    </row>
    <row r="34" spans="1:46" ht="20.100000000000001" customHeight="1">
      <c r="A34" s="717" t="s">
        <v>636</v>
      </c>
      <c r="B34" s="667"/>
      <c r="C34" s="667"/>
      <c r="D34" s="667"/>
      <c r="E34" s="667"/>
      <c r="F34" s="667"/>
      <c r="G34" s="667"/>
      <c r="H34" s="723"/>
      <c r="I34" s="724"/>
      <c r="J34" s="725"/>
      <c r="K34" s="725"/>
      <c r="L34" s="725"/>
      <c r="M34" s="725"/>
      <c r="N34" s="725"/>
      <c r="O34" s="725"/>
      <c r="P34" s="725"/>
      <c r="Q34" s="725"/>
      <c r="R34" s="725"/>
      <c r="S34" s="725"/>
      <c r="T34" s="725"/>
      <c r="U34" s="725"/>
      <c r="V34" s="725"/>
      <c r="W34" s="725"/>
      <c r="X34" s="725"/>
      <c r="Y34" s="725"/>
      <c r="Z34" s="725"/>
      <c r="AA34" s="725"/>
      <c r="AB34" s="725"/>
      <c r="AC34" s="725"/>
      <c r="AD34" s="725"/>
      <c r="AE34" s="725"/>
      <c r="AF34" s="725"/>
      <c r="AG34" s="725"/>
      <c r="AH34" s="725"/>
      <c r="AI34" s="725"/>
      <c r="AJ34" s="725"/>
      <c r="AK34" s="725"/>
      <c r="AL34" s="725"/>
      <c r="AM34" s="725"/>
      <c r="AN34" s="725"/>
      <c r="AO34" s="725"/>
      <c r="AP34" s="725"/>
      <c r="AQ34" s="725"/>
      <c r="AR34" s="725"/>
      <c r="AS34" s="726"/>
    </row>
    <row r="35" spans="1:46" ht="13.5" customHeight="1">
      <c r="A35" s="634" t="s">
        <v>635</v>
      </c>
      <c r="B35" s="635"/>
      <c r="C35" s="635"/>
      <c r="D35" s="635"/>
      <c r="E35" s="635"/>
      <c r="F35" s="635"/>
      <c r="G35" s="635"/>
      <c r="H35" s="636"/>
      <c r="I35" s="727"/>
      <c r="J35" s="728"/>
      <c r="K35" s="728"/>
      <c r="L35" s="728"/>
      <c r="M35" s="728"/>
      <c r="N35" s="728"/>
      <c r="O35" s="728"/>
      <c r="P35" s="728"/>
      <c r="Q35" s="728"/>
      <c r="R35" s="728"/>
      <c r="S35" s="728"/>
      <c r="T35" s="728"/>
      <c r="U35" s="728"/>
      <c r="V35" s="728"/>
      <c r="W35" s="728"/>
      <c r="X35" s="728"/>
      <c r="Y35" s="728"/>
      <c r="Z35" s="728"/>
      <c r="AA35" s="728"/>
      <c r="AB35" s="728"/>
      <c r="AC35" s="728"/>
      <c r="AD35" s="728"/>
      <c r="AE35" s="728"/>
      <c r="AF35" s="728"/>
      <c r="AG35" s="728"/>
      <c r="AH35" s="728"/>
      <c r="AI35" s="728"/>
      <c r="AJ35" s="728"/>
      <c r="AK35" s="728"/>
      <c r="AL35" s="728"/>
      <c r="AM35" s="728"/>
      <c r="AN35" s="728"/>
      <c r="AO35" s="728"/>
      <c r="AP35" s="728"/>
      <c r="AQ35" s="728"/>
      <c r="AR35" s="728"/>
      <c r="AS35" s="729"/>
    </row>
    <row r="36" spans="1:46" ht="13.5" customHeight="1">
      <c r="A36" s="634"/>
      <c r="B36" s="635"/>
      <c r="C36" s="635"/>
      <c r="D36" s="635"/>
      <c r="E36" s="635"/>
      <c r="F36" s="635"/>
      <c r="G36" s="635"/>
      <c r="H36" s="636"/>
      <c r="I36" s="730"/>
      <c r="J36" s="731"/>
      <c r="K36" s="731"/>
      <c r="L36" s="731"/>
      <c r="M36" s="731"/>
      <c r="N36" s="731"/>
      <c r="O36" s="731"/>
      <c r="P36" s="731"/>
      <c r="Q36" s="731"/>
      <c r="R36" s="731"/>
      <c r="S36" s="731"/>
      <c r="T36" s="731"/>
      <c r="U36" s="731"/>
      <c r="V36" s="731"/>
      <c r="W36" s="731"/>
      <c r="X36" s="731"/>
      <c r="Y36" s="731"/>
      <c r="Z36" s="731"/>
      <c r="AA36" s="731"/>
      <c r="AB36" s="731"/>
      <c r="AC36" s="731"/>
      <c r="AD36" s="731"/>
      <c r="AE36" s="731"/>
      <c r="AF36" s="731"/>
      <c r="AG36" s="731"/>
      <c r="AH36" s="731"/>
      <c r="AI36" s="731"/>
      <c r="AJ36" s="731"/>
      <c r="AK36" s="731"/>
      <c r="AL36" s="731"/>
      <c r="AM36" s="731"/>
      <c r="AN36" s="731"/>
      <c r="AO36" s="731"/>
      <c r="AP36" s="731"/>
      <c r="AQ36" s="731"/>
      <c r="AR36" s="731"/>
      <c r="AS36" s="732"/>
    </row>
    <row r="37" spans="1:46" ht="13.5" customHeight="1">
      <c r="A37" s="637"/>
      <c r="B37" s="638"/>
      <c r="C37" s="638"/>
      <c r="D37" s="638"/>
      <c r="E37" s="638"/>
      <c r="F37" s="638"/>
      <c r="G37" s="638"/>
      <c r="H37" s="639"/>
      <c r="I37" s="733"/>
      <c r="J37" s="734"/>
      <c r="K37" s="734"/>
      <c r="L37" s="734"/>
      <c r="M37" s="734"/>
      <c r="N37" s="734"/>
      <c r="O37" s="734"/>
      <c r="P37" s="734"/>
      <c r="Q37" s="734"/>
      <c r="R37" s="734"/>
      <c r="S37" s="734"/>
      <c r="T37" s="734"/>
      <c r="U37" s="734"/>
      <c r="V37" s="734"/>
      <c r="W37" s="734"/>
      <c r="X37" s="734"/>
      <c r="Y37" s="734"/>
      <c r="Z37" s="734"/>
      <c r="AA37" s="734"/>
      <c r="AB37" s="734"/>
      <c r="AC37" s="734"/>
      <c r="AD37" s="734"/>
      <c r="AE37" s="734"/>
      <c r="AF37" s="734"/>
      <c r="AG37" s="734"/>
      <c r="AH37" s="734"/>
      <c r="AI37" s="734"/>
      <c r="AJ37" s="734"/>
      <c r="AK37" s="734"/>
      <c r="AL37" s="734"/>
      <c r="AM37" s="734"/>
      <c r="AN37" s="734"/>
      <c r="AO37" s="734"/>
      <c r="AP37" s="734"/>
      <c r="AQ37" s="734"/>
      <c r="AR37" s="734"/>
      <c r="AS37" s="735"/>
    </row>
    <row r="38" spans="1:46" ht="13.5" customHeight="1">
      <c r="A38" s="717" t="s">
        <v>634</v>
      </c>
      <c r="B38" s="667"/>
      <c r="C38" s="667"/>
      <c r="D38" s="667"/>
      <c r="E38" s="667"/>
      <c r="F38" s="349"/>
      <c r="G38" s="349"/>
      <c r="H38" s="349"/>
      <c r="I38" s="349"/>
      <c r="J38" s="349"/>
      <c r="K38" s="349"/>
      <c r="L38" s="349"/>
      <c r="M38" s="349"/>
      <c r="N38" s="349"/>
      <c r="O38" s="349"/>
      <c r="P38" s="349"/>
      <c r="Q38" s="349"/>
      <c r="R38" s="349"/>
      <c r="S38" s="349"/>
      <c r="T38" s="349"/>
      <c r="U38" s="349"/>
      <c r="V38" s="349"/>
      <c r="W38" s="349"/>
      <c r="X38" s="349"/>
      <c r="Y38" s="349"/>
      <c r="Z38" s="349"/>
      <c r="AA38" s="349"/>
      <c r="AB38" s="349"/>
      <c r="AC38" s="349"/>
      <c r="AD38" s="349"/>
      <c r="AE38" s="351"/>
      <c r="AF38" s="666" t="s">
        <v>633</v>
      </c>
      <c r="AG38" s="667"/>
      <c r="AH38" s="667"/>
      <c r="AI38" s="667"/>
      <c r="AJ38" s="667"/>
      <c r="AK38" s="667"/>
      <c r="AL38" s="667"/>
      <c r="AM38" s="667"/>
      <c r="AN38" s="667"/>
      <c r="AO38" s="667"/>
      <c r="AP38" s="667"/>
      <c r="AQ38" s="667"/>
      <c r="AR38" s="667"/>
      <c r="AS38" s="720"/>
    </row>
    <row r="39" spans="1:46" ht="13.5" customHeight="1">
      <c r="A39" s="718"/>
      <c r="B39" s="719"/>
      <c r="C39" s="719"/>
      <c r="D39" s="719"/>
      <c r="E39" s="719"/>
      <c r="AE39" s="346"/>
      <c r="AF39" s="721"/>
      <c r="AG39" s="719"/>
      <c r="AH39" s="719"/>
      <c r="AI39" s="719"/>
      <c r="AJ39" s="719"/>
      <c r="AK39" s="719"/>
      <c r="AL39" s="719"/>
      <c r="AM39" s="719"/>
      <c r="AN39" s="719"/>
      <c r="AO39" s="719"/>
      <c r="AP39" s="719"/>
      <c r="AQ39" s="719"/>
      <c r="AR39" s="719"/>
      <c r="AS39" s="722"/>
    </row>
    <row r="40" spans="1:46" ht="27" customHeight="1">
      <c r="A40" s="347"/>
      <c r="AE40" s="346"/>
      <c r="AF40" s="350"/>
      <c r="AG40" s="349"/>
      <c r="AH40" s="349"/>
      <c r="AI40" s="349"/>
      <c r="AJ40" s="349"/>
      <c r="AK40" s="349"/>
      <c r="AL40" s="349"/>
      <c r="AM40" s="349"/>
      <c r="AN40" s="349"/>
      <c r="AO40" s="349"/>
      <c r="AP40" s="349"/>
      <c r="AQ40" s="349"/>
      <c r="AR40" s="349"/>
      <c r="AS40" s="348"/>
    </row>
    <row r="41" spans="1:46" ht="27" customHeight="1">
      <c r="A41" s="347"/>
      <c r="AE41" s="346"/>
      <c r="AF41" s="345"/>
      <c r="AS41" s="344"/>
    </row>
    <row r="42" spans="1:46" ht="27" customHeight="1">
      <c r="A42" s="347"/>
      <c r="AE42" s="346"/>
      <c r="AF42" s="345"/>
      <c r="AS42" s="344"/>
    </row>
    <row r="43" spans="1:46" ht="27" customHeight="1">
      <c r="A43" s="347"/>
      <c r="AE43" s="346"/>
      <c r="AF43" s="345"/>
      <c r="AS43" s="344"/>
    </row>
    <row r="44" spans="1:46" ht="27" customHeight="1" thickBot="1">
      <c r="A44" s="343"/>
      <c r="B44" s="340"/>
      <c r="C44" s="340"/>
      <c r="D44" s="340"/>
      <c r="E44" s="340"/>
      <c r="F44" s="340"/>
      <c r="G44" s="340"/>
      <c r="H44" s="340"/>
      <c r="I44" s="340"/>
      <c r="J44" s="340"/>
      <c r="K44" s="340"/>
      <c r="L44" s="340"/>
      <c r="M44" s="340"/>
      <c r="N44" s="340"/>
      <c r="O44" s="340"/>
      <c r="P44" s="340"/>
      <c r="Q44" s="340"/>
      <c r="R44" s="340"/>
      <c r="S44" s="340"/>
      <c r="T44" s="340"/>
      <c r="U44" s="340"/>
      <c r="V44" s="340"/>
      <c r="W44" s="340"/>
      <c r="X44" s="340"/>
      <c r="Y44" s="340"/>
      <c r="Z44" s="340"/>
      <c r="AA44" s="340"/>
      <c r="AB44" s="340"/>
      <c r="AC44" s="340"/>
      <c r="AD44" s="340"/>
      <c r="AE44" s="342"/>
      <c r="AF44" s="341"/>
      <c r="AG44" s="340"/>
      <c r="AH44" s="340"/>
      <c r="AI44" s="340"/>
      <c r="AJ44" s="340"/>
      <c r="AK44" s="340"/>
      <c r="AL44" s="340"/>
      <c r="AM44" s="340"/>
      <c r="AN44" s="340"/>
      <c r="AO44" s="340"/>
      <c r="AP44" s="340"/>
      <c r="AQ44" s="340"/>
      <c r="AR44" s="340"/>
      <c r="AS44" s="339"/>
    </row>
    <row r="45" spans="1:46" ht="15" customHeight="1">
      <c r="A45" s="337" t="s">
        <v>632</v>
      </c>
      <c r="U45" s="338"/>
      <c r="V45" s="338"/>
      <c r="W45" s="338"/>
      <c r="X45" s="338"/>
      <c r="Y45" s="338"/>
      <c r="Z45" s="338"/>
      <c r="AA45" s="338"/>
      <c r="AB45" s="338"/>
      <c r="AC45" s="338"/>
      <c r="AD45" s="338"/>
      <c r="AE45" s="338"/>
      <c r="AF45" s="338"/>
      <c r="AG45" s="338"/>
      <c r="AH45" s="338"/>
      <c r="AI45" s="338"/>
      <c r="AJ45" s="338"/>
      <c r="AK45" s="338"/>
      <c r="AL45" s="338"/>
      <c r="AM45" s="338"/>
      <c r="AN45" s="338"/>
      <c r="AO45" s="338"/>
      <c r="AP45" s="338"/>
      <c r="AQ45" s="338"/>
      <c r="AR45" s="338"/>
      <c r="AS45" s="338"/>
      <c r="AT45" s="338"/>
    </row>
    <row r="46" spans="1:46">
      <c r="A46" s="337" t="s">
        <v>780</v>
      </c>
      <c r="T46" s="338"/>
      <c r="U46" s="338"/>
      <c r="V46" s="338"/>
      <c r="W46" s="338"/>
      <c r="X46" s="338"/>
      <c r="Y46" s="338"/>
      <c r="Z46" s="338"/>
      <c r="AA46" s="338"/>
      <c r="AB46" s="338"/>
      <c r="AC46" s="338"/>
      <c r="AD46" s="338"/>
      <c r="AE46" s="338"/>
      <c r="AF46" s="338"/>
      <c r="AG46" s="338"/>
      <c r="AH46" s="338"/>
      <c r="AI46" s="338"/>
      <c r="AJ46" s="338"/>
      <c r="AK46" s="338"/>
      <c r="AL46" s="338"/>
      <c r="AM46" s="338"/>
      <c r="AN46" s="338"/>
      <c r="AO46" s="338"/>
      <c r="AP46" s="338"/>
      <c r="AQ46" s="338"/>
      <c r="AR46" s="338"/>
      <c r="AS46" s="521"/>
      <c r="AT46" s="338"/>
    </row>
  </sheetData>
  <sheetProtection password="9973" sheet="1" objects="1" scenarios="1"/>
  <mergeCells count="89">
    <mergeCell ref="AP29:AQ31"/>
    <mergeCell ref="AR29:AS31"/>
    <mergeCell ref="AD30:AK31"/>
    <mergeCell ref="K32:L33"/>
    <mergeCell ref="A38:E39"/>
    <mergeCell ref="AF38:AS39"/>
    <mergeCell ref="S32:T33"/>
    <mergeCell ref="U32:V33"/>
    <mergeCell ref="A34:H34"/>
    <mergeCell ref="I34:AS34"/>
    <mergeCell ref="A35:H37"/>
    <mergeCell ref="I35:AS37"/>
    <mergeCell ref="A32:H33"/>
    <mergeCell ref="I32:J33"/>
    <mergeCell ref="M32:N33"/>
    <mergeCell ref="O32:P33"/>
    <mergeCell ref="Q32:R33"/>
    <mergeCell ref="A23:H25"/>
    <mergeCell ref="A29:H31"/>
    <mergeCell ref="I29:AC31"/>
    <mergeCell ref="AL29:AM31"/>
    <mergeCell ref="AN29:AO31"/>
    <mergeCell ref="A26:H28"/>
    <mergeCell ref="I26:AC28"/>
    <mergeCell ref="AL26:AM28"/>
    <mergeCell ref="AN26:AO28"/>
    <mergeCell ref="AD27:AK28"/>
    <mergeCell ref="AP26:AQ28"/>
    <mergeCell ref="T21:Z22"/>
    <mergeCell ref="AR23:AS25"/>
    <mergeCell ref="AD24:AK25"/>
    <mergeCell ref="AA21:AA22"/>
    <mergeCell ref="AC21:AC22"/>
    <mergeCell ref="AD21:AJ22"/>
    <mergeCell ref="AK21:AK22"/>
    <mergeCell ref="I23:AC25"/>
    <mergeCell ref="AL23:AM25"/>
    <mergeCell ref="AN23:AO25"/>
    <mergeCell ref="AP23:AQ25"/>
    <mergeCell ref="AR26:AS28"/>
    <mergeCell ref="A21:H22"/>
    <mergeCell ref="I21:I22"/>
    <mergeCell ref="J21:P22"/>
    <mergeCell ref="Q21:Q22"/>
    <mergeCell ref="S21:S22"/>
    <mergeCell ref="A17:H18"/>
    <mergeCell ref="I17:AS18"/>
    <mergeCell ref="A19:H20"/>
    <mergeCell ref="I19:I20"/>
    <mergeCell ref="J19:P20"/>
    <mergeCell ref="Q19:Q20"/>
    <mergeCell ref="S19:S20"/>
    <mergeCell ref="T19:Z20"/>
    <mergeCell ref="AA19:AA20"/>
    <mergeCell ref="AC19:AC20"/>
    <mergeCell ref="AD19:AJ20"/>
    <mergeCell ref="AK19:AK20"/>
    <mergeCell ref="I13:J14"/>
    <mergeCell ref="K13:N14"/>
    <mergeCell ref="P13:T14"/>
    <mergeCell ref="A14:H15"/>
    <mergeCell ref="I15:AS16"/>
    <mergeCell ref="A10:H12"/>
    <mergeCell ref="I10:AS12"/>
    <mergeCell ref="AB7:AC8"/>
    <mergeCell ref="AD7:AE8"/>
    <mergeCell ref="AF7:AG8"/>
    <mergeCell ref="AN7:AO8"/>
    <mergeCell ref="AP7:AQ8"/>
    <mergeCell ref="AR7:AS8"/>
    <mergeCell ref="A9:H9"/>
    <mergeCell ref="I9:AS9"/>
    <mergeCell ref="AH7:AI8"/>
    <mergeCell ref="AJ7:AK8"/>
    <mergeCell ref="AL7:AM8"/>
    <mergeCell ref="A7:Q8"/>
    <mergeCell ref="R7:S8"/>
    <mergeCell ref="T7:U8"/>
    <mergeCell ref="V7:W8"/>
    <mergeCell ref="X7:Y8"/>
    <mergeCell ref="Z7:AA8"/>
    <mergeCell ref="A1:AS3"/>
    <mergeCell ref="H5:I6"/>
    <mergeCell ref="J5:K6"/>
    <mergeCell ref="L5:M6"/>
    <mergeCell ref="N5:O6"/>
    <mergeCell ref="P5:Q6"/>
    <mergeCell ref="R5:S6"/>
    <mergeCell ref="A5:G6"/>
  </mergeCells>
  <phoneticPr fontId="3"/>
  <printOptions horizontalCentered="1"/>
  <pageMargins left="1.1811023622047245" right="0.39370078740157483" top="0.74803149606299213" bottom="0.3937007874015748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pageSetUpPr fitToPage="1"/>
  </sheetPr>
  <dimension ref="A2:L29"/>
  <sheetViews>
    <sheetView showGridLines="0" zoomScaleNormal="100" zoomScaleSheetLayoutView="100" workbookViewId="0">
      <selection activeCell="J37" sqref="J37"/>
    </sheetView>
  </sheetViews>
  <sheetFormatPr defaultRowHeight="13.5"/>
  <cols>
    <col min="1" max="1" width="3.75" style="1" customWidth="1"/>
    <col min="2" max="6" width="9" style="1"/>
    <col min="7" max="7" width="4.625" style="1" customWidth="1"/>
    <col min="8" max="8" width="9.875" style="1" customWidth="1"/>
    <col min="9" max="9" width="12.5" style="1" customWidth="1"/>
    <col min="10" max="10" width="9" style="1"/>
    <col min="11" max="11" width="10.5" style="1" bestFit="1" customWidth="1"/>
    <col min="12" max="12" width="3.75" style="1" customWidth="1"/>
    <col min="13" max="16384" width="9" style="1"/>
  </cols>
  <sheetData>
    <row r="2" spans="1:12">
      <c r="B2" s="1" t="s">
        <v>307</v>
      </c>
    </row>
    <row r="4" spans="1:12">
      <c r="A4" s="329"/>
      <c r="B4" s="329"/>
      <c r="C4" s="329"/>
      <c r="D4" s="329"/>
      <c r="E4" s="329"/>
      <c r="F4" s="329"/>
      <c r="G4" s="329"/>
      <c r="H4" s="329"/>
      <c r="I4" s="329"/>
      <c r="J4" s="329"/>
      <c r="K4" s="329"/>
      <c r="L4" s="329"/>
    </row>
    <row r="5" spans="1:12" ht="18" customHeight="1">
      <c r="A5" s="329"/>
      <c r="B5" s="329"/>
      <c r="C5" s="329"/>
      <c r="D5" s="329"/>
      <c r="E5" s="329"/>
      <c r="F5" s="329"/>
      <c r="G5" s="329"/>
      <c r="H5" s="329"/>
      <c r="I5" s="329"/>
      <c r="J5" s="329"/>
      <c r="K5" s="329"/>
      <c r="L5" s="329"/>
    </row>
    <row r="6" spans="1:12" ht="11.25" customHeight="1">
      <c r="A6" s="329"/>
      <c r="B6" s="761" t="s">
        <v>40</v>
      </c>
      <c r="C6" s="761"/>
      <c r="D6" s="762"/>
      <c r="E6" s="762"/>
      <c r="F6" s="762"/>
      <c r="G6" s="763" t="s">
        <v>41</v>
      </c>
      <c r="H6" s="763"/>
      <c r="I6" s="331"/>
      <c r="J6" s="331"/>
      <c r="K6" s="331"/>
      <c r="L6" s="329"/>
    </row>
    <row r="7" spans="1:12" ht="15" customHeight="1">
      <c r="A7" s="329"/>
      <c r="B7" s="761"/>
      <c r="C7" s="761"/>
      <c r="D7" s="762"/>
      <c r="E7" s="762"/>
      <c r="F7" s="762"/>
      <c r="G7" s="332"/>
      <c r="H7" s="332" t="s">
        <v>42</v>
      </c>
      <c r="I7" s="753"/>
      <c r="J7" s="753"/>
      <c r="K7" s="753"/>
      <c r="L7" s="329"/>
    </row>
    <row r="8" spans="1:12" ht="15" customHeight="1">
      <c r="A8" s="329"/>
      <c r="B8" s="764" t="s">
        <v>43</v>
      </c>
      <c r="C8" s="764"/>
      <c r="D8" s="764"/>
      <c r="E8" s="330"/>
      <c r="F8" s="330"/>
      <c r="G8" s="332"/>
      <c r="H8" s="332" t="s">
        <v>44</v>
      </c>
      <c r="I8" s="754"/>
      <c r="J8" s="754"/>
      <c r="K8" s="754"/>
      <c r="L8" s="329"/>
    </row>
    <row r="9" spans="1:12" ht="15" customHeight="1">
      <c r="A9" s="329"/>
      <c r="B9" s="764"/>
      <c r="C9" s="764"/>
      <c r="D9" s="764"/>
      <c r="E9" s="330"/>
      <c r="F9" s="330"/>
      <c r="G9" s="332"/>
      <c r="H9" s="332" t="s">
        <v>45</v>
      </c>
      <c r="I9" s="755"/>
      <c r="J9" s="755"/>
      <c r="K9" s="755"/>
      <c r="L9" s="332" t="s">
        <v>423</v>
      </c>
    </row>
    <row r="10" spans="1:12" ht="15" customHeight="1">
      <c r="A10" s="329"/>
      <c r="B10" s="329"/>
      <c r="C10" s="329"/>
      <c r="D10" s="765" t="s">
        <v>46</v>
      </c>
      <c r="E10" s="333"/>
      <c r="F10" s="333"/>
      <c r="G10" s="332"/>
      <c r="H10" s="332" t="s">
        <v>47</v>
      </c>
      <c r="I10" s="753"/>
      <c r="J10" s="753"/>
      <c r="K10" s="753"/>
      <c r="L10" s="329"/>
    </row>
    <row r="11" spans="1:12" ht="11.25" customHeight="1">
      <c r="A11" s="329"/>
      <c r="B11" s="329"/>
      <c r="C11" s="329"/>
      <c r="D11" s="765"/>
      <c r="E11" s="333"/>
      <c r="F11" s="333"/>
      <c r="G11" s="763" t="s">
        <v>308</v>
      </c>
      <c r="H11" s="763"/>
      <c r="I11" s="756"/>
      <c r="J11" s="756"/>
      <c r="K11" s="331"/>
      <c r="L11" s="329"/>
    </row>
    <row r="12" spans="1:12" ht="18" customHeight="1" thickBot="1">
      <c r="A12" s="329"/>
      <c r="B12" s="329"/>
      <c r="C12" s="329"/>
      <c r="D12" s="329"/>
      <c r="E12" s="329"/>
      <c r="F12" s="329"/>
      <c r="G12" s="329"/>
      <c r="H12" s="329"/>
      <c r="I12" s="329"/>
      <c r="J12" s="329"/>
      <c r="K12" s="329"/>
      <c r="L12" s="329"/>
    </row>
    <row r="13" spans="1:12" ht="18" customHeight="1">
      <c r="A13" s="329"/>
      <c r="B13" s="757" t="s">
        <v>48</v>
      </c>
      <c r="C13" s="758"/>
      <c r="D13" s="758"/>
      <c r="E13" s="758" t="s">
        <v>49</v>
      </c>
      <c r="F13" s="759"/>
      <c r="G13" s="757" t="s">
        <v>48</v>
      </c>
      <c r="H13" s="758"/>
      <c r="I13" s="758"/>
      <c r="J13" s="758" t="s">
        <v>49</v>
      </c>
      <c r="K13" s="760"/>
      <c r="L13" s="329"/>
    </row>
    <row r="14" spans="1:12" ht="18" customHeight="1">
      <c r="A14" s="329"/>
      <c r="B14" s="736"/>
      <c r="C14" s="737"/>
      <c r="D14" s="738"/>
      <c r="E14" s="739"/>
      <c r="F14" s="740"/>
      <c r="G14" s="736"/>
      <c r="H14" s="737"/>
      <c r="I14" s="738"/>
      <c r="J14" s="739"/>
      <c r="K14" s="741"/>
      <c r="L14" s="329"/>
    </row>
    <row r="15" spans="1:12" ht="18" customHeight="1">
      <c r="A15" s="329"/>
      <c r="B15" s="736"/>
      <c r="C15" s="737"/>
      <c r="D15" s="738"/>
      <c r="E15" s="739"/>
      <c r="F15" s="740"/>
      <c r="G15" s="736"/>
      <c r="H15" s="737"/>
      <c r="I15" s="738"/>
      <c r="J15" s="739"/>
      <c r="K15" s="741"/>
      <c r="L15" s="329"/>
    </row>
    <row r="16" spans="1:12" ht="18" customHeight="1">
      <c r="A16" s="329"/>
      <c r="B16" s="736"/>
      <c r="C16" s="737"/>
      <c r="D16" s="738"/>
      <c r="E16" s="739"/>
      <c r="F16" s="740"/>
      <c r="G16" s="736"/>
      <c r="H16" s="737"/>
      <c r="I16" s="738"/>
      <c r="J16" s="739"/>
      <c r="K16" s="741"/>
      <c r="L16" s="329"/>
    </row>
    <row r="17" spans="1:12" ht="18" customHeight="1">
      <c r="A17" s="329"/>
      <c r="B17" s="736"/>
      <c r="C17" s="737"/>
      <c r="D17" s="738"/>
      <c r="E17" s="739"/>
      <c r="F17" s="740"/>
      <c r="G17" s="736"/>
      <c r="H17" s="737"/>
      <c r="I17" s="738"/>
      <c r="J17" s="739"/>
      <c r="K17" s="741"/>
      <c r="L17" s="329"/>
    </row>
    <row r="18" spans="1:12" ht="18" customHeight="1">
      <c r="A18" s="329"/>
      <c r="B18" s="736"/>
      <c r="C18" s="737"/>
      <c r="D18" s="738"/>
      <c r="E18" s="739"/>
      <c r="F18" s="740"/>
      <c r="G18" s="736"/>
      <c r="H18" s="737"/>
      <c r="I18" s="738"/>
      <c r="J18" s="739"/>
      <c r="K18" s="741"/>
      <c r="L18" s="329"/>
    </row>
    <row r="19" spans="1:12" ht="18" customHeight="1">
      <c r="A19" s="329"/>
      <c r="B19" s="736"/>
      <c r="C19" s="737"/>
      <c r="D19" s="738"/>
      <c r="E19" s="739"/>
      <c r="F19" s="740"/>
      <c r="G19" s="736"/>
      <c r="H19" s="737"/>
      <c r="I19" s="738"/>
      <c r="J19" s="739"/>
      <c r="K19" s="741"/>
      <c r="L19" s="329"/>
    </row>
    <row r="20" spans="1:12" ht="18" customHeight="1">
      <c r="A20" s="329"/>
      <c r="B20" s="736"/>
      <c r="C20" s="737"/>
      <c r="D20" s="738"/>
      <c r="E20" s="739"/>
      <c r="F20" s="740"/>
      <c r="G20" s="736"/>
      <c r="H20" s="737"/>
      <c r="I20" s="738"/>
      <c r="J20" s="739"/>
      <c r="K20" s="741"/>
      <c r="L20" s="329"/>
    </row>
    <row r="21" spans="1:12" ht="18" customHeight="1">
      <c r="A21" s="329"/>
      <c r="B21" s="736"/>
      <c r="C21" s="737"/>
      <c r="D21" s="738"/>
      <c r="E21" s="739"/>
      <c r="F21" s="740"/>
      <c r="G21" s="736"/>
      <c r="H21" s="737"/>
      <c r="I21" s="738"/>
      <c r="J21" s="739"/>
      <c r="K21" s="741"/>
      <c r="L21" s="329"/>
    </row>
    <row r="22" spans="1:12" ht="18" customHeight="1">
      <c r="A22" s="329"/>
      <c r="B22" s="736"/>
      <c r="C22" s="737"/>
      <c r="D22" s="738"/>
      <c r="E22" s="739"/>
      <c r="F22" s="740"/>
      <c r="G22" s="736"/>
      <c r="H22" s="737"/>
      <c r="I22" s="738"/>
      <c r="J22" s="739"/>
      <c r="K22" s="741"/>
      <c r="L22" s="329"/>
    </row>
    <row r="23" spans="1:12" ht="18" customHeight="1" thickBot="1">
      <c r="A23" s="329"/>
      <c r="B23" s="747"/>
      <c r="C23" s="748"/>
      <c r="D23" s="749"/>
      <c r="E23" s="750"/>
      <c r="F23" s="751"/>
      <c r="G23" s="747"/>
      <c r="H23" s="748"/>
      <c r="I23" s="749"/>
      <c r="J23" s="750"/>
      <c r="K23" s="752"/>
      <c r="L23" s="329"/>
    </row>
    <row r="24" spans="1:12" ht="18" customHeight="1" thickBot="1">
      <c r="A24" s="329"/>
      <c r="B24" s="329"/>
      <c r="C24" s="329"/>
      <c r="D24" s="329"/>
      <c r="E24" s="329"/>
      <c r="F24" s="329"/>
      <c r="G24" s="742" t="s">
        <v>50</v>
      </c>
      <c r="H24" s="743"/>
      <c r="I24" s="744"/>
      <c r="J24" s="745" t="str">
        <f>IF(D6="","",SUM(E14:F23)+SUM(J14:K23))</f>
        <v/>
      </c>
      <c r="K24" s="746"/>
      <c r="L24" s="329"/>
    </row>
    <row r="25" spans="1:12" ht="13.5" customHeight="1">
      <c r="A25" s="329"/>
      <c r="B25" s="329"/>
      <c r="C25" s="329"/>
      <c r="D25" s="329"/>
      <c r="E25" s="329"/>
      <c r="F25" s="329"/>
      <c r="G25" s="329"/>
      <c r="H25" s="329"/>
      <c r="I25" s="329"/>
      <c r="J25" s="766" t="s">
        <v>782</v>
      </c>
      <c r="K25" s="766"/>
      <c r="L25" s="329"/>
    </row>
    <row r="26" spans="1:12">
      <c r="A26" s="329"/>
      <c r="B26" s="329"/>
      <c r="C26" s="329"/>
      <c r="D26" s="329"/>
      <c r="E26" s="329"/>
      <c r="F26" s="329"/>
      <c r="G26" s="329"/>
      <c r="H26" s="329"/>
      <c r="I26" s="329"/>
      <c r="J26" s="329"/>
      <c r="K26" s="329"/>
      <c r="L26" s="329"/>
    </row>
    <row r="29" spans="1:12" ht="18" customHeight="1">
      <c r="B29" s="309" t="s">
        <v>608</v>
      </c>
    </row>
  </sheetData>
  <sheetProtection password="9973" sheet="1" objects="1" scenarios="1"/>
  <mergeCells count="58">
    <mergeCell ref="J25:K25"/>
    <mergeCell ref="B14:D14"/>
    <mergeCell ref="E14:F14"/>
    <mergeCell ref="G14:I14"/>
    <mergeCell ref="J14:K14"/>
    <mergeCell ref="B16:D16"/>
    <mergeCell ref="E16:F16"/>
    <mergeCell ref="G16:I16"/>
    <mergeCell ref="J16:K16"/>
    <mergeCell ref="E17:F17"/>
    <mergeCell ref="G17:I17"/>
    <mergeCell ref="J17:K17"/>
    <mergeCell ref="B18:D18"/>
    <mergeCell ref="E18:F18"/>
    <mergeCell ref="G18:I18"/>
    <mergeCell ref="J18:K18"/>
    <mergeCell ref="D6:F7"/>
    <mergeCell ref="G6:H6"/>
    <mergeCell ref="B8:D9"/>
    <mergeCell ref="D10:D11"/>
    <mergeCell ref="G11:H11"/>
    <mergeCell ref="G23:I23"/>
    <mergeCell ref="J23:K23"/>
    <mergeCell ref="I7:K7"/>
    <mergeCell ref="B15:D15"/>
    <mergeCell ref="E15:F15"/>
    <mergeCell ref="G15:I15"/>
    <mergeCell ref="J15:K15"/>
    <mergeCell ref="I8:K8"/>
    <mergeCell ref="I9:K9"/>
    <mergeCell ref="I10:K10"/>
    <mergeCell ref="I11:J11"/>
    <mergeCell ref="B13:D13"/>
    <mergeCell ref="E13:F13"/>
    <mergeCell ref="G13:I13"/>
    <mergeCell ref="J13:K13"/>
    <mergeCell ref="B6:C7"/>
    <mergeCell ref="B20:D20"/>
    <mergeCell ref="E20:F20"/>
    <mergeCell ref="G20:I20"/>
    <mergeCell ref="J20:K20"/>
    <mergeCell ref="G24:I24"/>
    <mergeCell ref="J24:K24"/>
    <mergeCell ref="B21:D21"/>
    <mergeCell ref="E21:F21"/>
    <mergeCell ref="G21:I21"/>
    <mergeCell ref="J21:K21"/>
    <mergeCell ref="B22:D22"/>
    <mergeCell ref="E22:F22"/>
    <mergeCell ref="G22:I22"/>
    <mergeCell ref="J22:K22"/>
    <mergeCell ref="B23:D23"/>
    <mergeCell ref="E23:F23"/>
    <mergeCell ref="B17:D17"/>
    <mergeCell ref="B19:D19"/>
    <mergeCell ref="E19:F19"/>
    <mergeCell ref="G19:I19"/>
    <mergeCell ref="J19:K19"/>
  </mergeCells>
  <phoneticPr fontId="3"/>
  <dataValidations count="1">
    <dataValidation type="whole" operator="greaterThanOrEqual" allowBlank="1" showInputMessage="1" showErrorMessage="1" sqref="J14:K23 E14:F23">
      <formula1>-9999999999</formula1>
    </dataValidation>
  </dataValidations>
  <pageMargins left="0.39370078740157483" right="0.19685039370078741" top="0.98425196850393704" bottom="0.98425196850393704" header="0.51181102362204722" footer="0.51181102362204722"/>
  <pageSetup paperSize="9" scale="8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pageSetUpPr fitToPage="1"/>
  </sheetPr>
  <dimension ref="A1:GD251"/>
  <sheetViews>
    <sheetView showGridLines="0" topLeftCell="A13" zoomScale="90" zoomScaleNormal="90" zoomScaleSheetLayoutView="80" workbookViewId="0">
      <selection activeCell="Y53" sqref="Y53:AC53"/>
    </sheetView>
  </sheetViews>
  <sheetFormatPr defaultRowHeight="18.75"/>
  <cols>
    <col min="1" max="1" width="3.625" customWidth="1"/>
    <col min="2" max="2" width="5.625" customWidth="1"/>
    <col min="3" max="16" width="2.375" customWidth="1"/>
    <col min="17" max="17" width="0.625" customWidth="1"/>
    <col min="18" max="37" width="2.375" customWidth="1"/>
    <col min="38" max="40" width="3.625" customWidth="1"/>
    <col min="41" max="66" width="2.375" customWidth="1"/>
    <col min="67" max="67" width="3.625" customWidth="1"/>
    <col min="68" max="117" width="2.375" customWidth="1"/>
    <col min="118" max="118" width="6.625" hidden="1" customWidth="1"/>
    <col min="119" max="191" width="2.375" customWidth="1"/>
  </cols>
  <sheetData>
    <row r="1" spans="1:186">
      <c r="B1" t="s">
        <v>429</v>
      </c>
      <c r="DM1" t="s">
        <v>426</v>
      </c>
      <c r="DO1" t="s">
        <v>426</v>
      </c>
    </row>
    <row r="2" spans="1:186">
      <c r="B2" s="168" t="s">
        <v>434</v>
      </c>
    </row>
    <row r="3" spans="1:186">
      <c r="B3" t="s">
        <v>626</v>
      </c>
    </row>
    <row r="4" spans="1:186">
      <c r="B4" s="176" t="s">
        <v>617</v>
      </c>
    </row>
    <row r="5" spans="1:186">
      <c r="B5" t="s">
        <v>616</v>
      </c>
    </row>
    <row r="6" spans="1:186">
      <c r="A6" s="257" t="s">
        <v>476</v>
      </c>
      <c r="B6" s="768" t="s">
        <v>477</v>
      </c>
      <c r="C6" s="768"/>
      <c r="D6" s="768"/>
      <c r="E6" s="768"/>
      <c r="F6" s="768"/>
      <c r="G6" s="768"/>
      <c r="H6" s="768"/>
      <c r="I6" s="768"/>
      <c r="J6" s="768"/>
      <c r="K6" s="768"/>
      <c r="L6" s="769"/>
      <c r="M6" s="770"/>
      <c r="N6" s="770"/>
      <c r="O6" s="770"/>
      <c r="P6" s="770"/>
      <c r="Q6" s="770"/>
      <c r="R6" s="770"/>
      <c r="S6" s="770"/>
      <c r="T6" s="770"/>
      <c r="U6" s="770"/>
      <c r="V6" s="770"/>
      <c r="W6" s="770"/>
      <c r="X6" s="770"/>
      <c r="Y6" s="771"/>
      <c r="Z6" t="s">
        <v>478</v>
      </c>
    </row>
    <row r="7" spans="1:186">
      <c r="A7" s="320"/>
      <c r="B7" s="320"/>
      <c r="C7" s="320"/>
      <c r="D7" s="320"/>
      <c r="E7" s="320"/>
      <c r="F7" s="320"/>
      <c r="G7" s="320"/>
      <c r="H7" s="320"/>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c r="AK7" s="320"/>
      <c r="AL7" s="320"/>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row>
    <row r="8" spans="1:186" ht="20.100000000000001" customHeight="1">
      <c r="A8" s="4"/>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8"/>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row>
    <row r="9" spans="1:186" ht="20.100000000000001" customHeight="1" thickBot="1">
      <c r="A9" s="4"/>
      <c r="B9" s="2"/>
      <c r="C9" s="2"/>
      <c r="D9" s="2"/>
      <c r="E9" s="2"/>
      <c r="F9" s="2"/>
      <c r="G9" s="2"/>
      <c r="H9" s="2"/>
      <c r="I9" s="2"/>
      <c r="J9" s="2"/>
      <c r="K9" s="2"/>
      <c r="L9" s="2"/>
      <c r="M9" s="2"/>
      <c r="N9" s="2"/>
      <c r="O9" s="2"/>
      <c r="P9" s="2"/>
      <c r="Q9" s="2"/>
      <c r="R9" s="2"/>
      <c r="S9" s="2"/>
      <c r="T9" s="2"/>
      <c r="U9" s="779" t="s">
        <v>222</v>
      </c>
      <c r="V9" s="779"/>
      <c r="W9" s="779"/>
      <c r="X9" s="779"/>
      <c r="Y9" s="779"/>
      <c r="Z9" s="1192" t="s">
        <v>620</v>
      </c>
      <c r="AA9" s="1192"/>
      <c r="AB9" s="1192"/>
      <c r="AC9" s="1192"/>
      <c r="AD9" s="1278" t="s">
        <v>802</v>
      </c>
      <c r="AE9" s="1278"/>
      <c r="AF9" s="1278"/>
      <c r="AG9" s="1278"/>
      <c r="AH9" s="1278"/>
      <c r="AI9" s="1278"/>
      <c r="AJ9" s="1278"/>
      <c r="AK9" s="1278"/>
      <c r="AL9" s="8"/>
      <c r="AM9" s="2"/>
      <c r="AN9" s="2"/>
      <c r="AO9" s="2"/>
      <c r="AP9" s="2"/>
      <c r="AQ9" s="2"/>
      <c r="AR9" s="2"/>
      <c r="AS9" s="2"/>
      <c r="AT9" s="2"/>
      <c r="AU9" s="2"/>
      <c r="AV9" s="2"/>
      <c r="AW9" s="2"/>
      <c r="AX9" s="2"/>
      <c r="AY9" s="2"/>
      <c r="AZ9" s="2"/>
      <c r="BA9" s="2"/>
      <c r="BB9" s="2"/>
      <c r="BC9" s="2"/>
      <c r="BD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row>
    <row r="10" spans="1:186" ht="20.100000000000001" customHeight="1">
      <c r="A10" s="4"/>
      <c r="B10" s="5"/>
      <c r="C10" s="2"/>
      <c r="D10" s="2"/>
      <c r="E10" s="2"/>
      <c r="F10" s="772" t="str">
        <f>IF(L6="","池田煖房工業株式会社　御中",L6)</f>
        <v>池田煖房工業株式会社　御中</v>
      </c>
      <c r="G10" s="772"/>
      <c r="H10" s="772"/>
      <c r="I10" s="772"/>
      <c r="J10" s="772"/>
      <c r="K10" s="772"/>
      <c r="L10" s="772"/>
      <c r="M10" s="772"/>
      <c r="N10" s="772"/>
      <c r="O10" s="772"/>
      <c r="P10" s="772"/>
      <c r="Q10" s="772"/>
      <c r="R10" s="6"/>
      <c r="S10" s="7"/>
      <c r="T10" s="2"/>
      <c r="U10" s="886" t="s">
        <v>219</v>
      </c>
      <c r="V10" s="887"/>
      <c r="W10" s="887"/>
      <c r="X10" s="887"/>
      <c r="Y10" s="888"/>
      <c r="Z10" s="963"/>
      <c r="AA10" s="963"/>
      <c r="AB10" s="962"/>
      <c r="AC10" s="962"/>
      <c r="AD10" s="822"/>
      <c r="AE10" s="822"/>
      <c r="AF10" s="822"/>
      <c r="AG10" s="822"/>
      <c r="AH10" s="822"/>
      <c r="AI10" s="822"/>
      <c r="AJ10" s="820"/>
      <c r="AK10" s="821"/>
      <c r="AL10" s="8"/>
      <c r="AM10" s="2"/>
      <c r="AN10" s="2"/>
      <c r="AO10" s="2"/>
      <c r="AP10" s="2"/>
      <c r="AQ10" s="2" t="s">
        <v>36</v>
      </c>
      <c r="AR10" s="2"/>
      <c r="AS10" s="2"/>
      <c r="AT10" s="2"/>
      <c r="AU10" s="2"/>
      <c r="AV10" s="2"/>
      <c r="AW10" s="2"/>
      <c r="AX10" s="2"/>
      <c r="AY10" s="2"/>
      <c r="AZ10" s="2"/>
      <c r="BA10" s="2"/>
      <c r="BB10" s="2"/>
      <c r="BC10" s="2"/>
      <c r="BD10" s="2"/>
      <c r="BI10" s="2"/>
      <c r="BJ10" s="2"/>
      <c r="BK10" s="2"/>
      <c r="BL10" s="2"/>
      <c r="BM10" s="2"/>
      <c r="BN10" s="2"/>
      <c r="BO10" s="2"/>
      <c r="BP10" s="2"/>
      <c r="BQ10" s="2" t="s">
        <v>619</v>
      </c>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row>
    <row r="11" spans="1:186" ht="20.100000000000001" customHeight="1">
      <c r="A11" s="4"/>
      <c r="B11" s="5"/>
      <c r="C11" s="2"/>
      <c r="D11" s="2"/>
      <c r="E11" s="2"/>
      <c r="F11" s="772" t="s">
        <v>479</v>
      </c>
      <c r="G11" s="772"/>
      <c r="H11" s="772"/>
      <c r="I11" s="772"/>
      <c r="J11" s="772"/>
      <c r="K11" s="772"/>
      <c r="L11" s="772"/>
      <c r="M11" s="772"/>
      <c r="N11" s="772"/>
      <c r="O11" s="772"/>
      <c r="P11" s="772"/>
      <c r="Q11" s="772"/>
      <c r="R11" s="772"/>
      <c r="S11" s="772"/>
      <c r="T11" s="2"/>
      <c r="U11" s="883" t="s">
        <v>218</v>
      </c>
      <c r="V11" s="884"/>
      <c r="W11" s="885"/>
      <c r="X11" s="68" t="s">
        <v>217</v>
      </c>
      <c r="Y11" s="122"/>
      <c r="Z11" s="122"/>
      <c r="AA11" s="122"/>
      <c r="AB11" s="122"/>
      <c r="AC11" s="122"/>
      <c r="AD11" s="122"/>
      <c r="AE11" s="122"/>
      <c r="AF11" s="122"/>
      <c r="AG11" s="122"/>
      <c r="AH11" s="122"/>
      <c r="AI11" s="122"/>
      <c r="AJ11" s="122"/>
      <c r="AK11" s="123"/>
      <c r="AL11" s="8"/>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row>
    <row r="12" spans="1:186" ht="20.100000000000001" customHeight="1" thickBot="1">
      <c r="A12" s="4"/>
      <c r="B12" s="5"/>
      <c r="C12" s="9"/>
      <c r="D12" s="9"/>
      <c r="E12" s="9"/>
      <c r="F12" s="9"/>
      <c r="G12" s="9"/>
      <c r="H12" s="9"/>
      <c r="I12" s="9"/>
      <c r="J12" s="9"/>
      <c r="K12" s="9"/>
      <c r="L12" s="793" t="s">
        <v>54</v>
      </c>
      <c r="M12" s="793"/>
      <c r="N12" s="793"/>
      <c r="O12" s="793"/>
      <c r="P12" s="793"/>
      <c r="Q12" s="793"/>
      <c r="R12" s="793"/>
      <c r="S12" s="793"/>
      <c r="T12" s="2"/>
      <c r="U12" s="893" t="s">
        <v>221</v>
      </c>
      <c r="V12" s="894"/>
      <c r="W12" s="895"/>
      <c r="X12" s="150" t="s">
        <v>35</v>
      </c>
      <c r="Y12" s="1010"/>
      <c r="Z12" s="1010"/>
      <c r="AA12" s="1010"/>
      <c r="AB12" s="1010"/>
      <c r="AC12" s="151"/>
      <c r="AD12" s="151"/>
      <c r="AE12" s="152"/>
      <c r="AF12" s="152"/>
      <c r="AG12" s="152"/>
      <c r="AH12" s="152"/>
      <c r="AI12" s="152"/>
      <c r="AJ12" s="152"/>
      <c r="AK12" s="153"/>
      <c r="AL12" s="8"/>
      <c r="AM12" s="2"/>
      <c r="AN12" s="2"/>
      <c r="AO12" s="2"/>
      <c r="AP12" s="2"/>
      <c r="AQ12" s="2"/>
      <c r="AR12" s="160"/>
      <c r="AS12" s="161"/>
      <c r="AT12" s="161"/>
      <c r="AU12" s="162"/>
      <c r="AV12" s="2"/>
      <c r="AW12" s="988" t="s">
        <v>417</v>
      </c>
      <c r="AX12" s="988"/>
      <c r="AY12" s="988"/>
      <c r="AZ12" s="988"/>
      <c r="BA12" s="988"/>
      <c r="BB12" s="988"/>
      <c r="BC12" s="988"/>
      <c r="BD12" s="988"/>
      <c r="BE12" s="988"/>
      <c r="BF12" s="988"/>
      <c r="BG12" s="988"/>
      <c r="BH12" s="988"/>
      <c r="BI12" s="988"/>
      <c r="BJ12" s="988"/>
      <c r="BK12" s="988"/>
      <c r="BL12" s="988"/>
      <c r="BM12" s="988"/>
      <c r="BN12" s="2"/>
      <c r="BO12" s="2"/>
      <c r="BP12" s="2"/>
      <c r="BQ12" s="947" t="s">
        <v>435</v>
      </c>
      <c r="BR12" s="947"/>
      <c r="BS12" s="947"/>
      <c r="BT12" s="947"/>
      <c r="BU12" s="947"/>
      <c r="BV12" s="947"/>
      <c r="BW12" s="947"/>
      <c r="BX12" s="947"/>
      <c r="BY12" s="947"/>
      <c r="BZ12" s="947"/>
      <c r="CA12" s="947"/>
      <c r="CB12" s="947"/>
      <c r="CC12" s="947"/>
      <c r="CD12" s="947"/>
      <c r="CE12" s="947"/>
      <c r="CF12" s="947"/>
      <c r="CG12" s="947"/>
      <c r="CH12" s="947"/>
      <c r="CI12" s="947"/>
      <c r="CJ12" s="947"/>
      <c r="CK12" s="947"/>
      <c r="CL12" s="947"/>
      <c r="CM12" s="947"/>
      <c r="CN12" s="947"/>
      <c r="CO12" s="947"/>
      <c r="CP12" s="947"/>
      <c r="CQ12" s="947"/>
      <c r="CR12" s="947"/>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row>
    <row r="13" spans="1:186" ht="20.100000000000001" customHeight="1" thickBot="1">
      <c r="A13" s="4"/>
      <c r="B13" s="5"/>
      <c r="C13" s="800"/>
      <c r="D13" s="801"/>
      <c r="E13" s="801"/>
      <c r="F13" s="801"/>
      <c r="G13" s="801"/>
      <c r="H13" s="802"/>
      <c r="I13" s="802"/>
      <c r="J13" s="803"/>
      <c r="K13" s="9"/>
      <c r="L13" s="793"/>
      <c r="M13" s="793"/>
      <c r="N13" s="793"/>
      <c r="O13" s="793"/>
      <c r="P13" s="793"/>
      <c r="Q13" s="793"/>
      <c r="R13" s="793"/>
      <c r="S13" s="793"/>
      <c r="T13" s="2"/>
      <c r="U13" s="896"/>
      <c r="V13" s="897"/>
      <c r="W13" s="898"/>
      <c r="X13" s="1007"/>
      <c r="Y13" s="1008"/>
      <c r="Z13" s="1008"/>
      <c r="AA13" s="1008"/>
      <c r="AB13" s="1008"/>
      <c r="AC13" s="1008"/>
      <c r="AD13" s="1008"/>
      <c r="AE13" s="1008"/>
      <c r="AF13" s="1008"/>
      <c r="AG13" s="1008"/>
      <c r="AH13" s="1008"/>
      <c r="AI13" s="1008"/>
      <c r="AJ13" s="1008"/>
      <c r="AK13" s="1009"/>
      <c r="AL13" s="8"/>
      <c r="AM13" s="2"/>
      <c r="AN13" s="2"/>
      <c r="AO13" s="2"/>
      <c r="AP13" s="2"/>
      <c r="AQ13" s="2"/>
      <c r="AR13" s="163"/>
      <c r="AS13" s="164"/>
      <c r="AT13" s="164"/>
      <c r="AU13" s="165"/>
      <c r="AV13" s="2"/>
      <c r="AW13" s="988"/>
      <c r="AX13" s="988"/>
      <c r="AY13" s="988"/>
      <c r="AZ13" s="988"/>
      <c r="BA13" s="988"/>
      <c r="BB13" s="988"/>
      <c r="BC13" s="988"/>
      <c r="BD13" s="988"/>
      <c r="BE13" s="988"/>
      <c r="BF13" s="988"/>
      <c r="BG13" s="988"/>
      <c r="BH13" s="988"/>
      <c r="BI13" s="988"/>
      <c r="BJ13" s="988"/>
      <c r="BK13" s="988"/>
      <c r="BL13" s="988"/>
      <c r="BM13" s="988"/>
      <c r="BN13" s="2"/>
      <c r="BO13" s="2"/>
      <c r="BP13" s="2"/>
      <c r="BQ13" s="947"/>
      <c r="BR13" s="947"/>
      <c r="BS13" s="947"/>
      <c r="BT13" s="947"/>
      <c r="BU13" s="947"/>
      <c r="BV13" s="947"/>
      <c r="BW13" s="947"/>
      <c r="BX13" s="947"/>
      <c r="BY13" s="947"/>
      <c r="BZ13" s="947"/>
      <c r="CA13" s="947"/>
      <c r="CB13" s="947"/>
      <c r="CC13" s="947"/>
      <c r="CD13" s="947"/>
      <c r="CE13" s="947"/>
      <c r="CF13" s="947"/>
      <c r="CG13" s="947"/>
      <c r="CH13" s="947"/>
      <c r="CI13" s="947"/>
      <c r="CJ13" s="947"/>
      <c r="CK13" s="947"/>
      <c r="CL13" s="947"/>
      <c r="CM13" s="947"/>
      <c r="CN13" s="947"/>
      <c r="CO13" s="947"/>
      <c r="CP13" s="947"/>
      <c r="CQ13" s="947"/>
      <c r="CR13" s="947"/>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row>
    <row r="14" spans="1:186" ht="24.95" customHeight="1" thickBot="1">
      <c r="A14" s="4"/>
      <c r="B14" s="5"/>
      <c r="C14" s="807" t="str">
        <f>IF(C13="","",C13)</f>
        <v/>
      </c>
      <c r="D14" s="807"/>
      <c r="E14" s="807"/>
      <c r="F14" s="807"/>
      <c r="G14" s="807"/>
      <c r="H14" s="968" t="str">
        <f>IF(H13="","",H13)</f>
        <v/>
      </c>
      <c r="I14" s="968"/>
      <c r="J14" s="968"/>
      <c r="K14" s="5"/>
      <c r="L14" s="79"/>
      <c r="M14" s="79"/>
      <c r="N14" s="79"/>
      <c r="O14" s="79"/>
      <c r="P14" s="79"/>
      <c r="Q14" s="79"/>
      <c r="R14" s="79"/>
      <c r="S14" s="79"/>
      <c r="T14" s="2"/>
      <c r="U14" s="794" t="s">
        <v>3</v>
      </c>
      <c r="V14" s="795"/>
      <c r="W14" s="796"/>
      <c r="X14" s="797"/>
      <c r="Y14" s="798"/>
      <c r="Z14" s="798"/>
      <c r="AA14" s="798"/>
      <c r="AB14" s="798"/>
      <c r="AC14" s="798"/>
      <c r="AD14" s="798"/>
      <c r="AE14" s="798"/>
      <c r="AF14" s="798"/>
      <c r="AG14" s="798"/>
      <c r="AH14" s="798"/>
      <c r="AI14" s="798"/>
      <c r="AJ14" s="798"/>
      <c r="AK14" s="799"/>
      <c r="AL14" s="8"/>
      <c r="AM14" s="2"/>
      <c r="AN14" s="2"/>
      <c r="AO14" s="2"/>
      <c r="AP14" s="2"/>
      <c r="AQ14" s="2"/>
      <c r="AV14" s="2"/>
      <c r="BN14" s="2"/>
      <c r="BO14" s="2"/>
      <c r="BP14" s="2"/>
      <c r="BQ14" s="1135" t="s">
        <v>431</v>
      </c>
      <c r="BR14" s="1135"/>
      <c r="BS14" s="1135"/>
      <c r="BT14" s="1135"/>
      <c r="BU14" s="1135"/>
      <c r="BV14" s="1135"/>
      <c r="BW14" s="2"/>
      <c r="BX14" s="2"/>
      <c r="BY14" s="2"/>
      <c r="BZ14" s="2"/>
      <c r="CA14" s="2"/>
      <c r="CB14" s="1135" t="s">
        <v>432</v>
      </c>
      <c r="CC14" s="1135"/>
      <c r="CD14" s="1135"/>
      <c r="CE14" s="1135"/>
      <c r="CF14" s="1135"/>
      <c r="CG14" s="1135"/>
      <c r="CH14" s="1148" t="s">
        <v>437</v>
      </c>
      <c r="CI14" s="1148"/>
      <c r="CJ14" s="1148"/>
      <c r="CK14" s="1148"/>
      <c r="CL14" s="1148"/>
      <c r="CM14" s="1148"/>
      <c r="CN14" s="1148"/>
      <c r="CO14" s="1148"/>
      <c r="CP14" s="1148"/>
      <c r="CQ14" s="174"/>
      <c r="CR14" s="1135" t="s">
        <v>433</v>
      </c>
      <c r="CS14" s="1135"/>
      <c r="CT14" s="1135"/>
      <c r="CU14" s="1135"/>
      <c r="CV14" s="1135"/>
      <c r="CW14" s="1135"/>
      <c r="CX14" s="1155" t="s">
        <v>436</v>
      </c>
      <c r="CY14" s="1156"/>
      <c r="CZ14" s="1156"/>
      <c r="DA14" s="1156"/>
      <c r="DB14" s="1156"/>
      <c r="DC14" s="1156"/>
      <c r="DD14" s="1156"/>
      <c r="DE14" s="1156"/>
      <c r="DF14" s="1156"/>
      <c r="DG14" s="1156"/>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row>
    <row r="15" spans="1:186" ht="20.100000000000001" customHeight="1" thickTop="1">
      <c r="A15" s="4"/>
      <c r="B15" s="5"/>
      <c r="C15" s="814" t="s">
        <v>629</v>
      </c>
      <c r="D15" s="815"/>
      <c r="E15" s="816"/>
      <c r="F15" s="964"/>
      <c r="G15" s="965"/>
      <c r="H15" s="780" t="s">
        <v>6</v>
      </c>
      <c r="I15" s="964"/>
      <c r="J15" s="965"/>
      <c r="K15" s="780" t="s">
        <v>6</v>
      </c>
      <c r="L15" s="781"/>
      <c r="M15" s="782"/>
      <c r="N15" s="782"/>
      <c r="O15" s="783"/>
      <c r="P15" s="780" t="s">
        <v>6</v>
      </c>
      <c r="Q15" s="969"/>
      <c r="R15" s="970"/>
      <c r="S15" s="971"/>
      <c r="T15" s="2"/>
      <c r="U15" s="1157" t="s">
        <v>2</v>
      </c>
      <c r="V15" s="1158"/>
      <c r="W15" s="1159"/>
      <c r="X15" s="804"/>
      <c r="Y15" s="805"/>
      <c r="Z15" s="805"/>
      <c r="AA15" s="805"/>
      <c r="AB15" s="805"/>
      <c r="AC15" s="805"/>
      <c r="AD15" s="805"/>
      <c r="AE15" s="805"/>
      <c r="AF15" s="805"/>
      <c r="AG15" s="805"/>
      <c r="AH15" s="805"/>
      <c r="AI15" s="805"/>
      <c r="AJ15" s="805"/>
      <c r="AK15" s="806"/>
      <c r="AL15" s="8"/>
      <c r="AM15" s="2"/>
      <c r="AN15" s="2"/>
      <c r="AO15" s="2"/>
      <c r="AP15" s="2"/>
      <c r="AQ15" s="2"/>
      <c r="AR15" s="1167"/>
      <c r="AS15" s="1168"/>
      <c r="AT15" s="1168"/>
      <c r="AU15" s="1169"/>
      <c r="AV15" s="2"/>
      <c r="AW15" s="1160" t="s">
        <v>34</v>
      </c>
      <c r="AX15" s="1160"/>
      <c r="AY15" s="1160"/>
      <c r="AZ15" s="1160"/>
      <c r="BA15" s="1160"/>
      <c r="BB15" s="1160"/>
      <c r="BC15" s="1160"/>
      <c r="BD15" s="1160"/>
      <c r="BE15" s="1160"/>
      <c r="BF15" s="1160"/>
      <c r="BN15" s="2"/>
      <c r="BO15" s="2"/>
      <c r="BP15" s="2"/>
      <c r="BQ15" s="1161"/>
      <c r="BR15" s="1162"/>
      <c r="BS15" s="1163"/>
      <c r="BT15" s="1138" t="str">
        <f>IF(BQ15="","",(VLOOKUP(BQ15,BR184:BU250,4)))</f>
        <v/>
      </c>
      <c r="BU15" s="1138"/>
      <c r="BV15" s="1138"/>
      <c r="BW15" s="1138"/>
      <c r="BX15" s="1138"/>
      <c r="BY15" s="1138"/>
      <c r="BZ15" s="1139"/>
      <c r="CA15" s="11"/>
      <c r="CB15" s="1015"/>
      <c r="CC15" s="1173"/>
      <c r="CD15" s="1173"/>
      <c r="CE15" s="1173"/>
      <c r="CF15" s="1173"/>
      <c r="CG15" s="1173"/>
      <c r="CH15" s="1173"/>
      <c r="CI15" s="1173"/>
      <c r="CJ15" s="1173"/>
      <c r="CK15" s="1173"/>
      <c r="CL15" s="1173"/>
      <c r="CM15" s="1173"/>
      <c r="CN15" s="1173"/>
      <c r="CO15" s="1173"/>
      <c r="CP15" s="1016"/>
      <c r="CQ15" s="2"/>
      <c r="CR15" s="1149"/>
      <c r="CS15" s="1150"/>
      <c r="CT15" s="1150"/>
      <c r="CU15" s="1150"/>
      <c r="CV15" s="1150"/>
      <c r="CW15" s="1150"/>
      <c r="CX15" s="1150"/>
      <c r="CY15" s="1150"/>
      <c r="CZ15" s="1150"/>
      <c r="DA15" s="1150"/>
      <c r="DB15" s="1150"/>
      <c r="DC15" s="1150"/>
      <c r="DD15" s="1150"/>
      <c r="DE15" s="1150"/>
      <c r="DF15" s="1150"/>
      <c r="DG15" s="1151"/>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row>
    <row r="16" spans="1:186" ht="20.100000000000001" customHeight="1" thickBot="1">
      <c r="A16" s="4"/>
      <c r="B16" s="5"/>
      <c r="C16" s="817"/>
      <c r="D16" s="818"/>
      <c r="E16" s="819"/>
      <c r="F16" s="966"/>
      <c r="G16" s="967"/>
      <c r="H16" s="780"/>
      <c r="I16" s="966"/>
      <c r="J16" s="967"/>
      <c r="K16" s="780"/>
      <c r="L16" s="784"/>
      <c r="M16" s="785"/>
      <c r="N16" s="785"/>
      <c r="O16" s="786"/>
      <c r="P16" s="780"/>
      <c r="Q16" s="972"/>
      <c r="R16" s="973"/>
      <c r="S16" s="974"/>
      <c r="T16" s="2"/>
      <c r="U16" s="1070" t="s">
        <v>4</v>
      </c>
      <c r="V16" s="1071"/>
      <c r="W16" s="1072"/>
      <c r="X16" s="1177"/>
      <c r="Y16" s="1178"/>
      <c r="Z16" s="1178"/>
      <c r="AA16" s="1178"/>
      <c r="AB16" s="1178"/>
      <c r="AC16" s="1178"/>
      <c r="AD16" s="1178"/>
      <c r="AE16" s="1178"/>
      <c r="AF16" s="1178"/>
      <c r="AG16" s="1178"/>
      <c r="AH16" s="1178"/>
      <c r="AI16" s="1178"/>
      <c r="AJ16" s="1178"/>
      <c r="AK16" s="1179"/>
      <c r="AL16" s="8"/>
      <c r="AM16" s="2"/>
      <c r="AN16" s="2"/>
      <c r="AO16" s="2"/>
      <c r="AP16" s="2"/>
      <c r="AQ16" s="2"/>
      <c r="AR16" s="1170"/>
      <c r="AS16" s="1171"/>
      <c r="AT16" s="1171"/>
      <c r="AU16" s="1172"/>
      <c r="AV16" s="2"/>
      <c r="AW16" s="1160"/>
      <c r="AX16" s="1160"/>
      <c r="AY16" s="1160"/>
      <c r="AZ16" s="1160"/>
      <c r="BA16" s="1160"/>
      <c r="BB16" s="1160"/>
      <c r="BC16" s="1160"/>
      <c r="BD16" s="1160"/>
      <c r="BE16" s="1160"/>
      <c r="BF16" s="1160"/>
      <c r="BN16" s="2"/>
      <c r="BO16" s="2"/>
      <c r="BP16" s="2"/>
      <c r="BQ16" s="1164"/>
      <c r="BR16" s="1165"/>
      <c r="BS16" s="1166"/>
      <c r="BT16" s="1140"/>
      <c r="BU16" s="1140"/>
      <c r="BV16" s="1140"/>
      <c r="BW16" s="1140"/>
      <c r="BX16" s="1140"/>
      <c r="BY16" s="1140"/>
      <c r="BZ16" s="1141"/>
      <c r="CA16" s="11"/>
      <c r="CB16" s="1174"/>
      <c r="CC16" s="1175"/>
      <c r="CD16" s="1175"/>
      <c r="CE16" s="1175"/>
      <c r="CF16" s="1175"/>
      <c r="CG16" s="1175"/>
      <c r="CH16" s="1175"/>
      <c r="CI16" s="1175"/>
      <c r="CJ16" s="1175"/>
      <c r="CK16" s="1175"/>
      <c r="CL16" s="1175"/>
      <c r="CM16" s="1175"/>
      <c r="CN16" s="1175"/>
      <c r="CO16" s="1175"/>
      <c r="CP16" s="1176"/>
      <c r="CQ16" s="2"/>
      <c r="CR16" s="1152"/>
      <c r="CS16" s="1153"/>
      <c r="CT16" s="1153"/>
      <c r="CU16" s="1153"/>
      <c r="CV16" s="1153"/>
      <c r="CW16" s="1153"/>
      <c r="CX16" s="1153"/>
      <c r="CY16" s="1153"/>
      <c r="CZ16" s="1153"/>
      <c r="DA16" s="1153"/>
      <c r="DB16" s="1153"/>
      <c r="DC16" s="1153"/>
      <c r="DD16" s="1153"/>
      <c r="DE16" s="1153"/>
      <c r="DF16" s="1153"/>
      <c r="DG16" s="1154"/>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row>
    <row r="17" spans="1:186" ht="6" customHeight="1" thickBot="1">
      <c r="A17" s="4"/>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8"/>
      <c r="AM17" s="2"/>
      <c r="AN17" s="2"/>
      <c r="AO17" s="2"/>
      <c r="AP17" s="2"/>
      <c r="AQ17" s="2"/>
      <c r="AR17" s="2"/>
      <c r="AS17" s="990" t="s">
        <v>157</v>
      </c>
      <c r="AT17" s="990"/>
      <c r="AU17" s="990"/>
      <c r="AV17" s="990"/>
      <c r="AW17" s="990"/>
      <c r="AX17" s="990"/>
      <c r="AY17" s="990"/>
      <c r="AZ17" s="990"/>
      <c r="BA17" s="990"/>
      <c r="BB17" s="990"/>
      <c r="BC17" s="990"/>
      <c r="BD17" s="990"/>
      <c r="BE17" s="990"/>
      <c r="BF17" s="990"/>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row>
    <row r="18" spans="1:186" ht="18" customHeight="1">
      <c r="A18" s="4"/>
      <c r="B18" s="5"/>
      <c r="C18" s="808" t="s">
        <v>0</v>
      </c>
      <c r="D18" s="809"/>
      <c r="E18" s="810"/>
      <c r="F18" s="787"/>
      <c r="G18" s="788"/>
      <c r="H18" s="788"/>
      <c r="I18" s="788"/>
      <c r="J18" s="788"/>
      <c r="K18" s="788"/>
      <c r="L18" s="788"/>
      <c r="M18" s="788"/>
      <c r="N18" s="788"/>
      <c r="O18" s="788"/>
      <c r="P18" s="788"/>
      <c r="Q18" s="788"/>
      <c r="R18" s="788"/>
      <c r="S18" s="788"/>
      <c r="T18" s="788"/>
      <c r="U18" s="788"/>
      <c r="V18" s="788"/>
      <c r="W18" s="788"/>
      <c r="X18" s="788"/>
      <c r="Y18" s="788"/>
      <c r="Z18" s="788"/>
      <c r="AA18" s="788"/>
      <c r="AB18" s="788"/>
      <c r="AC18" s="788"/>
      <c r="AD18" s="788"/>
      <c r="AE18" s="789"/>
      <c r="AF18" s="1003" t="s">
        <v>1</v>
      </c>
      <c r="AG18" s="809"/>
      <c r="AH18" s="1004"/>
      <c r="AI18" s="997"/>
      <c r="AJ18" s="998"/>
      <c r="AK18" s="999"/>
      <c r="AL18" s="8"/>
      <c r="AM18" s="2"/>
      <c r="AN18" s="2"/>
      <c r="AO18" s="2"/>
      <c r="AP18" s="2"/>
      <c r="AQ18" s="2"/>
      <c r="AR18" s="2"/>
      <c r="AS18" s="990"/>
      <c r="AT18" s="990"/>
      <c r="AU18" s="990"/>
      <c r="AV18" s="990"/>
      <c r="AW18" s="990"/>
      <c r="AX18" s="990"/>
      <c r="AY18" s="990"/>
      <c r="AZ18" s="990"/>
      <c r="BA18" s="990"/>
      <c r="BB18" s="990"/>
      <c r="BC18" s="990"/>
      <c r="BD18" s="990"/>
      <c r="BE18" s="990"/>
      <c r="BF18" s="990"/>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row>
    <row r="19" spans="1:186" ht="18" customHeight="1" thickBot="1">
      <c r="A19" s="4"/>
      <c r="B19" s="5"/>
      <c r="C19" s="811"/>
      <c r="D19" s="812"/>
      <c r="E19" s="813"/>
      <c r="F19" s="790"/>
      <c r="G19" s="791"/>
      <c r="H19" s="791"/>
      <c r="I19" s="791"/>
      <c r="J19" s="791"/>
      <c r="K19" s="791"/>
      <c r="L19" s="791"/>
      <c r="M19" s="791"/>
      <c r="N19" s="791"/>
      <c r="O19" s="791"/>
      <c r="P19" s="791"/>
      <c r="Q19" s="791"/>
      <c r="R19" s="791"/>
      <c r="S19" s="791"/>
      <c r="T19" s="791"/>
      <c r="U19" s="791"/>
      <c r="V19" s="791"/>
      <c r="W19" s="791"/>
      <c r="X19" s="791"/>
      <c r="Y19" s="791"/>
      <c r="Z19" s="791"/>
      <c r="AA19" s="791"/>
      <c r="AB19" s="791"/>
      <c r="AC19" s="791"/>
      <c r="AD19" s="791"/>
      <c r="AE19" s="792"/>
      <c r="AF19" s="1005"/>
      <c r="AG19" s="812"/>
      <c r="AH19" s="1006"/>
      <c r="AI19" s="1000"/>
      <c r="AJ19" s="1001"/>
      <c r="AK19" s="1002"/>
      <c r="AL19" s="8"/>
      <c r="AM19" s="2"/>
      <c r="AN19" s="2"/>
      <c r="AO19" s="2"/>
      <c r="AP19" s="2"/>
      <c r="AQ19" s="2"/>
      <c r="AR19" s="2" t="s">
        <v>52</v>
      </c>
      <c r="AS19" s="2" t="s">
        <v>53</v>
      </c>
      <c r="AT19" s="2"/>
      <c r="AU19" s="2"/>
      <c r="AV19" s="2"/>
      <c r="AW19" s="2"/>
      <c r="AX19" s="2"/>
      <c r="AY19" s="2"/>
      <c r="AZ19" s="2"/>
      <c r="BA19" s="2"/>
      <c r="BB19" s="2"/>
      <c r="BC19" s="2"/>
      <c r="BD19" s="2"/>
      <c r="BE19" s="2"/>
      <c r="BF19" s="2"/>
      <c r="BG19" s="2"/>
      <c r="BH19" s="2"/>
      <c r="BI19" s="2"/>
      <c r="BJ19" s="2"/>
      <c r="BK19" s="2"/>
      <c r="BL19" s="2"/>
      <c r="BM19" s="2"/>
      <c r="BN19" s="2"/>
      <c r="BO19" s="2"/>
      <c r="BP19" s="62"/>
      <c r="BQ19" s="948" t="s">
        <v>215</v>
      </c>
      <c r="BR19" s="949"/>
      <c r="BS19" s="950"/>
      <c r="BT19" s="1142" t="s">
        <v>154</v>
      </c>
      <c r="BU19" s="1142"/>
      <c r="BV19" s="1142"/>
      <c r="BW19" s="1142"/>
      <c r="BX19" s="1142"/>
      <c r="BY19" s="1142"/>
      <c r="BZ19" s="1142"/>
      <c r="CA19" s="1142"/>
      <c r="CB19" s="1142" t="s">
        <v>153</v>
      </c>
      <c r="CC19" s="1142"/>
      <c r="CD19" s="1142"/>
      <c r="CE19" s="1142"/>
      <c r="CF19" s="1142"/>
      <c r="CG19" s="1142"/>
      <c r="CH19" s="1142"/>
      <c r="CI19" s="1142"/>
      <c r="CJ19" s="1142"/>
      <c r="CK19" s="1142"/>
      <c r="CL19" s="1142"/>
      <c r="CM19" s="1142"/>
      <c r="CN19" s="1142"/>
      <c r="CO19" s="1142"/>
      <c r="CP19" s="1142"/>
      <c r="CQ19" s="1142"/>
      <c r="CR19" s="1142"/>
      <c r="CS19" s="1142"/>
      <c r="CT19" s="1142"/>
      <c r="CU19" s="1142"/>
      <c r="CV19" s="1142"/>
      <c r="CW19" s="1142"/>
      <c r="CX19" s="1142"/>
      <c r="CY19" s="1142"/>
      <c r="CZ19" s="1142"/>
      <c r="DA19" s="1142"/>
      <c r="DB19" s="1142"/>
      <c r="DC19" s="1142"/>
      <c r="DD19" s="1142"/>
      <c r="DE19" s="1142"/>
      <c r="DF19" s="1142"/>
      <c r="DG19" s="1143"/>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row>
    <row r="20" spans="1:186" ht="6" customHeight="1" thickBot="1">
      <c r="A20" s="4"/>
      <c r="B20" s="5"/>
      <c r="C20" s="5"/>
      <c r="D20" s="5"/>
      <c r="E20" s="5"/>
      <c r="F20" s="5"/>
      <c r="G20" s="5"/>
      <c r="H20" s="5"/>
      <c r="I20" s="5"/>
      <c r="J20" s="5"/>
      <c r="K20" s="5"/>
      <c r="L20" s="5"/>
      <c r="M20" s="5"/>
      <c r="N20" s="5"/>
      <c r="O20" s="5"/>
      <c r="P20" s="5"/>
      <c r="Q20" s="5"/>
      <c r="R20" s="5"/>
      <c r="S20" s="5"/>
      <c r="T20" s="5"/>
      <c r="U20" s="5"/>
      <c r="V20" s="5"/>
      <c r="W20" s="5"/>
      <c r="X20" s="5"/>
      <c r="Y20" s="2"/>
      <c r="Z20" s="2"/>
      <c r="AA20" s="5"/>
      <c r="AB20" s="12"/>
      <c r="AC20" s="12"/>
      <c r="AD20" s="12"/>
      <c r="AE20" s="12"/>
      <c r="AF20" s="12"/>
      <c r="AG20" s="12"/>
      <c r="AH20" s="12"/>
      <c r="AI20" s="5"/>
      <c r="AJ20" s="5"/>
      <c r="AK20" s="5"/>
      <c r="AL20" s="8"/>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63"/>
      <c r="BQ20" s="951"/>
      <c r="BR20" s="874"/>
      <c r="BS20" s="952"/>
      <c r="BT20" s="1144"/>
      <c r="BU20" s="1144"/>
      <c r="BV20" s="1144"/>
      <c r="BW20" s="1144"/>
      <c r="BX20" s="1144"/>
      <c r="BY20" s="1144"/>
      <c r="BZ20" s="1144"/>
      <c r="CA20" s="1144"/>
      <c r="CB20" s="1144"/>
      <c r="CC20" s="1144"/>
      <c r="CD20" s="1144"/>
      <c r="CE20" s="1144"/>
      <c r="CF20" s="1144"/>
      <c r="CG20" s="1144"/>
      <c r="CH20" s="1144"/>
      <c r="CI20" s="1144"/>
      <c r="CJ20" s="1144"/>
      <c r="CK20" s="1144"/>
      <c r="CL20" s="1144"/>
      <c r="CM20" s="1144"/>
      <c r="CN20" s="1144"/>
      <c r="CO20" s="1144"/>
      <c r="CP20" s="1144"/>
      <c r="CQ20" s="1144"/>
      <c r="CR20" s="1144"/>
      <c r="CS20" s="1144"/>
      <c r="CT20" s="1144"/>
      <c r="CU20" s="1144"/>
      <c r="CV20" s="1144"/>
      <c r="CW20" s="1144"/>
      <c r="CX20" s="1144"/>
      <c r="CY20" s="1144"/>
      <c r="CZ20" s="1144"/>
      <c r="DA20" s="1144"/>
      <c r="DB20" s="1144"/>
      <c r="DC20" s="1144"/>
      <c r="DD20" s="1144"/>
      <c r="DE20" s="1144"/>
      <c r="DF20" s="1144"/>
      <c r="DG20" s="1145"/>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row>
    <row r="21" spans="1:186" ht="15" customHeight="1">
      <c r="A21" s="4"/>
      <c r="B21" s="5"/>
      <c r="C21" s="13" t="s">
        <v>7</v>
      </c>
      <c r="D21" s="14"/>
      <c r="E21" s="14"/>
      <c r="F21" s="14"/>
      <c r="G21" s="14"/>
      <c r="H21" s="879" t="s">
        <v>474</v>
      </c>
      <c r="I21" s="879"/>
      <c r="J21" s="981"/>
      <c r="K21" s="981"/>
      <c r="L21" s="981"/>
      <c r="M21" s="981"/>
      <c r="N21" s="981"/>
      <c r="O21" s="981"/>
      <c r="P21" s="981"/>
      <c r="Q21" s="5"/>
      <c r="R21" s="73"/>
      <c r="S21" s="1180" t="s">
        <v>233</v>
      </c>
      <c r="T21" s="1181"/>
      <c r="U21" s="175">
        <v>1</v>
      </c>
      <c r="V21" s="774" t="str">
        <f>IF(BQ15="","",BQ15)</f>
        <v/>
      </c>
      <c r="W21" s="775"/>
      <c r="X21" s="775"/>
      <c r="Y21" s="775"/>
      <c r="Z21" s="775" t="str">
        <f>BT15</f>
        <v/>
      </c>
      <c r="AA21" s="775"/>
      <c r="AB21" s="775"/>
      <c r="AC21" s="775"/>
      <c r="AD21" s="775"/>
      <c r="AE21" s="775"/>
      <c r="AF21" s="775"/>
      <c r="AG21" s="775"/>
      <c r="AH21" s="775"/>
      <c r="AI21" s="775"/>
      <c r="AJ21" s="775"/>
      <c r="AK21" s="859"/>
      <c r="AL21" s="8"/>
      <c r="AM21" s="2"/>
      <c r="AN21" s="2"/>
      <c r="AO21" s="2"/>
      <c r="AP21" s="2"/>
      <c r="AQ21" s="2"/>
      <c r="AR21" s="989" t="s">
        <v>481</v>
      </c>
      <c r="AS21" s="989"/>
      <c r="AT21" s="989"/>
      <c r="AU21" s="989"/>
      <c r="AV21" s="989"/>
      <c r="AW21" s="989"/>
      <c r="AX21" s="989"/>
      <c r="AY21" s="989"/>
      <c r="AZ21" s="989"/>
      <c r="BA21" s="989"/>
      <c r="BB21" s="989"/>
      <c r="BC21" s="989"/>
      <c r="BD21" s="989"/>
      <c r="BE21" s="989"/>
      <c r="BF21" s="989"/>
      <c r="BG21" s="989"/>
      <c r="BH21" s="989"/>
      <c r="BI21" s="989"/>
      <c r="BJ21" s="989"/>
      <c r="BK21" s="989"/>
      <c r="BL21" s="989"/>
      <c r="BM21" s="989"/>
      <c r="BN21" s="2"/>
      <c r="BO21" s="2"/>
      <c r="BP21" s="64"/>
      <c r="BQ21" s="953"/>
      <c r="BR21" s="954"/>
      <c r="BS21" s="955"/>
      <c r="BT21" s="1146"/>
      <c r="BU21" s="1146"/>
      <c r="BV21" s="1146"/>
      <c r="BW21" s="1146"/>
      <c r="BX21" s="1146"/>
      <c r="BY21" s="1146"/>
      <c r="BZ21" s="1146"/>
      <c r="CA21" s="1146"/>
      <c r="CB21" s="1146"/>
      <c r="CC21" s="1146"/>
      <c r="CD21" s="1146"/>
      <c r="CE21" s="1146"/>
      <c r="CF21" s="1146"/>
      <c r="CG21" s="1146"/>
      <c r="CH21" s="1146"/>
      <c r="CI21" s="1146"/>
      <c r="CJ21" s="1146"/>
      <c r="CK21" s="1146"/>
      <c r="CL21" s="1146"/>
      <c r="CM21" s="1146"/>
      <c r="CN21" s="1146"/>
      <c r="CO21" s="1146"/>
      <c r="CP21" s="1146"/>
      <c r="CQ21" s="1146"/>
      <c r="CR21" s="1146"/>
      <c r="CS21" s="1146"/>
      <c r="CT21" s="1146"/>
      <c r="CU21" s="1146"/>
      <c r="CV21" s="1146"/>
      <c r="CW21" s="1146"/>
      <c r="CX21" s="1146"/>
      <c r="CY21" s="1146"/>
      <c r="CZ21" s="1146"/>
      <c r="DA21" s="1146"/>
      <c r="DB21" s="1146"/>
      <c r="DC21" s="1146"/>
      <c r="DD21" s="1146"/>
      <c r="DE21" s="1146"/>
      <c r="DF21" s="1146"/>
      <c r="DG21" s="1147"/>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row>
    <row r="22" spans="1:186" ht="15" customHeight="1" thickBot="1">
      <c r="A22" s="4"/>
      <c r="B22" s="5"/>
      <c r="C22" s="15"/>
      <c r="D22" s="852" t="s">
        <v>468</v>
      </c>
      <c r="E22" s="852"/>
      <c r="F22" s="852"/>
      <c r="G22" s="852"/>
      <c r="H22" s="852"/>
      <c r="I22" s="852"/>
      <c r="J22" s="981"/>
      <c r="K22" s="981"/>
      <c r="L22" s="981"/>
      <c r="M22" s="981"/>
      <c r="N22" s="981"/>
      <c r="O22" s="981"/>
      <c r="P22" s="981"/>
      <c r="Q22" s="5"/>
      <c r="R22" s="73"/>
      <c r="S22" s="1182"/>
      <c r="T22" s="1183"/>
      <c r="U22" s="1186">
        <v>2</v>
      </c>
      <c r="V22" s="991" t="str">
        <f>IF(CB15="","［セルCB15］の内訳記載枠２に内訳を入力！",CB15)</f>
        <v>［セルCB15］の内訳記載枠２に内訳を入力！</v>
      </c>
      <c r="W22" s="992"/>
      <c r="X22" s="992"/>
      <c r="Y22" s="992"/>
      <c r="Z22" s="992"/>
      <c r="AA22" s="992"/>
      <c r="AB22" s="992"/>
      <c r="AC22" s="992"/>
      <c r="AD22" s="992"/>
      <c r="AE22" s="992"/>
      <c r="AF22" s="992"/>
      <c r="AG22" s="992"/>
      <c r="AH22" s="992"/>
      <c r="AI22" s="992"/>
      <c r="AJ22" s="992"/>
      <c r="AK22" s="993"/>
      <c r="AL22" s="8"/>
      <c r="AM22" s="2"/>
      <c r="AN22" s="2"/>
      <c r="AO22" s="2"/>
      <c r="AP22" s="2"/>
      <c r="AQ22" s="2"/>
      <c r="AR22" s="989"/>
      <c r="AS22" s="989"/>
      <c r="AT22" s="989"/>
      <c r="AU22" s="989"/>
      <c r="AV22" s="989"/>
      <c r="AW22" s="989"/>
      <c r="AX22" s="989"/>
      <c r="AY22" s="989"/>
      <c r="AZ22" s="989"/>
      <c r="BA22" s="989"/>
      <c r="BB22" s="989"/>
      <c r="BC22" s="989"/>
      <c r="BD22" s="989"/>
      <c r="BE22" s="989"/>
      <c r="BF22" s="989"/>
      <c r="BG22" s="989"/>
      <c r="BH22" s="989"/>
      <c r="BI22" s="989"/>
      <c r="BJ22" s="989"/>
      <c r="BK22" s="989"/>
      <c r="BL22" s="989"/>
      <c r="BM22" s="989"/>
      <c r="BN22" s="2"/>
      <c r="BO22" s="2"/>
      <c r="BP22" s="833" t="s">
        <v>210</v>
      </c>
      <c r="BQ22" s="880" t="s">
        <v>158</v>
      </c>
      <c r="BR22" s="881"/>
      <c r="BS22" s="882"/>
      <c r="BT22" s="16" t="s">
        <v>60</v>
      </c>
      <c r="BU22" s="17"/>
      <c r="BV22" s="17"/>
      <c r="BW22" s="17"/>
      <c r="BX22" s="17"/>
      <c r="BY22" s="17"/>
      <c r="BZ22" s="17"/>
      <c r="CA22" s="18"/>
      <c r="CB22" s="16" t="s">
        <v>87</v>
      </c>
      <c r="CC22" s="17"/>
      <c r="CD22" s="17"/>
      <c r="CE22" s="17"/>
      <c r="CF22" s="17"/>
      <c r="CG22" s="17"/>
      <c r="CH22" s="17"/>
      <c r="CI22" s="17"/>
      <c r="CJ22" s="17"/>
      <c r="CK22" s="17"/>
      <c r="CL22" s="17"/>
      <c r="CM22" s="17"/>
      <c r="CN22" s="17"/>
      <c r="CO22" s="17"/>
      <c r="CP22" s="17"/>
      <c r="CQ22" s="17"/>
      <c r="CR22" s="17"/>
      <c r="CS22" s="19"/>
      <c r="CT22" s="19"/>
      <c r="CU22" s="19"/>
      <c r="CV22" s="19"/>
      <c r="CW22" s="19"/>
      <c r="CX22" s="20"/>
      <c r="CY22" s="20"/>
      <c r="CZ22" s="20"/>
      <c r="DA22" s="20"/>
      <c r="DB22" s="20"/>
      <c r="DC22" s="20"/>
      <c r="DD22" s="20"/>
      <c r="DE22" s="20"/>
      <c r="DF22" s="20"/>
      <c r="DG22" s="21"/>
      <c r="DH22" s="2"/>
      <c r="DI22" s="2"/>
      <c r="DJ22" s="2"/>
      <c r="DK22" s="2"/>
      <c r="DN22" t="s">
        <v>365</v>
      </c>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row>
    <row r="23" spans="1:186" ht="15" customHeight="1" thickTop="1" thickBot="1">
      <c r="A23" s="4"/>
      <c r="B23" s="1231" t="s">
        <v>446</v>
      </c>
      <c r="C23" s="13" t="s">
        <v>8</v>
      </c>
      <c r="D23" s="14"/>
      <c r="E23" s="14"/>
      <c r="F23" s="14"/>
      <c r="G23" s="14"/>
      <c r="H23" s="14"/>
      <c r="I23" s="14"/>
      <c r="J23" s="831" t="str">
        <f>IFERROR(IF(J21="","",INT(J21*AV23*1/100)),"")</f>
        <v/>
      </c>
      <c r="K23" s="831"/>
      <c r="L23" s="831"/>
      <c r="M23" s="831"/>
      <c r="N23" s="831"/>
      <c r="O23" s="831"/>
      <c r="P23" s="831"/>
      <c r="Q23" s="5"/>
      <c r="R23" s="70"/>
      <c r="S23" s="1182"/>
      <c r="T23" s="1183"/>
      <c r="U23" s="1186"/>
      <c r="V23" s="994"/>
      <c r="W23" s="995"/>
      <c r="X23" s="995"/>
      <c r="Y23" s="995"/>
      <c r="Z23" s="995"/>
      <c r="AA23" s="995"/>
      <c r="AB23" s="995"/>
      <c r="AC23" s="995"/>
      <c r="AD23" s="995"/>
      <c r="AE23" s="995"/>
      <c r="AF23" s="995"/>
      <c r="AG23" s="995"/>
      <c r="AH23" s="995"/>
      <c r="AI23" s="995"/>
      <c r="AJ23" s="995"/>
      <c r="AK23" s="996"/>
      <c r="AL23" s="8"/>
      <c r="AM23" s="2"/>
      <c r="AN23" s="1255" t="s">
        <v>447</v>
      </c>
      <c r="AO23" s="190"/>
      <c r="AP23" s="191"/>
      <c r="AQ23" s="191"/>
      <c r="AR23" s="1011" t="s">
        <v>32</v>
      </c>
      <c r="AS23" s="1011"/>
      <c r="AT23" s="1011"/>
      <c r="AU23" s="1012"/>
      <c r="AV23" s="1015">
        <v>10</v>
      </c>
      <c r="AW23" s="1016"/>
      <c r="AX23" s="1011" t="s">
        <v>33</v>
      </c>
      <c r="AY23" s="1190"/>
      <c r="AZ23" s="2"/>
      <c r="BA23" s="1048" t="s">
        <v>424</v>
      </c>
      <c r="BB23" s="1049"/>
      <c r="BC23" s="1049"/>
      <c r="BD23" s="1049"/>
      <c r="BE23" s="1049"/>
      <c r="BF23" s="1050"/>
      <c r="BG23" s="2"/>
      <c r="BH23" s="65" t="s">
        <v>216</v>
      </c>
      <c r="BI23" s="65"/>
      <c r="BJ23" s="65"/>
      <c r="BK23" s="2"/>
      <c r="BL23" s="2"/>
      <c r="BM23" s="2"/>
      <c r="BN23" s="2"/>
      <c r="BO23" s="2"/>
      <c r="BP23" s="834"/>
      <c r="BQ23" s="826" t="s">
        <v>159</v>
      </c>
      <c r="BR23" s="827"/>
      <c r="BS23" s="828"/>
      <c r="BT23" s="23" t="s">
        <v>61</v>
      </c>
      <c r="BU23" s="24"/>
      <c r="BV23" s="24"/>
      <c r="BW23" s="24"/>
      <c r="BX23" s="24"/>
      <c r="BY23" s="24"/>
      <c r="BZ23" s="24"/>
      <c r="CA23" s="25"/>
      <c r="CB23" s="23" t="s">
        <v>88</v>
      </c>
      <c r="CC23" s="24"/>
      <c r="CD23" s="24"/>
      <c r="CE23" s="24"/>
      <c r="CF23" s="24"/>
      <c r="CG23" s="24"/>
      <c r="CH23" s="24"/>
      <c r="CI23" s="24"/>
      <c r="CJ23" s="24"/>
      <c r="CK23" s="24"/>
      <c r="CL23" s="24"/>
      <c r="CM23" s="24"/>
      <c r="CN23" s="24"/>
      <c r="CO23" s="24"/>
      <c r="CP23" s="24"/>
      <c r="CQ23" s="24"/>
      <c r="CR23" s="24"/>
      <c r="CS23" s="26"/>
      <c r="CT23" s="26"/>
      <c r="CU23" s="26"/>
      <c r="CV23" s="26"/>
      <c r="CW23" s="26"/>
      <c r="CX23" s="27"/>
      <c r="CY23" s="27"/>
      <c r="CZ23" s="27"/>
      <c r="DA23" s="27"/>
      <c r="DB23" s="27"/>
      <c r="DC23" s="27"/>
      <c r="DD23" s="27"/>
      <c r="DE23" s="27"/>
      <c r="DF23" s="27"/>
      <c r="DG23" s="28"/>
      <c r="DH23" s="2"/>
      <c r="DI23" s="2"/>
      <c r="DJ23" s="2"/>
      <c r="DK23" s="2"/>
      <c r="DN23" t="s">
        <v>366</v>
      </c>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row>
    <row r="24" spans="1:186" ht="15" customHeight="1" thickBot="1">
      <c r="A24" s="4"/>
      <c r="B24" s="1231"/>
      <c r="C24" s="29"/>
      <c r="D24" s="912" t="s">
        <v>224</v>
      </c>
      <c r="E24" s="912"/>
      <c r="F24" s="912"/>
      <c r="G24" s="912"/>
      <c r="H24" s="912"/>
      <c r="I24" s="912"/>
      <c r="J24" s="831"/>
      <c r="K24" s="831"/>
      <c r="L24" s="831"/>
      <c r="M24" s="831"/>
      <c r="N24" s="831"/>
      <c r="O24" s="831"/>
      <c r="P24" s="831"/>
      <c r="Q24" s="5"/>
      <c r="R24" s="70"/>
      <c r="S24" s="1182"/>
      <c r="T24" s="1183"/>
      <c r="U24" s="1187">
        <v>3</v>
      </c>
      <c r="V24" s="862" t="str">
        <f>IF(CR15="","",CR15)</f>
        <v/>
      </c>
      <c r="W24" s="862"/>
      <c r="X24" s="862"/>
      <c r="Y24" s="862"/>
      <c r="Z24" s="862"/>
      <c r="AA24" s="862"/>
      <c r="AB24" s="862"/>
      <c r="AC24" s="862"/>
      <c r="AD24" s="862"/>
      <c r="AE24" s="862"/>
      <c r="AF24" s="862"/>
      <c r="AG24" s="862"/>
      <c r="AH24" s="862"/>
      <c r="AI24" s="862"/>
      <c r="AJ24" s="862"/>
      <c r="AK24" s="863"/>
      <c r="AL24" s="8"/>
      <c r="AM24" s="2"/>
      <c r="AN24" s="1256"/>
      <c r="AO24" s="192"/>
      <c r="AP24" s="193"/>
      <c r="AQ24" s="193"/>
      <c r="AR24" s="1013"/>
      <c r="AS24" s="1013"/>
      <c r="AT24" s="1013"/>
      <c r="AU24" s="1014"/>
      <c r="AV24" s="1017"/>
      <c r="AW24" s="1018"/>
      <c r="AX24" s="767"/>
      <c r="AY24" s="1191"/>
      <c r="AZ24" s="2"/>
      <c r="BA24" s="30" t="s">
        <v>38</v>
      </c>
      <c r="BB24" s="31" t="s">
        <v>37</v>
      </c>
      <c r="BC24" s="2"/>
      <c r="BD24" s="2"/>
      <c r="BE24" s="2"/>
      <c r="BF24" s="2"/>
      <c r="BG24" s="2"/>
      <c r="BH24" s="2"/>
      <c r="BI24" s="2"/>
      <c r="BJ24" s="2"/>
      <c r="BK24" s="2"/>
      <c r="BL24" s="2"/>
      <c r="BM24" s="2"/>
      <c r="BN24" s="2"/>
      <c r="BO24" s="2"/>
      <c r="BP24" s="834"/>
      <c r="BQ24" s="826" t="s">
        <v>160</v>
      </c>
      <c r="BR24" s="827"/>
      <c r="BS24" s="828"/>
      <c r="BT24" s="23" t="s">
        <v>62</v>
      </c>
      <c r="BU24" s="24"/>
      <c r="BV24" s="24"/>
      <c r="BW24" s="24"/>
      <c r="BX24" s="24"/>
      <c r="BY24" s="24"/>
      <c r="BZ24" s="24"/>
      <c r="CA24" s="25"/>
      <c r="CB24" s="23" t="s">
        <v>89</v>
      </c>
      <c r="CC24" s="24"/>
      <c r="CD24" s="24"/>
      <c r="CE24" s="24"/>
      <c r="CF24" s="24"/>
      <c r="CG24" s="24"/>
      <c r="CH24" s="24"/>
      <c r="CI24" s="24"/>
      <c r="CJ24" s="24"/>
      <c r="CK24" s="24"/>
      <c r="CL24" s="24"/>
      <c r="CM24" s="24"/>
      <c r="CN24" s="24"/>
      <c r="CO24" s="24"/>
      <c r="CP24" s="24"/>
      <c r="CQ24" s="24"/>
      <c r="CR24" s="24"/>
      <c r="CS24" s="26"/>
      <c r="CT24" s="26"/>
      <c r="CU24" s="26"/>
      <c r="CV24" s="26"/>
      <c r="CW24" s="26"/>
      <c r="CX24" s="27"/>
      <c r="CY24" s="27"/>
      <c r="CZ24" s="27"/>
      <c r="DA24" s="27"/>
      <c r="DB24" s="27"/>
      <c r="DC24" s="27"/>
      <c r="DD24" s="27"/>
      <c r="DE24" s="27"/>
      <c r="DF24" s="27"/>
      <c r="DG24" s="28"/>
      <c r="DH24" s="2"/>
      <c r="DI24" s="2"/>
      <c r="DJ24" s="2"/>
      <c r="DK24" s="2"/>
      <c r="DN24" t="s">
        <v>367</v>
      </c>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row>
    <row r="25" spans="1:186" ht="15" customHeight="1" thickTop="1" thickBot="1">
      <c r="A25" s="4"/>
      <c r="B25" s="5"/>
      <c r="C25" s="15" t="s">
        <v>9</v>
      </c>
      <c r="D25" s="984" t="s">
        <v>24</v>
      </c>
      <c r="E25" s="984"/>
      <c r="F25" s="984"/>
      <c r="G25" s="984"/>
      <c r="H25" s="977" t="s">
        <v>358</v>
      </c>
      <c r="I25" s="978"/>
      <c r="J25" s="831" t="str">
        <f>IFERROR(IF(J21="","",SUM(J21:P24)),"")</f>
        <v/>
      </c>
      <c r="K25" s="831"/>
      <c r="L25" s="831"/>
      <c r="M25" s="831"/>
      <c r="N25" s="831"/>
      <c r="O25" s="831"/>
      <c r="P25" s="831"/>
      <c r="Q25" s="5"/>
      <c r="R25" s="10"/>
      <c r="S25" s="1184"/>
      <c r="T25" s="1185"/>
      <c r="U25" s="1188"/>
      <c r="V25" s="864"/>
      <c r="W25" s="864"/>
      <c r="X25" s="864"/>
      <c r="Y25" s="864"/>
      <c r="Z25" s="864"/>
      <c r="AA25" s="864"/>
      <c r="AB25" s="864"/>
      <c r="AC25" s="864"/>
      <c r="AD25" s="864"/>
      <c r="AE25" s="864"/>
      <c r="AF25" s="864"/>
      <c r="AG25" s="864"/>
      <c r="AH25" s="864"/>
      <c r="AI25" s="864"/>
      <c r="AJ25" s="864"/>
      <c r="AK25" s="865"/>
      <c r="AL25" s="8"/>
      <c r="AM25" s="2"/>
      <c r="AN25" s="1256"/>
      <c r="AO25" s="1232" t="s">
        <v>442</v>
      </c>
      <c r="AP25" s="1233"/>
      <c r="AQ25" s="1233"/>
      <c r="AR25" s="1233"/>
      <c r="AS25" s="1234"/>
      <c r="AT25" s="1238" t="str">
        <f>IFERROR(IF(J37="","",INT(J37*E39/(100+E39))),"")</f>
        <v/>
      </c>
      <c r="AU25" s="1238"/>
      <c r="AV25" s="1238"/>
      <c r="AW25" s="1238"/>
      <c r="AX25" s="1238"/>
      <c r="AY25" s="1239"/>
      <c r="AZ25" s="1242" t="s">
        <v>443</v>
      </c>
      <c r="BA25" s="1243"/>
      <c r="BB25" s="1244" t="s">
        <v>444</v>
      </c>
      <c r="BC25" s="1244"/>
      <c r="BD25" s="1245" t="s">
        <v>445</v>
      </c>
      <c r="BE25" s="1246"/>
      <c r="BF25" s="1246"/>
      <c r="BG25" s="1246"/>
      <c r="BH25" s="1249">
        <v>5001</v>
      </c>
      <c r="BI25" s="1250"/>
      <c r="BJ25" s="1250"/>
      <c r="BK25" s="1250"/>
      <c r="BL25" s="1250"/>
      <c r="BM25" s="1251"/>
      <c r="BN25" s="2"/>
      <c r="BO25" s="2"/>
      <c r="BP25" s="834"/>
      <c r="BQ25" s="826" t="s">
        <v>161</v>
      </c>
      <c r="BR25" s="827"/>
      <c r="BS25" s="828"/>
      <c r="BT25" s="23" t="s">
        <v>63</v>
      </c>
      <c r="BU25" s="24"/>
      <c r="BV25" s="24"/>
      <c r="BW25" s="24"/>
      <c r="BX25" s="24"/>
      <c r="BY25" s="24"/>
      <c r="BZ25" s="24"/>
      <c r="CA25" s="25"/>
      <c r="CB25" s="23" t="s">
        <v>90</v>
      </c>
      <c r="CC25" s="24"/>
      <c r="CD25" s="24"/>
      <c r="CE25" s="24"/>
      <c r="CF25" s="24"/>
      <c r="CG25" s="24"/>
      <c r="CH25" s="24"/>
      <c r="CI25" s="24"/>
      <c r="CJ25" s="24"/>
      <c r="CK25" s="24"/>
      <c r="CL25" s="24"/>
      <c r="CM25" s="24"/>
      <c r="CN25" s="24"/>
      <c r="CO25" s="24"/>
      <c r="CP25" s="24"/>
      <c r="CQ25" s="24"/>
      <c r="CR25" s="24"/>
      <c r="CS25" s="26"/>
      <c r="CT25" s="26"/>
      <c r="CU25" s="26"/>
      <c r="CV25" s="26"/>
      <c r="CW25" s="26"/>
      <c r="CX25" s="27"/>
      <c r="CY25" s="27"/>
      <c r="CZ25" s="27"/>
      <c r="DA25" s="27"/>
      <c r="DB25" s="27"/>
      <c r="DC25" s="27"/>
      <c r="DD25" s="27"/>
      <c r="DE25" s="27"/>
      <c r="DF25" s="27"/>
      <c r="DG25" s="28"/>
      <c r="DH25" s="2"/>
      <c r="DI25" s="2"/>
      <c r="DJ25" s="2"/>
      <c r="DK25" s="2"/>
      <c r="DN25" t="s">
        <v>368</v>
      </c>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row>
    <row r="26" spans="1:186" ht="15" customHeight="1" thickBot="1">
      <c r="A26" s="4"/>
      <c r="B26" s="5"/>
      <c r="C26" s="15"/>
      <c r="D26" s="852" t="s">
        <v>469</v>
      </c>
      <c r="E26" s="852"/>
      <c r="F26" s="852"/>
      <c r="G26" s="852"/>
      <c r="H26" s="852"/>
      <c r="I26" s="852"/>
      <c r="J26" s="831"/>
      <c r="K26" s="831"/>
      <c r="L26" s="831"/>
      <c r="M26" s="831"/>
      <c r="N26" s="831"/>
      <c r="O26" s="831"/>
      <c r="P26" s="831"/>
      <c r="Q26" s="5"/>
      <c r="R26" s="71"/>
      <c r="S26" s="80"/>
      <c r="T26" s="80"/>
      <c r="U26" s="80"/>
      <c r="V26" s="80"/>
      <c r="W26" s="80"/>
      <c r="X26" s="80"/>
      <c r="Y26" s="80"/>
      <c r="Z26" s="81"/>
      <c r="AA26" s="32"/>
      <c r="AB26" s="82"/>
      <c r="AC26" s="82"/>
      <c r="AD26" s="82"/>
      <c r="AE26" s="82"/>
      <c r="AF26" s="82"/>
      <c r="AG26" s="82"/>
      <c r="AH26" s="82"/>
      <c r="AI26" s="82"/>
      <c r="AJ26" s="82"/>
      <c r="AK26" s="75"/>
      <c r="AL26" s="8"/>
      <c r="AM26" s="2"/>
      <c r="AN26" s="1257"/>
      <c r="AO26" s="1235"/>
      <c r="AP26" s="1236"/>
      <c r="AQ26" s="1236"/>
      <c r="AR26" s="1236"/>
      <c r="AS26" s="1237"/>
      <c r="AT26" s="1240"/>
      <c r="AU26" s="1240"/>
      <c r="AV26" s="1240"/>
      <c r="AW26" s="1240"/>
      <c r="AX26" s="1240"/>
      <c r="AY26" s="1241"/>
      <c r="AZ26" s="1243"/>
      <c r="BA26" s="1243"/>
      <c r="BB26" s="1244"/>
      <c r="BC26" s="1244"/>
      <c r="BD26" s="1247"/>
      <c r="BE26" s="1248"/>
      <c r="BF26" s="1248"/>
      <c r="BG26" s="1248"/>
      <c r="BH26" s="1252"/>
      <c r="BI26" s="1253"/>
      <c r="BJ26" s="1253"/>
      <c r="BK26" s="1253"/>
      <c r="BL26" s="1253"/>
      <c r="BM26" s="1254"/>
      <c r="BN26" s="2"/>
      <c r="BO26" s="2"/>
      <c r="BP26" s="834"/>
      <c r="BQ26" s="826" t="s">
        <v>162</v>
      </c>
      <c r="BR26" s="827"/>
      <c r="BS26" s="828"/>
      <c r="BT26" s="23" t="s">
        <v>64</v>
      </c>
      <c r="BU26" s="24"/>
      <c r="BV26" s="24"/>
      <c r="BW26" s="24"/>
      <c r="BX26" s="24"/>
      <c r="BY26" s="24"/>
      <c r="BZ26" s="24"/>
      <c r="CA26" s="25"/>
      <c r="CB26" s="23" t="s">
        <v>91</v>
      </c>
      <c r="CC26" s="24"/>
      <c r="CD26" s="24"/>
      <c r="CE26" s="24"/>
      <c r="CF26" s="24"/>
      <c r="CG26" s="24"/>
      <c r="CH26" s="24"/>
      <c r="CI26" s="24"/>
      <c r="CJ26" s="24"/>
      <c r="CK26" s="24"/>
      <c r="CL26" s="24"/>
      <c r="CM26" s="24"/>
      <c r="CN26" s="24"/>
      <c r="CO26" s="24"/>
      <c r="CP26" s="24"/>
      <c r="CQ26" s="24"/>
      <c r="CR26" s="24"/>
      <c r="CS26" s="26"/>
      <c r="CT26" s="26"/>
      <c r="CU26" s="26"/>
      <c r="CV26" s="26"/>
      <c r="CW26" s="26"/>
      <c r="CX26" s="27"/>
      <c r="CY26" s="27"/>
      <c r="CZ26" s="27"/>
      <c r="DA26" s="27"/>
      <c r="DB26" s="27"/>
      <c r="DC26" s="27"/>
      <c r="DD26" s="27"/>
      <c r="DE26" s="27"/>
      <c r="DF26" s="27"/>
      <c r="DG26" s="28"/>
      <c r="DH26" s="2"/>
      <c r="DI26" s="2"/>
      <c r="DJ26" s="2"/>
      <c r="DK26" s="2"/>
      <c r="DN26" t="s">
        <v>369</v>
      </c>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row>
    <row r="27" spans="1:186" ht="15" customHeight="1">
      <c r="A27" s="4"/>
      <c r="B27" s="5"/>
      <c r="C27" s="13" t="s">
        <v>10</v>
      </c>
      <c r="D27" s="980" t="s">
        <v>19</v>
      </c>
      <c r="E27" s="980"/>
      <c r="F27" s="980"/>
      <c r="G27" s="980"/>
      <c r="H27" s="977" t="s">
        <v>358</v>
      </c>
      <c r="I27" s="978"/>
      <c r="J27" s="981"/>
      <c r="K27" s="981"/>
      <c r="L27" s="981"/>
      <c r="M27" s="981"/>
      <c r="N27" s="981"/>
      <c r="O27" s="981"/>
      <c r="P27" s="981"/>
      <c r="Q27" s="5"/>
      <c r="R27" s="71"/>
      <c r="T27" s="90" t="s">
        <v>241</v>
      </c>
      <c r="AL27" s="8"/>
      <c r="AM27" s="2"/>
      <c r="AN27" s="2"/>
      <c r="AO27" s="2"/>
      <c r="AP27" s="2"/>
      <c r="AQ27" s="2"/>
      <c r="BB27" s="2"/>
      <c r="BC27" s="2"/>
      <c r="BD27" s="2"/>
      <c r="BE27" s="2"/>
      <c r="BF27" s="2"/>
      <c r="BG27" s="2"/>
      <c r="BH27" s="65" t="s">
        <v>448</v>
      </c>
      <c r="BI27" s="2"/>
      <c r="BJ27" s="2"/>
      <c r="BK27" s="2"/>
      <c r="BL27" s="2"/>
      <c r="BM27" s="2"/>
      <c r="BN27" s="2"/>
      <c r="BO27" s="2"/>
      <c r="BP27" s="834"/>
      <c r="BQ27" s="826" t="s">
        <v>163</v>
      </c>
      <c r="BR27" s="827"/>
      <c r="BS27" s="828"/>
      <c r="BT27" s="23" t="s">
        <v>65</v>
      </c>
      <c r="BU27" s="24"/>
      <c r="BV27" s="24"/>
      <c r="BW27" s="24"/>
      <c r="BX27" s="24"/>
      <c r="BY27" s="24"/>
      <c r="BZ27" s="24"/>
      <c r="CA27" s="25"/>
      <c r="CB27" s="23" t="s">
        <v>92</v>
      </c>
      <c r="CC27" s="24"/>
      <c r="CD27" s="24"/>
      <c r="CE27" s="24"/>
      <c r="CF27" s="24"/>
      <c r="CG27" s="24"/>
      <c r="CH27" s="24"/>
      <c r="CI27" s="24"/>
      <c r="CJ27" s="24"/>
      <c r="CK27" s="24"/>
      <c r="CL27" s="24"/>
      <c r="CM27" s="24"/>
      <c r="CN27" s="24"/>
      <c r="CO27" s="24"/>
      <c r="CP27" s="24"/>
      <c r="CQ27" s="24"/>
      <c r="CR27" s="24"/>
      <c r="CS27" s="26"/>
      <c r="CT27" s="26"/>
      <c r="CU27" s="26"/>
      <c r="CV27" s="26"/>
      <c r="CW27" s="26"/>
      <c r="CX27" s="27"/>
      <c r="CY27" s="27"/>
      <c r="CZ27" s="27"/>
      <c r="DA27" s="27"/>
      <c r="DB27" s="27"/>
      <c r="DC27" s="27"/>
      <c r="DD27" s="27"/>
      <c r="DE27" s="27"/>
      <c r="DF27" s="27"/>
      <c r="DG27" s="28"/>
      <c r="DH27" s="2"/>
      <c r="DI27" s="2"/>
      <c r="DJ27" s="2"/>
      <c r="DK27" s="2"/>
      <c r="DN27" t="s">
        <v>370</v>
      </c>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row>
    <row r="28" spans="1:186" ht="15" customHeight="1">
      <c r="A28" s="4"/>
      <c r="B28" s="5"/>
      <c r="C28" s="29"/>
      <c r="D28" s="914" t="s">
        <v>31</v>
      </c>
      <c r="E28" s="914"/>
      <c r="F28" s="914"/>
      <c r="G28" s="914"/>
      <c r="H28" s="914"/>
      <c r="I28" s="914"/>
      <c r="J28" s="981"/>
      <c r="K28" s="981"/>
      <c r="L28" s="981"/>
      <c r="M28" s="981"/>
      <c r="N28" s="981"/>
      <c r="O28" s="981"/>
      <c r="P28" s="981"/>
      <c r="Q28" s="5"/>
      <c r="R28" s="71"/>
      <c r="S28" s="80">
        <v>1</v>
      </c>
      <c r="T28" s="80" t="s">
        <v>234</v>
      </c>
      <c r="U28" s="85" t="s">
        <v>235</v>
      </c>
      <c r="V28" s="85"/>
      <c r="W28" s="85"/>
      <c r="X28" s="85"/>
      <c r="Y28" s="85"/>
      <c r="Z28" s="86"/>
      <c r="AA28" s="87"/>
      <c r="AB28" s="88"/>
      <c r="AC28" s="88"/>
      <c r="AD28" s="88"/>
      <c r="AE28" s="88"/>
      <c r="AF28" s="88"/>
      <c r="AG28" s="88"/>
      <c r="AH28" s="88"/>
      <c r="AI28" s="88"/>
      <c r="AJ28" s="88"/>
      <c r="AK28" s="89"/>
      <c r="AL28" s="8"/>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834"/>
      <c r="BQ28" s="826" t="s">
        <v>165</v>
      </c>
      <c r="BR28" s="827"/>
      <c r="BS28" s="828"/>
      <c r="BT28" s="23" t="s">
        <v>66</v>
      </c>
      <c r="BU28" s="24"/>
      <c r="BV28" s="24"/>
      <c r="BW28" s="24"/>
      <c r="BX28" s="24"/>
      <c r="BY28" s="24"/>
      <c r="BZ28" s="24"/>
      <c r="CA28" s="25"/>
      <c r="CB28" s="23" t="s">
        <v>93</v>
      </c>
      <c r="CC28" s="24"/>
      <c r="CD28" s="24"/>
      <c r="CE28" s="24"/>
      <c r="CF28" s="24"/>
      <c r="CG28" s="24"/>
      <c r="CH28" s="24"/>
      <c r="CI28" s="24"/>
      <c r="CJ28" s="24"/>
      <c r="CK28" s="24"/>
      <c r="CL28" s="24"/>
      <c r="CM28" s="24"/>
      <c r="CN28" s="24"/>
      <c r="CO28" s="24"/>
      <c r="CP28" s="24"/>
      <c r="CQ28" s="24"/>
      <c r="CR28" s="24"/>
      <c r="CS28" s="26"/>
      <c r="CT28" s="26"/>
      <c r="CU28" s="26"/>
      <c r="CV28" s="26"/>
      <c r="CW28" s="26"/>
      <c r="CX28" s="27"/>
      <c r="CY28" s="27"/>
      <c r="CZ28" s="27"/>
      <c r="DA28" s="27"/>
      <c r="DB28" s="27"/>
      <c r="DC28" s="27"/>
      <c r="DD28" s="27"/>
      <c r="DE28" s="27"/>
      <c r="DF28" s="27"/>
      <c r="DG28" s="28"/>
      <c r="DH28" s="2"/>
      <c r="DI28" s="2"/>
      <c r="DJ28" s="2"/>
      <c r="DK28" s="2"/>
      <c r="DN28" t="s">
        <v>371</v>
      </c>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row>
    <row r="29" spans="1:186" ht="15" customHeight="1">
      <c r="A29" s="4"/>
      <c r="B29" s="5"/>
      <c r="C29" s="15" t="s">
        <v>11</v>
      </c>
      <c r="D29" s="980" t="s">
        <v>20</v>
      </c>
      <c r="E29" s="980"/>
      <c r="F29" s="980"/>
      <c r="G29" s="980"/>
      <c r="H29" s="977" t="s">
        <v>358</v>
      </c>
      <c r="I29" s="978"/>
      <c r="J29" s="981"/>
      <c r="K29" s="981"/>
      <c r="L29" s="981"/>
      <c r="M29" s="981"/>
      <c r="N29" s="981"/>
      <c r="O29" s="981"/>
      <c r="P29" s="981"/>
      <c r="Q29" s="5"/>
      <c r="R29" s="74"/>
      <c r="S29" s="72"/>
      <c r="T29" s="10"/>
      <c r="U29" s="1041" t="s">
        <v>236</v>
      </c>
      <c r="V29" s="1041"/>
      <c r="W29" s="1041"/>
      <c r="X29" s="1041"/>
      <c r="Y29" s="1041"/>
      <c r="Z29" s="1041"/>
      <c r="AA29" s="1041"/>
      <c r="AB29" s="1041"/>
      <c r="AC29" s="1041"/>
      <c r="AD29" s="1041"/>
      <c r="AE29" s="1041"/>
      <c r="AF29" s="1041"/>
      <c r="AG29" s="1041"/>
      <c r="AH29" s="1041"/>
      <c r="AI29" s="1041"/>
      <c r="AJ29" s="1041"/>
      <c r="AK29" s="1041"/>
      <c r="AL29" s="8"/>
      <c r="AM29" s="2"/>
      <c r="AN29" s="2"/>
      <c r="AO29" s="767" t="s">
        <v>822</v>
      </c>
      <c r="AP29" s="767"/>
      <c r="AQ29" s="767"/>
      <c r="AR29" s="767"/>
      <c r="AS29" s="767"/>
      <c r="AT29" s="767"/>
      <c r="AU29" s="767"/>
      <c r="AV29" s="767"/>
      <c r="AW29" s="767"/>
      <c r="AX29" s="767"/>
      <c r="AY29" s="767"/>
      <c r="AZ29" s="767"/>
      <c r="BA29" s="767"/>
      <c r="BB29" s="767"/>
      <c r="BC29" s="767"/>
      <c r="BD29" s="767"/>
      <c r="BE29" s="767"/>
      <c r="BF29" s="767"/>
      <c r="BG29" s="767"/>
      <c r="BH29" s="767"/>
      <c r="BI29" s="767"/>
      <c r="BJ29" s="767"/>
      <c r="BK29" s="767"/>
      <c r="BL29" s="767"/>
      <c r="BM29" s="767"/>
      <c r="BN29" s="2"/>
      <c r="BO29" s="2"/>
      <c r="BP29" s="834"/>
      <c r="BQ29" s="826" t="s">
        <v>164</v>
      </c>
      <c r="BR29" s="827"/>
      <c r="BS29" s="828"/>
      <c r="BT29" s="23" t="s">
        <v>67</v>
      </c>
      <c r="BU29" s="24"/>
      <c r="BV29" s="24"/>
      <c r="BW29" s="24"/>
      <c r="BX29" s="24"/>
      <c r="BY29" s="24"/>
      <c r="BZ29" s="24"/>
      <c r="CA29" s="25"/>
      <c r="CB29" s="23" t="s">
        <v>94</v>
      </c>
      <c r="CC29" s="24"/>
      <c r="CD29" s="24"/>
      <c r="CE29" s="24"/>
      <c r="CF29" s="24"/>
      <c r="CG29" s="24"/>
      <c r="CH29" s="24"/>
      <c r="CI29" s="24"/>
      <c r="CJ29" s="24"/>
      <c r="CK29" s="24"/>
      <c r="CL29" s="24"/>
      <c r="CM29" s="24"/>
      <c r="CN29" s="24"/>
      <c r="CO29" s="24"/>
      <c r="CP29" s="24"/>
      <c r="CQ29" s="24"/>
      <c r="CR29" s="24"/>
      <c r="CS29" s="26"/>
      <c r="CT29" s="26"/>
      <c r="CU29" s="26"/>
      <c r="CV29" s="26"/>
      <c r="CW29" s="26"/>
      <c r="CX29" s="27"/>
      <c r="CY29" s="27"/>
      <c r="CZ29" s="27"/>
      <c r="DA29" s="27"/>
      <c r="DB29" s="27"/>
      <c r="DC29" s="27"/>
      <c r="DD29" s="27"/>
      <c r="DE29" s="27"/>
      <c r="DF29" s="27"/>
      <c r="DG29" s="28"/>
      <c r="DH29" s="2"/>
      <c r="DI29" s="2"/>
      <c r="DJ29" s="2"/>
      <c r="DK29" s="2"/>
      <c r="DN29" t="s">
        <v>373</v>
      </c>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row>
    <row r="30" spans="1:186" ht="15" customHeight="1">
      <c r="A30" s="4"/>
      <c r="B30" s="5"/>
      <c r="C30" s="15"/>
      <c r="D30" s="914" t="s">
        <v>31</v>
      </c>
      <c r="E30" s="914"/>
      <c r="F30" s="914"/>
      <c r="G30" s="914"/>
      <c r="H30" s="914"/>
      <c r="I30" s="914"/>
      <c r="J30" s="981"/>
      <c r="K30" s="981"/>
      <c r="L30" s="981"/>
      <c r="M30" s="981"/>
      <c r="N30" s="981"/>
      <c r="O30" s="981"/>
      <c r="P30" s="981"/>
      <c r="Q30" s="5"/>
      <c r="R30" s="74"/>
      <c r="U30" s="1041"/>
      <c r="V30" s="1041"/>
      <c r="W30" s="1041"/>
      <c r="X30" s="1041"/>
      <c r="Y30" s="1041"/>
      <c r="Z30" s="1041"/>
      <c r="AA30" s="1041"/>
      <c r="AB30" s="1041"/>
      <c r="AC30" s="1041"/>
      <c r="AD30" s="1041"/>
      <c r="AE30" s="1041"/>
      <c r="AF30" s="1041"/>
      <c r="AG30" s="1041"/>
      <c r="AH30" s="1041"/>
      <c r="AI30" s="1041"/>
      <c r="AJ30" s="1041"/>
      <c r="AK30" s="1041"/>
      <c r="AL30" s="8"/>
      <c r="AM30" s="2"/>
      <c r="AN30" s="2"/>
      <c r="AO30" s="767"/>
      <c r="AP30" s="767"/>
      <c r="AQ30" s="767"/>
      <c r="AR30" s="767"/>
      <c r="AS30" s="767"/>
      <c r="AT30" s="767"/>
      <c r="AU30" s="767"/>
      <c r="AV30" s="767"/>
      <c r="AW30" s="767"/>
      <c r="AX30" s="767"/>
      <c r="AY30" s="767"/>
      <c r="AZ30" s="767"/>
      <c r="BA30" s="767"/>
      <c r="BB30" s="767"/>
      <c r="BC30" s="767"/>
      <c r="BD30" s="767"/>
      <c r="BE30" s="767"/>
      <c r="BF30" s="767"/>
      <c r="BG30" s="767"/>
      <c r="BH30" s="767"/>
      <c r="BI30" s="767"/>
      <c r="BJ30" s="767"/>
      <c r="BK30" s="767"/>
      <c r="BL30" s="767"/>
      <c r="BM30" s="767"/>
      <c r="BN30" s="2"/>
      <c r="BO30" s="2"/>
      <c r="BP30" s="834"/>
      <c r="BQ30" s="826" t="s">
        <v>166</v>
      </c>
      <c r="BR30" s="827"/>
      <c r="BS30" s="828"/>
      <c r="BT30" s="23" t="s">
        <v>68</v>
      </c>
      <c r="BU30" s="24"/>
      <c r="BV30" s="24"/>
      <c r="BW30" s="24"/>
      <c r="BX30" s="24"/>
      <c r="BY30" s="24"/>
      <c r="BZ30" s="24"/>
      <c r="CA30" s="25"/>
      <c r="CB30" s="23" t="s">
        <v>96</v>
      </c>
      <c r="CC30" s="24"/>
      <c r="CD30" s="24"/>
      <c r="CE30" s="24"/>
      <c r="CF30" s="24"/>
      <c r="CG30" s="24"/>
      <c r="CH30" s="24"/>
      <c r="CI30" s="24"/>
      <c r="CJ30" s="24"/>
      <c r="CK30" s="24"/>
      <c r="CL30" s="24"/>
      <c r="CM30" s="24"/>
      <c r="CN30" s="24"/>
      <c r="CO30" s="24"/>
      <c r="CP30" s="24"/>
      <c r="CQ30" s="24"/>
      <c r="CR30" s="24"/>
      <c r="CS30" s="26"/>
      <c r="CT30" s="26"/>
      <c r="CU30" s="26"/>
      <c r="CV30" s="26"/>
      <c r="CW30" s="26"/>
      <c r="CX30" s="27"/>
      <c r="CY30" s="27"/>
      <c r="CZ30" s="27"/>
      <c r="DA30" s="27"/>
      <c r="DB30" s="27"/>
      <c r="DC30" s="27"/>
      <c r="DD30" s="27"/>
      <c r="DE30" s="27"/>
      <c r="DF30" s="27"/>
      <c r="DG30" s="28"/>
      <c r="DH30" s="2"/>
      <c r="DI30" s="2"/>
      <c r="DJ30" s="2"/>
      <c r="DK30" s="2"/>
      <c r="DN30" t="s">
        <v>374</v>
      </c>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row>
    <row r="31" spans="1:186" ht="15" customHeight="1">
      <c r="A31" s="4"/>
      <c r="B31" s="5"/>
      <c r="C31" s="13" t="s">
        <v>12</v>
      </c>
      <c r="D31" s="984" t="s">
        <v>25</v>
      </c>
      <c r="E31" s="984"/>
      <c r="F31" s="984"/>
      <c r="G31" s="984"/>
      <c r="H31" s="977" t="s">
        <v>358</v>
      </c>
      <c r="I31" s="978"/>
      <c r="J31" s="831" t="str">
        <f>IFERROR(IF(OR(J29="",CB15=""),"",SUM(J27:P30)),"")</f>
        <v/>
      </c>
      <c r="K31" s="831"/>
      <c r="L31" s="831"/>
      <c r="M31" s="831"/>
      <c r="N31" s="831"/>
      <c r="O31" s="831"/>
      <c r="P31" s="831"/>
      <c r="Q31" s="5"/>
      <c r="R31" s="22"/>
      <c r="S31" s="72">
        <v>2</v>
      </c>
      <c r="T31" s="80" t="s">
        <v>234</v>
      </c>
      <c r="U31" s="85" t="s">
        <v>237</v>
      </c>
      <c r="AL31" s="8"/>
      <c r="AM31" s="2"/>
      <c r="AN31" s="2"/>
      <c r="AO31" s="2"/>
      <c r="AP31" s="1047" t="s">
        <v>427</v>
      </c>
      <c r="AQ31" s="1047"/>
      <c r="AR31" s="1047"/>
      <c r="AS31" s="1047"/>
      <c r="AT31" s="1047"/>
      <c r="AU31" s="1047"/>
      <c r="AV31" s="1047"/>
      <c r="AW31" s="1047"/>
      <c r="AX31" s="1047"/>
      <c r="AY31" s="1047"/>
      <c r="AZ31" s="1047"/>
      <c r="BA31" s="1047"/>
      <c r="BB31" s="1047"/>
      <c r="BC31" s="1047"/>
      <c r="BD31" s="1047"/>
      <c r="BE31" s="1047"/>
      <c r="BF31" s="1047"/>
      <c r="BG31" s="1047"/>
      <c r="BH31" s="1047"/>
      <c r="BI31" s="1047"/>
      <c r="BJ31" s="1047"/>
      <c r="BK31" s="1047"/>
      <c r="BL31" s="1047"/>
      <c r="BM31" s="1047"/>
      <c r="BN31" s="1047"/>
      <c r="BO31" s="2"/>
      <c r="BP31" s="834"/>
      <c r="BQ31" s="826" t="s">
        <v>167</v>
      </c>
      <c r="BR31" s="827"/>
      <c r="BS31" s="828"/>
      <c r="BT31" s="23" t="s">
        <v>69</v>
      </c>
      <c r="BU31" s="24"/>
      <c r="BV31" s="24"/>
      <c r="BW31" s="24"/>
      <c r="BX31" s="24"/>
      <c r="BY31" s="24"/>
      <c r="BZ31" s="24"/>
      <c r="CA31" s="25"/>
      <c r="CB31" s="23" t="s">
        <v>95</v>
      </c>
      <c r="CC31" s="24"/>
      <c r="CD31" s="24"/>
      <c r="CE31" s="24"/>
      <c r="CF31" s="24"/>
      <c r="CG31" s="24"/>
      <c r="CH31" s="24"/>
      <c r="CI31" s="24"/>
      <c r="CJ31" s="24"/>
      <c r="CK31" s="24"/>
      <c r="CL31" s="24"/>
      <c r="CM31" s="24"/>
      <c r="CN31" s="24"/>
      <c r="CO31" s="24"/>
      <c r="CP31" s="24"/>
      <c r="CQ31" s="24"/>
      <c r="CR31" s="24"/>
      <c r="CS31" s="26"/>
      <c r="CT31" s="26"/>
      <c r="CU31" s="26"/>
      <c r="CV31" s="26"/>
      <c r="CW31" s="26"/>
      <c r="CX31" s="27"/>
      <c r="CY31" s="27"/>
      <c r="CZ31" s="27"/>
      <c r="DA31" s="27"/>
      <c r="DB31" s="27"/>
      <c r="DC31" s="27"/>
      <c r="DD31" s="27"/>
      <c r="DE31" s="27"/>
      <c r="DF31" s="27"/>
      <c r="DG31" s="28"/>
      <c r="DH31" s="2"/>
      <c r="DI31" s="2"/>
      <c r="DJ31" s="2"/>
      <c r="DK31" s="2"/>
      <c r="DN31" t="s">
        <v>375</v>
      </c>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row>
    <row r="32" spans="1:186" ht="15" customHeight="1">
      <c r="A32" s="4"/>
      <c r="B32" s="5"/>
      <c r="C32" s="29"/>
      <c r="D32" s="979" t="s">
        <v>21</v>
      </c>
      <c r="E32" s="979"/>
      <c r="F32" s="979"/>
      <c r="G32" s="979"/>
      <c r="H32" s="979"/>
      <c r="I32" s="979"/>
      <c r="J32" s="831"/>
      <c r="K32" s="831"/>
      <c r="L32" s="831"/>
      <c r="M32" s="831"/>
      <c r="N32" s="831"/>
      <c r="O32" s="831"/>
      <c r="P32" s="831"/>
      <c r="Q32" s="5"/>
      <c r="R32" s="22"/>
      <c r="S32" s="72">
        <v>3</v>
      </c>
      <c r="T32" s="80" t="s">
        <v>234</v>
      </c>
      <c r="U32" s="1051" t="s">
        <v>630</v>
      </c>
      <c r="V32" s="1051"/>
      <c r="W32" s="1051"/>
      <c r="X32" s="1051"/>
      <c r="Y32" s="1051"/>
      <c r="Z32" s="1051"/>
      <c r="AA32" s="1051"/>
      <c r="AB32" s="1051"/>
      <c r="AC32" s="1051"/>
      <c r="AD32" s="1051"/>
      <c r="AE32" s="1051"/>
      <c r="AF32" s="1051"/>
      <c r="AG32" s="1051"/>
      <c r="AH32" s="1051"/>
      <c r="AI32" s="1051"/>
      <c r="AJ32" s="1051"/>
      <c r="AK32" s="1051"/>
      <c r="AL32" s="8"/>
      <c r="AM32" s="2"/>
      <c r="AN32" s="2"/>
      <c r="AO32" s="2"/>
      <c r="AP32" s="1047"/>
      <c r="AQ32" s="1047"/>
      <c r="AR32" s="1047"/>
      <c r="AS32" s="1047"/>
      <c r="AT32" s="1047"/>
      <c r="AU32" s="1047"/>
      <c r="AV32" s="1047"/>
      <c r="AW32" s="1047"/>
      <c r="AX32" s="1047"/>
      <c r="AY32" s="1047"/>
      <c r="AZ32" s="1047"/>
      <c r="BA32" s="1047"/>
      <c r="BB32" s="1047"/>
      <c r="BC32" s="1047"/>
      <c r="BD32" s="1047"/>
      <c r="BE32" s="1047"/>
      <c r="BF32" s="1047"/>
      <c r="BG32" s="1047"/>
      <c r="BH32" s="1047"/>
      <c r="BI32" s="1047"/>
      <c r="BJ32" s="1047"/>
      <c r="BK32" s="1047"/>
      <c r="BL32" s="1047"/>
      <c r="BM32" s="1047"/>
      <c r="BN32" s="1047"/>
      <c r="BO32" s="2"/>
      <c r="BP32" s="834"/>
      <c r="BQ32" s="826" t="s">
        <v>168</v>
      </c>
      <c r="BR32" s="827"/>
      <c r="BS32" s="828"/>
      <c r="BT32" s="23" t="s">
        <v>70</v>
      </c>
      <c r="BU32" s="24"/>
      <c r="BV32" s="24"/>
      <c r="BW32" s="24"/>
      <c r="BX32" s="24"/>
      <c r="BY32" s="24"/>
      <c r="BZ32" s="24"/>
      <c r="CA32" s="25"/>
      <c r="CB32" s="23" t="s">
        <v>97</v>
      </c>
      <c r="CC32" s="24"/>
      <c r="CD32" s="24"/>
      <c r="CE32" s="24"/>
      <c r="CF32" s="24"/>
      <c r="CG32" s="24"/>
      <c r="CH32" s="24"/>
      <c r="CI32" s="24"/>
      <c r="CJ32" s="24"/>
      <c r="CK32" s="24"/>
      <c r="CL32" s="24"/>
      <c r="CM32" s="24"/>
      <c r="CN32" s="24"/>
      <c r="CO32" s="24"/>
      <c r="CP32" s="24"/>
      <c r="CQ32" s="24"/>
      <c r="CR32" s="24"/>
      <c r="CS32" s="26"/>
      <c r="CT32" s="26"/>
      <c r="CU32" s="26"/>
      <c r="CV32" s="26"/>
      <c r="CW32" s="26"/>
      <c r="CX32" s="27"/>
      <c r="CY32" s="27"/>
      <c r="CZ32" s="27"/>
      <c r="DA32" s="27"/>
      <c r="DB32" s="27"/>
      <c r="DC32" s="27"/>
      <c r="DD32" s="27"/>
      <c r="DE32" s="27"/>
      <c r="DF32" s="27"/>
      <c r="DG32" s="28"/>
      <c r="DH32" s="2"/>
      <c r="DI32" s="2"/>
      <c r="DJ32" s="2"/>
      <c r="DK32" s="2"/>
      <c r="DN32" t="s">
        <v>376</v>
      </c>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row>
    <row r="33" spans="1:186" ht="15" customHeight="1">
      <c r="A33" s="4"/>
      <c r="B33" s="5"/>
      <c r="C33" s="15" t="s">
        <v>13</v>
      </c>
      <c r="D33" s="984" t="s">
        <v>26</v>
      </c>
      <c r="E33" s="984"/>
      <c r="F33" s="984"/>
      <c r="G33" s="984"/>
      <c r="H33" s="977" t="s">
        <v>358</v>
      </c>
      <c r="I33" s="978"/>
      <c r="J33" s="831" t="str">
        <f>IFERROR(IF(OR(J27="",J29=""),"",IF(J21=0,"",IF(J21="","",SUM(J25-J31)))),"")</f>
        <v/>
      </c>
      <c r="K33" s="831"/>
      <c r="L33" s="831"/>
      <c r="M33" s="831"/>
      <c r="N33" s="831"/>
      <c r="O33" s="831"/>
      <c r="P33" s="831"/>
      <c r="Q33" s="5"/>
      <c r="R33" s="33"/>
      <c r="S33" s="72"/>
      <c r="T33" s="80"/>
      <c r="U33" s="1051"/>
      <c r="V33" s="1051"/>
      <c r="W33" s="1051"/>
      <c r="X33" s="1051"/>
      <c r="Y33" s="1051"/>
      <c r="Z33" s="1051"/>
      <c r="AA33" s="1051"/>
      <c r="AB33" s="1051"/>
      <c r="AC33" s="1051"/>
      <c r="AD33" s="1051"/>
      <c r="AE33" s="1051"/>
      <c r="AF33" s="1051"/>
      <c r="AG33" s="1051"/>
      <c r="AH33" s="1051"/>
      <c r="AI33" s="1051"/>
      <c r="AJ33" s="1051"/>
      <c r="AK33" s="1051"/>
      <c r="AL33" s="8"/>
      <c r="AM33" s="2"/>
      <c r="AN33" s="2"/>
      <c r="AO33" s="2"/>
      <c r="AP33" s="1189" t="s">
        <v>627</v>
      </c>
      <c r="AQ33" s="1189"/>
      <c r="AR33" s="1189"/>
      <c r="AS33" s="1189"/>
      <c r="AT33" s="1189"/>
      <c r="AU33" s="1189"/>
      <c r="AV33" s="1189"/>
      <c r="AW33" s="1189"/>
      <c r="AX33" s="1189"/>
      <c r="AY33" s="1189"/>
      <c r="AZ33" s="1189"/>
      <c r="BA33" s="1189"/>
      <c r="BB33" s="1189"/>
      <c r="BC33" s="1189"/>
      <c r="BD33" s="1189"/>
      <c r="BE33" s="1189"/>
      <c r="BF33" s="1189"/>
      <c r="BG33" s="1189"/>
      <c r="BH33" s="1189"/>
      <c r="BI33" s="1189"/>
      <c r="BJ33" s="1189"/>
      <c r="BK33" s="1189"/>
      <c r="BL33" s="1189"/>
      <c r="BM33" s="1189"/>
      <c r="BN33" s="1189"/>
      <c r="BO33" s="2"/>
      <c r="BP33" s="834"/>
      <c r="BQ33" s="826" t="s">
        <v>169</v>
      </c>
      <c r="BR33" s="827"/>
      <c r="BS33" s="828"/>
      <c r="BT33" s="23" t="s">
        <v>214</v>
      </c>
      <c r="BU33" s="24"/>
      <c r="BV33" s="24"/>
      <c r="BW33" s="24"/>
      <c r="BX33" s="24"/>
      <c r="BY33" s="24"/>
      <c r="BZ33" s="24"/>
      <c r="CA33" s="25"/>
      <c r="CB33" s="23" t="s">
        <v>98</v>
      </c>
      <c r="CC33" s="24"/>
      <c r="CD33" s="24"/>
      <c r="CE33" s="24"/>
      <c r="CF33" s="24"/>
      <c r="CG33" s="24"/>
      <c r="CH33" s="24"/>
      <c r="CI33" s="24"/>
      <c r="CJ33" s="24"/>
      <c r="CK33" s="24"/>
      <c r="CL33" s="24"/>
      <c r="CM33" s="24"/>
      <c r="CN33" s="24"/>
      <c r="CO33" s="24"/>
      <c r="CP33" s="24"/>
      <c r="CQ33" s="24"/>
      <c r="CR33" s="24"/>
      <c r="CS33" s="26"/>
      <c r="CT33" s="26"/>
      <c r="CU33" s="26"/>
      <c r="CV33" s="26"/>
      <c r="CW33" s="26"/>
      <c r="CX33" s="27"/>
      <c r="CY33" s="27"/>
      <c r="CZ33" s="27"/>
      <c r="DA33" s="27"/>
      <c r="DB33" s="27"/>
      <c r="DC33" s="27"/>
      <c r="DD33" s="27"/>
      <c r="DE33" s="27"/>
      <c r="DF33" s="27"/>
      <c r="DG33" s="28"/>
      <c r="DH33" s="2"/>
      <c r="DI33" s="2"/>
      <c r="DJ33" s="2"/>
      <c r="DK33" s="2"/>
      <c r="DN33" t="s">
        <v>377</v>
      </c>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row>
    <row r="34" spans="1:186" ht="15" customHeight="1">
      <c r="A34" s="4"/>
      <c r="B34" s="5"/>
      <c r="C34" s="15"/>
      <c r="D34" s="852" t="s">
        <v>470</v>
      </c>
      <c r="E34" s="852"/>
      <c r="F34" s="852"/>
      <c r="G34" s="852"/>
      <c r="H34" s="852"/>
      <c r="I34" s="852"/>
      <c r="J34" s="831"/>
      <c r="K34" s="831"/>
      <c r="L34" s="831"/>
      <c r="M34" s="831"/>
      <c r="N34" s="831"/>
      <c r="O34" s="831"/>
      <c r="P34" s="831"/>
      <c r="Q34" s="5"/>
      <c r="R34" s="22"/>
      <c r="S34" s="83"/>
      <c r="T34" s="83"/>
      <c r="U34" s="1051"/>
      <c r="V34" s="1051"/>
      <c r="W34" s="1051"/>
      <c r="X34" s="1051"/>
      <c r="Y34" s="1051"/>
      <c r="Z34" s="1051"/>
      <c r="AA34" s="1051"/>
      <c r="AB34" s="1051"/>
      <c r="AC34" s="1051"/>
      <c r="AD34" s="1051"/>
      <c r="AE34" s="1051"/>
      <c r="AF34" s="1051"/>
      <c r="AG34" s="1051"/>
      <c r="AH34" s="1051"/>
      <c r="AI34" s="1051"/>
      <c r="AJ34" s="1051"/>
      <c r="AK34" s="1051"/>
      <c r="AL34" s="8"/>
      <c r="AM34" s="2"/>
      <c r="AN34" s="2"/>
      <c r="AO34" s="2"/>
      <c r="AP34" s="1189"/>
      <c r="AQ34" s="1189"/>
      <c r="AR34" s="1189"/>
      <c r="AS34" s="1189"/>
      <c r="AT34" s="1189"/>
      <c r="AU34" s="1189"/>
      <c r="AV34" s="1189"/>
      <c r="AW34" s="1189"/>
      <c r="AX34" s="1189"/>
      <c r="AY34" s="1189"/>
      <c r="AZ34" s="1189"/>
      <c r="BA34" s="1189"/>
      <c r="BB34" s="1189"/>
      <c r="BC34" s="1189"/>
      <c r="BD34" s="1189"/>
      <c r="BE34" s="1189"/>
      <c r="BF34" s="1189"/>
      <c r="BG34" s="1189"/>
      <c r="BH34" s="1189"/>
      <c r="BI34" s="1189"/>
      <c r="BJ34" s="1189"/>
      <c r="BK34" s="1189"/>
      <c r="BL34" s="1189"/>
      <c r="BM34" s="1189"/>
      <c r="BN34" s="1189"/>
      <c r="BO34" s="2"/>
      <c r="BP34" s="834"/>
      <c r="BQ34" s="826" t="s">
        <v>170</v>
      </c>
      <c r="BR34" s="827"/>
      <c r="BS34" s="828"/>
      <c r="BT34" s="23" t="s">
        <v>71</v>
      </c>
      <c r="BU34" s="24"/>
      <c r="BV34" s="24"/>
      <c r="BW34" s="24"/>
      <c r="BX34" s="24"/>
      <c r="BY34" s="24"/>
      <c r="BZ34" s="24"/>
      <c r="CA34" s="25"/>
      <c r="CB34" s="23" t="s">
        <v>71</v>
      </c>
      <c r="CC34" s="24"/>
      <c r="CD34" s="24"/>
      <c r="CE34" s="24"/>
      <c r="CF34" s="24"/>
      <c r="CG34" s="24"/>
      <c r="CH34" s="24"/>
      <c r="CI34" s="24"/>
      <c r="CJ34" s="24"/>
      <c r="CK34" s="24"/>
      <c r="CL34" s="24"/>
      <c r="CM34" s="24"/>
      <c r="CN34" s="24"/>
      <c r="CO34" s="24"/>
      <c r="CP34" s="24"/>
      <c r="CQ34" s="24"/>
      <c r="CR34" s="24"/>
      <c r="CS34" s="26"/>
      <c r="CT34" s="26"/>
      <c r="CU34" s="26"/>
      <c r="CV34" s="26"/>
      <c r="CW34" s="26"/>
      <c r="CX34" s="27"/>
      <c r="CY34" s="27"/>
      <c r="CZ34" s="27"/>
      <c r="DA34" s="27"/>
      <c r="DB34" s="27"/>
      <c r="DC34" s="27"/>
      <c r="DD34" s="27"/>
      <c r="DE34" s="27"/>
      <c r="DF34" s="27"/>
      <c r="DG34" s="28"/>
      <c r="DH34" s="2"/>
      <c r="DI34" s="2"/>
      <c r="DJ34" s="2"/>
      <c r="DK34" s="2"/>
      <c r="DN34" t="s">
        <v>378</v>
      </c>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row>
    <row r="35" spans="1:186" ht="15" customHeight="1">
      <c r="A35" s="4"/>
      <c r="B35" s="5"/>
      <c r="C35" s="13" t="s">
        <v>14</v>
      </c>
      <c r="D35" s="14"/>
      <c r="E35" s="14"/>
      <c r="F35" s="14"/>
      <c r="G35" s="14"/>
      <c r="H35" s="977" t="s">
        <v>358</v>
      </c>
      <c r="I35" s="978"/>
      <c r="J35" s="1045" t="str">
        <f>IFERROR(IF(J27="","",J27),"")</f>
        <v/>
      </c>
      <c r="K35" s="1045"/>
      <c r="L35" s="1045"/>
      <c r="M35" s="1045"/>
      <c r="N35" s="1045"/>
      <c r="O35" s="1045"/>
      <c r="P35" s="1045"/>
      <c r="Q35" s="5"/>
      <c r="R35" s="33"/>
      <c r="S35" s="83"/>
      <c r="T35" s="83"/>
      <c r="U35" s="1051"/>
      <c r="V35" s="1051"/>
      <c r="W35" s="1051"/>
      <c r="X35" s="1051"/>
      <c r="Y35" s="1051"/>
      <c r="Z35" s="1051"/>
      <c r="AA35" s="1051"/>
      <c r="AB35" s="1051"/>
      <c r="AC35" s="1051"/>
      <c r="AD35" s="1051"/>
      <c r="AE35" s="1051"/>
      <c r="AF35" s="1051"/>
      <c r="AG35" s="1051"/>
      <c r="AH35" s="1051"/>
      <c r="AI35" s="1051"/>
      <c r="AJ35" s="1051"/>
      <c r="AK35" s="1051"/>
      <c r="AL35" s="8"/>
      <c r="AM35" s="2"/>
      <c r="AN35" s="2"/>
      <c r="AO35" s="2"/>
      <c r="AP35" s="1047" t="s">
        <v>428</v>
      </c>
      <c r="AQ35" s="1047"/>
      <c r="AR35" s="1047"/>
      <c r="AS35" s="1047"/>
      <c r="AT35" s="1047"/>
      <c r="AU35" s="1047"/>
      <c r="AV35" s="1047"/>
      <c r="AW35" s="1047"/>
      <c r="AX35" s="1047"/>
      <c r="AY35" s="1047"/>
      <c r="AZ35" s="1047"/>
      <c r="BA35" s="1047"/>
      <c r="BB35" s="1047"/>
      <c r="BC35" s="1047"/>
      <c r="BD35" s="1047"/>
      <c r="BE35" s="1047"/>
      <c r="BF35" s="1047"/>
      <c r="BG35" s="1047"/>
      <c r="BH35" s="1047"/>
      <c r="BI35" s="1047"/>
      <c r="BJ35" s="1047"/>
      <c r="BK35" s="1047"/>
      <c r="BL35" s="1047"/>
      <c r="BM35" s="1047"/>
      <c r="BN35" s="1047"/>
      <c r="BO35" s="2"/>
      <c r="BP35" s="834"/>
      <c r="BQ35" s="826" t="s">
        <v>171</v>
      </c>
      <c r="BR35" s="827"/>
      <c r="BS35" s="828"/>
      <c r="BT35" s="23" t="s">
        <v>72</v>
      </c>
      <c r="BU35" s="24"/>
      <c r="BV35" s="24"/>
      <c r="BW35" s="24"/>
      <c r="BX35" s="24"/>
      <c r="BY35" s="24"/>
      <c r="BZ35" s="24"/>
      <c r="CA35" s="25"/>
      <c r="CB35" s="23" t="s">
        <v>99</v>
      </c>
      <c r="CC35" s="24"/>
      <c r="CD35" s="24"/>
      <c r="CE35" s="24"/>
      <c r="CF35" s="24"/>
      <c r="CG35" s="24"/>
      <c r="CH35" s="24"/>
      <c r="CI35" s="24"/>
      <c r="CJ35" s="24"/>
      <c r="CK35" s="24"/>
      <c r="CL35" s="24"/>
      <c r="CM35" s="24"/>
      <c r="CN35" s="24"/>
      <c r="CO35" s="24"/>
      <c r="CP35" s="24"/>
      <c r="CQ35" s="24"/>
      <c r="CR35" s="24"/>
      <c r="CS35" s="26"/>
      <c r="CT35" s="26"/>
      <c r="CU35" s="26"/>
      <c r="CV35" s="26"/>
      <c r="CW35" s="26"/>
      <c r="CX35" s="27"/>
      <c r="CY35" s="27"/>
      <c r="CZ35" s="27"/>
      <c r="DA35" s="27"/>
      <c r="DB35" s="27"/>
      <c r="DC35" s="27"/>
      <c r="DD35" s="27"/>
      <c r="DE35" s="27"/>
      <c r="DF35" s="27"/>
      <c r="DG35" s="28"/>
      <c r="DH35" s="2"/>
      <c r="DI35" s="2"/>
      <c r="DJ35" s="2"/>
      <c r="DK35" s="2"/>
      <c r="DN35" t="s">
        <v>379</v>
      </c>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row>
    <row r="36" spans="1:186" ht="15" customHeight="1">
      <c r="A36" s="4"/>
      <c r="B36" s="5"/>
      <c r="C36" s="15"/>
      <c r="D36" s="852" t="s">
        <v>425</v>
      </c>
      <c r="E36" s="852"/>
      <c r="F36" s="852"/>
      <c r="G36" s="852"/>
      <c r="H36" s="852"/>
      <c r="I36" s="852"/>
      <c r="J36" s="1046"/>
      <c r="K36" s="1046"/>
      <c r="L36" s="1046"/>
      <c r="M36" s="1046"/>
      <c r="N36" s="1046"/>
      <c r="O36" s="1046"/>
      <c r="P36" s="1046"/>
      <c r="Q36" s="73"/>
      <c r="R36" s="22"/>
      <c r="S36" s="72"/>
      <c r="T36" s="80"/>
      <c r="U36" s="1051"/>
      <c r="V36" s="1051"/>
      <c r="W36" s="1051"/>
      <c r="X36" s="1051"/>
      <c r="Y36" s="1051"/>
      <c r="Z36" s="1051"/>
      <c r="AA36" s="1051"/>
      <c r="AB36" s="1051"/>
      <c r="AC36" s="1051"/>
      <c r="AD36" s="1051"/>
      <c r="AE36" s="1051"/>
      <c r="AF36" s="1051"/>
      <c r="AG36" s="1051"/>
      <c r="AH36" s="1051"/>
      <c r="AI36" s="1051"/>
      <c r="AJ36" s="1051"/>
      <c r="AK36" s="1051"/>
      <c r="AL36" s="8"/>
      <c r="AM36" s="2"/>
      <c r="AN36" s="2"/>
      <c r="AO36" s="2"/>
      <c r="AP36" s="1047"/>
      <c r="AQ36" s="1047"/>
      <c r="AR36" s="1047"/>
      <c r="AS36" s="1047"/>
      <c r="AT36" s="1047"/>
      <c r="AU36" s="1047"/>
      <c r="AV36" s="1047"/>
      <c r="AW36" s="1047"/>
      <c r="AX36" s="1047"/>
      <c r="AY36" s="1047"/>
      <c r="AZ36" s="1047"/>
      <c r="BA36" s="1047"/>
      <c r="BB36" s="1047"/>
      <c r="BC36" s="1047"/>
      <c r="BD36" s="1047"/>
      <c r="BE36" s="1047"/>
      <c r="BF36" s="1047"/>
      <c r="BG36" s="1047"/>
      <c r="BH36" s="1047"/>
      <c r="BI36" s="1047"/>
      <c r="BJ36" s="1047"/>
      <c r="BK36" s="1047"/>
      <c r="BL36" s="1047"/>
      <c r="BM36" s="1047"/>
      <c r="BN36" s="1047"/>
      <c r="BO36" s="2"/>
      <c r="BP36" s="834"/>
      <c r="BQ36" s="826" t="s">
        <v>172</v>
      </c>
      <c r="BR36" s="827"/>
      <c r="BS36" s="828"/>
      <c r="BT36" s="23" t="s">
        <v>73</v>
      </c>
      <c r="BU36" s="24"/>
      <c r="BV36" s="24"/>
      <c r="BW36" s="24"/>
      <c r="BX36" s="24"/>
      <c r="BY36" s="24"/>
      <c r="BZ36" s="24"/>
      <c r="CA36" s="25"/>
      <c r="CB36" s="23" t="s">
        <v>73</v>
      </c>
      <c r="CC36" s="24"/>
      <c r="CD36" s="24"/>
      <c r="CE36" s="24"/>
      <c r="CF36" s="24"/>
      <c r="CG36" s="24"/>
      <c r="CH36" s="24"/>
      <c r="CI36" s="24"/>
      <c r="CJ36" s="24"/>
      <c r="CK36" s="24"/>
      <c r="CL36" s="24"/>
      <c r="CM36" s="24"/>
      <c r="CN36" s="24"/>
      <c r="CO36" s="24"/>
      <c r="CP36" s="24"/>
      <c r="CQ36" s="24"/>
      <c r="CR36" s="24"/>
      <c r="CS36" s="26"/>
      <c r="CT36" s="26"/>
      <c r="CU36" s="26"/>
      <c r="CV36" s="26"/>
      <c r="CW36" s="26"/>
      <c r="CX36" s="27"/>
      <c r="CY36" s="27"/>
      <c r="CZ36" s="27"/>
      <c r="DA36" s="27"/>
      <c r="DB36" s="27"/>
      <c r="DC36" s="27"/>
      <c r="DD36" s="27"/>
      <c r="DE36" s="27"/>
      <c r="DF36" s="27"/>
      <c r="DG36" s="28"/>
      <c r="DH36" s="2"/>
      <c r="DI36" s="2"/>
      <c r="DJ36" s="2"/>
      <c r="DK36" s="2"/>
      <c r="DN36" t="s">
        <v>380</v>
      </c>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row>
    <row r="37" spans="1:186" ht="15" customHeight="1">
      <c r="A37" s="4"/>
      <c r="B37" s="5"/>
      <c r="C37" s="92" t="s">
        <v>15</v>
      </c>
      <c r="D37" s="983" t="s">
        <v>27</v>
      </c>
      <c r="E37" s="983"/>
      <c r="F37" s="983"/>
      <c r="G37" s="93" t="s">
        <v>227</v>
      </c>
      <c r="H37" s="149">
        <f>IF(AV23="","",AV23)</f>
        <v>10</v>
      </c>
      <c r="I37" s="93" t="s">
        <v>226</v>
      </c>
      <c r="J37" s="982" t="str">
        <f>IFERROR(IF(OR(J27="",J29=""),"",SUM(J31-J35)),"")</f>
        <v/>
      </c>
      <c r="K37" s="982"/>
      <c r="L37" s="982"/>
      <c r="M37" s="982"/>
      <c r="N37" s="982"/>
      <c r="O37" s="982"/>
      <c r="P37" s="982"/>
      <c r="Q37" s="73"/>
      <c r="R37" s="33"/>
      <c r="S37" s="72">
        <v>4</v>
      </c>
      <c r="T37" s="80" t="s">
        <v>234</v>
      </c>
      <c r="U37" s="10" t="s">
        <v>238</v>
      </c>
      <c r="AL37" s="8"/>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834"/>
      <c r="BQ37" s="826" t="s">
        <v>173</v>
      </c>
      <c r="BR37" s="827"/>
      <c r="BS37" s="828"/>
      <c r="BT37" s="23" t="s">
        <v>74</v>
      </c>
      <c r="BU37" s="24"/>
      <c r="BV37" s="24"/>
      <c r="BW37" s="24"/>
      <c r="BX37" s="24"/>
      <c r="BY37" s="24"/>
      <c r="BZ37" s="24"/>
      <c r="CA37" s="25"/>
      <c r="CB37" s="23" t="s">
        <v>100</v>
      </c>
      <c r="CC37" s="24"/>
      <c r="CD37" s="24"/>
      <c r="CE37" s="24"/>
      <c r="CF37" s="24"/>
      <c r="CG37" s="24"/>
      <c r="CH37" s="24"/>
      <c r="CI37" s="24"/>
      <c r="CJ37" s="24"/>
      <c r="CK37" s="24"/>
      <c r="CL37" s="24"/>
      <c r="CM37" s="24"/>
      <c r="CN37" s="24"/>
      <c r="CO37" s="24"/>
      <c r="CP37" s="24"/>
      <c r="CQ37" s="24"/>
      <c r="CR37" s="24"/>
      <c r="CS37" s="26"/>
      <c r="CT37" s="26"/>
      <c r="CU37" s="26"/>
      <c r="CV37" s="26"/>
      <c r="CW37" s="26"/>
      <c r="CX37" s="27"/>
      <c r="CY37" s="27"/>
      <c r="CZ37" s="27"/>
      <c r="DA37" s="27"/>
      <c r="DB37" s="27"/>
      <c r="DC37" s="27"/>
      <c r="DD37" s="27"/>
      <c r="DE37" s="27"/>
      <c r="DF37" s="27"/>
      <c r="DG37" s="28"/>
      <c r="DH37" s="2"/>
      <c r="DI37" s="2"/>
      <c r="DJ37" s="2"/>
      <c r="DK37" s="2"/>
      <c r="DN37" t="s">
        <v>381</v>
      </c>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row>
    <row r="38" spans="1:186" ht="15" customHeight="1">
      <c r="A38" s="4"/>
      <c r="B38" s="5"/>
      <c r="C38" s="985" t="s">
        <v>23</v>
      </c>
      <c r="D38" s="986"/>
      <c r="E38" s="986"/>
      <c r="F38" s="986"/>
      <c r="G38" s="986"/>
      <c r="H38" s="1039" t="s">
        <v>358</v>
      </c>
      <c r="I38" s="1040"/>
      <c r="J38" s="982"/>
      <c r="K38" s="982"/>
      <c r="L38" s="982"/>
      <c r="M38" s="982"/>
      <c r="N38" s="982"/>
      <c r="O38" s="982"/>
      <c r="P38" s="982"/>
      <c r="Q38" s="5"/>
      <c r="R38" s="22"/>
      <c r="S38" s="72">
        <v>5</v>
      </c>
      <c r="T38" s="80" t="s">
        <v>234</v>
      </c>
      <c r="U38" s="1051" t="s">
        <v>466</v>
      </c>
      <c r="V38" s="1051"/>
      <c r="W38" s="1051"/>
      <c r="X38" s="1051"/>
      <c r="Y38" s="1051"/>
      <c r="Z38" s="1051"/>
      <c r="AA38" s="1051"/>
      <c r="AB38" s="1051"/>
      <c r="AC38" s="1051"/>
      <c r="AD38" s="1051"/>
      <c r="AE38" s="1051"/>
      <c r="AF38" s="1051"/>
      <c r="AG38" s="1051"/>
      <c r="AH38" s="1051"/>
      <c r="AI38" s="1051"/>
      <c r="AJ38" s="1051"/>
      <c r="AK38" s="1051"/>
      <c r="AL38" s="8"/>
      <c r="AM38" s="2"/>
      <c r="AN38" s="2"/>
      <c r="AO38" s="2"/>
      <c r="AP38" s="2"/>
      <c r="AQ38" s="2"/>
      <c r="AR38" s="767"/>
      <c r="AS38" s="767"/>
      <c r="AT38" s="767"/>
      <c r="AU38" s="767"/>
      <c r="AV38" s="767"/>
      <c r="AW38" s="767"/>
      <c r="AX38" s="2"/>
      <c r="AY38" s="2"/>
      <c r="AZ38" s="2"/>
      <c r="BA38" s="2"/>
      <c r="BB38" s="2"/>
      <c r="BC38" s="2"/>
      <c r="BD38" s="2"/>
      <c r="BE38" s="2"/>
      <c r="BF38" s="2"/>
      <c r="BG38" s="2"/>
      <c r="BH38" s="2"/>
      <c r="BI38" s="2"/>
      <c r="BJ38" s="2"/>
      <c r="BK38" s="2"/>
      <c r="BL38" s="2"/>
      <c r="BM38" s="2"/>
      <c r="BN38" s="2"/>
      <c r="BO38" s="2"/>
      <c r="BP38" s="834"/>
      <c r="BQ38" s="826" t="s">
        <v>174</v>
      </c>
      <c r="BR38" s="827"/>
      <c r="BS38" s="828"/>
      <c r="BT38" s="23" t="s">
        <v>75</v>
      </c>
      <c r="BU38" s="24"/>
      <c r="BV38" s="24"/>
      <c r="BW38" s="24"/>
      <c r="BX38" s="24"/>
      <c r="BY38" s="24"/>
      <c r="BZ38" s="24"/>
      <c r="CA38" s="25"/>
      <c r="CB38" s="23" t="s">
        <v>101</v>
      </c>
      <c r="CC38" s="24"/>
      <c r="CD38" s="24"/>
      <c r="CE38" s="24"/>
      <c r="CF38" s="24"/>
      <c r="CG38" s="24"/>
      <c r="CH38" s="24"/>
      <c r="CI38" s="24"/>
      <c r="CJ38" s="24"/>
      <c r="CK38" s="24"/>
      <c r="CL38" s="24"/>
      <c r="CM38" s="24"/>
      <c r="CN38" s="24"/>
      <c r="CO38" s="24"/>
      <c r="CP38" s="24"/>
      <c r="CQ38" s="24"/>
      <c r="CR38" s="24"/>
      <c r="CS38" s="26"/>
      <c r="CT38" s="26"/>
      <c r="CU38" s="26"/>
      <c r="CV38" s="26"/>
      <c r="CW38" s="26"/>
      <c r="CX38" s="27"/>
      <c r="CY38" s="27"/>
      <c r="CZ38" s="27"/>
      <c r="DA38" s="27"/>
      <c r="DB38" s="27"/>
      <c r="DC38" s="27"/>
      <c r="DD38" s="27"/>
      <c r="DE38" s="27"/>
      <c r="DF38" s="27"/>
      <c r="DG38" s="28"/>
      <c r="DH38" s="2"/>
      <c r="DI38" s="2"/>
      <c r="DJ38" s="2"/>
      <c r="DK38" s="2"/>
      <c r="DN38" t="s">
        <v>382</v>
      </c>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row>
    <row r="39" spans="1:186" ht="15" customHeight="1">
      <c r="A39" s="4"/>
      <c r="B39" s="1231" t="s">
        <v>446</v>
      </c>
      <c r="C39" s="15" t="s">
        <v>16</v>
      </c>
      <c r="D39" s="70" t="s">
        <v>28</v>
      </c>
      <c r="E39" s="916">
        <f>IF(AV23="","",AV23)</f>
        <v>10</v>
      </c>
      <c r="F39" s="916"/>
      <c r="G39" s="10" t="s">
        <v>29</v>
      </c>
      <c r="H39" s="10" t="s">
        <v>30</v>
      </c>
      <c r="I39" s="10"/>
      <c r="J39" s="917" t="str">
        <f>IFERROR(IF(J37="","",IF(AZ25="○正",AT25,BH25)),"")</f>
        <v/>
      </c>
      <c r="K39" s="917"/>
      <c r="L39" s="917"/>
      <c r="M39" s="917"/>
      <c r="N39" s="917"/>
      <c r="O39" s="917"/>
      <c r="P39" s="917"/>
      <c r="Q39" s="5"/>
      <c r="R39" s="22"/>
      <c r="S39" s="72"/>
      <c r="T39" s="80"/>
      <c r="U39" s="1051"/>
      <c r="V39" s="1051"/>
      <c r="W39" s="1051"/>
      <c r="X39" s="1051"/>
      <c r="Y39" s="1051"/>
      <c r="Z39" s="1051"/>
      <c r="AA39" s="1051"/>
      <c r="AB39" s="1051"/>
      <c r="AC39" s="1051"/>
      <c r="AD39" s="1051"/>
      <c r="AE39" s="1051"/>
      <c r="AF39" s="1051"/>
      <c r="AG39" s="1051"/>
      <c r="AH39" s="1051"/>
      <c r="AI39" s="1051"/>
      <c r="AJ39" s="1051"/>
      <c r="AK39" s="1051"/>
      <c r="AL39" s="8"/>
      <c r="AM39" s="2"/>
      <c r="AN39" s="2"/>
      <c r="AO39" s="2"/>
      <c r="AP39" s="2"/>
      <c r="AQ39" s="2"/>
      <c r="AR39" s="767"/>
      <c r="AS39" s="767"/>
      <c r="AT39" s="767"/>
      <c r="AU39" s="767"/>
      <c r="AV39" s="767"/>
      <c r="AW39" s="767"/>
      <c r="AX39" s="2"/>
      <c r="AY39" s="2"/>
      <c r="AZ39" s="2"/>
      <c r="BA39" s="2"/>
      <c r="BB39" s="2"/>
      <c r="BC39" s="2"/>
      <c r="BD39" s="2"/>
      <c r="BE39" s="2"/>
      <c r="BF39" s="2"/>
      <c r="BG39" s="2"/>
      <c r="BH39" s="2"/>
      <c r="BI39" s="2"/>
      <c r="BJ39" s="2"/>
      <c r="BK39" s="2"/>
      <c r="BL39" s="2"/>
      <c r="BM39" s="2"/>
      <c r="BN39" s="2"/>
      <c r="BO39" s="2"/>
      <c r="BP39" s="834"/>
      <c r="BQ39" s="826" t="s">
        <v>175</v>
      </c>
      <c r="BR39" s="827"/>
      <c r="BS39" s="828"/>
      <c r="BT39" s="23" t="s">
        <v>76</v>
      </c>
      <c r="BU39" s="24"/>
      <c r="BV39" s="24"/>
      <c r="BW39" s="24"/>
      <c r="BX39" s="24"/>
      <c r="BY39" s="24"/>
      <c r="BZ39" s="24"/>
      <c r="CA39" s="25"/>
      <c r="CB39" s="23" t="s">
        <v>102</v>
      </c>
      <c r="CC39" s="24"/>
      <c r="CD39" s="24"/>
      <c r="CE39" s="24"/>
      <c r="CF39" s="24"/>
      <c r="CG39" s="24"/>
      <c r="CH39" s="24"/>
      <c r="CI39" s="24"/>
      <c r="CJ39" s="24"/>
      <c r="CK39" s="24"/>
      <c r="CL39" s="24"/>
      <c r="CM39" s="24"/>
      <c r="CN39" s="24"/>
      <c r="CO39" s="24"/>
      <c r="CP39" s="24"/>
      <c r="CQ39" s="24"/>
      <c r="CR39" s="24"/>
      <c r="CS39" s="26"/>
      <c r="CT39" s="26"/>
      <c r="CU39" s="26"/>
      <c r="CV39" s="26"/>
      <c r="CW39" s="26"/>
      <c r="CX39" s="27"/>
      <c r="CY39" s="27"/>
      <c r="CZ39" s="27"/>
      <c r="DA39" s="27"/>
      <c r="DB39" s="27"/>
      <c r="DC39" s="27"/>
      <c r="DD39" s="27"/>
      <c r="DE39" s="27"/>
      <c r="DF39" s="27"/>
      <c r="DG39" s="28"/>
      <c r="DH39" s="2"/>
      <c r="DI39" s="2"/>
      <c r="DJ39" s="2"/>
      <c r="DK39" s="2"/>
      <c r="DN39" t="s">
        <v>383</v>
      </c>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row>
    <row r="40" spans="1:186" ht="15" customHeight="1">
      <c r="A40" s="4"/>
      <c r="B40" s="1231"/>
      <c r="C40" s="29"/>
      <c r="D40" s="912" t="s">
        <v>225</v>
      </c>
      <c r="E40" s="912"/>
      <c r="F40" s="912"/>
      <c r="G40" s="912"/>
      <c r="H40" s="912"/>
      <c r="I40" s="912"/>
      <c r="J40" s="831"/>
      <c r="K40" s="831"/>
      <c r="L40" s="831"/>
      <c r="M40" s="831"/>
      <c r="N40" s="831"/>
      <c r="O40" s="831"/>
      <c r="P40" s="831"/>
      <c r="Q40" s="5"/>
      <c r="R40" s="33"/>
      <c r="S40" s="72">
        <v>6</v>
      </c>
      <c r="T40" s="80" t="s">
        <v>234</v>
      </c>
      <c r="U40" s="1051" t="s">
        <v>467</v>
      </c>
      <c r="V40" s="1051"/>
      <c r="W40" s="1051"/>
      <c r="X40" s="1051"/>
      <c r="Y40" s="1051"/>
      <c r="Z40" s="1051"/>
      <c r="AA40" s="1051"/>
      <c r="AB40" s="1051"/>
      <c r="AC40" s="1051"/>
      <c r="AD40" s="1051"/>
      <c r="AE40" s="1051"/>
      <c r="AF40" s="1051"/>
      <c r="AG40" s="1051"/>
      <c r="AH40" s="1051"/>
      <c r="AI40" s="1051"/>
      <c r="AJ40" s="1051"/>
      <c r="AK40" s="1051"/>
      <c r="AL40" s="8"/>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834"/>
      <c r="BQ40" s="826" t="s">
        <v>176</v>
      </c>
      <c r="BR40" s="827"/>
      <c r="BS40" s="828"/>
      <c r="BT40" s="23" t="s">
        <v>77</v>
      </c>
      <c r="BU40" s="24"/>
      <c r="BV40" s="24"/>
      <c r="BW40" s="24"/>
      <c r="BX40" s="24"/>
      <c r="BY40" s="24"/>
      <c r="BZ40" s="24"/>
      <c r="CA40" s="25"/>
      <c r="CB40" s="23" t="s">
        <v>103</v>
      </c>
      <c r="CC40" s="24"/>
      <c r="CD40" s="24"/>
      <c r="CE40" s="24"/>
      <c r="CF40" s="24"/>
      <c r="CG40" s="24"/>
      <c r="CH40" s="24"/>
      <c r="CI40" s="24"/>
      <c r="CJ40" s="24"/>
      <c r="CK40" s="24"/>
      <c r="CL40" s="24"/>
      <c r="CM40" s="24"/>
      <c r="CN40" s="24"/>
      <c r="CO40" s="24"/>
      <c r="CP40" s="24"/>
      <c r="CQ40" s="24"/>
      <c r="CR40" s="24"/>
      <c r="CS40" s="26"/>
      <c r="CT40" s="26"/>
      <c r="CU40" s="26"/>
      <c r="CV40" s="26"/>
      <c r="CW40" s="26"/>
      <c r="CX40" s="27"/>
      <c r="CY40" s="27"/>
      <c r="CZ40" s="27"/>
      <c r="DA40" s="27"/>
      <c r="DB40" s="27"/>
      <c r="DC40" s="27"/>
      <c r="DD40" s="27"/>
      <c r="DE40" s="27"/>
      <c r="DF40" s="27"/>
      <c r="DG40" s="28"/>
      <c r="DH40" s="2"/>
      <c r="DI40" s="2"/>
      <c r="DJ40" s="2"/>
      <c r="DK40" s="2"/>
      <c r="DN40" t="s">
        <v>384</v>
      </c>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row>
    <row r="41" spans="1:186" ht="15" customHeight="1">
      <c r="A41" s="4"/>
      <c r="B41" s="5"/>
      <c r="C41" s="13" t="s">
        <v>228</v>
      </c>
      <c r="D41" s="984" t="s">
        <v>229</v>
      </c>
      <c r="E41" s="984"/>
      <c r="F41" s="984"/>
      <c r="G41" s="984"/>
      <c r="H41" s="984"/>
      <c r="I41" s="987"/>
      <c r="J41" s="831" t="str">
        <f>IFERROR(IF(J37="","",J37-J39),"")</f>
        <v/>
      </c>
      <c r="K41" s="831"/>
      <c r="L41" s="831"/>
      <c r="M41" s="831"/>
      <c r="N41" s="831"/>
      <c r="O41" s="831"/>
      <c r="P41" s="831"/>
      <c r="Q41" s="5"/>
      <c r="R41" s="33"/>
      <c r="S41" s="72"/>
      <c r="T41" s="80"/>
      <c r="U41" s="1051"/>
      <c r="V41" s="1051"/>
      <c r="W41" s="1051"/>
      <c r="X41" s="1051"/>
      <c r="Y41" s="1051"/>
      <c r="Z41" s="1051"/>
      <c r="AA41" s="1051"/>
      <c r="AB41" s="1051"/>
      <c r="AC41" s="1051"/>
      <c r="AD41" s="1051"/>
      <c r="AE41" s="1051"/>
      <c r="AF41" s="1051"/>
      <c r="AG41" s="1051"/>
      <c r="AH41" s="1051"/>
      <c r="AI41" s="1051"/>
      <c r="AJ41" s="1051"/>
      <c r="AK41" s="1051"/>
      <c r="AL41" s="8"/>
      <c r="AM41" s="2"/>
      <c r="AN41" s="2"/>
      <c r="AO41" s="2"/>
      <c r="BH41" s="2"/>
      <c r="BI41" s="2"/>
      <c r="BJ41" s="2"/>
      <c r="BK41" s="2"/>
      <c r="BL41" s="2"/>
      <c r="BM41" s="2"/>
      <c r="BN41" s="2"/>
      <c r="BO41" s="2"/>
      <c r="BP41" s="834"/>
      <c r="BQ41" s="826" t="s">
        <v>177</v>
      </c>
      <c r="BR41" s="827"/>
      <c r="BS41" s="828"/>
      <c r="BT41" s="23" t="s">
        <v>78</v>
      </c>
      <c r="BU41" s="24"/>
      <c r="BV41" s="24"/>
      <c r="BW41" s="24"/>
      <c r="BX41" s="24"/>
      <c r="BY41" s="24"/>
      <c r="BZ41" s="24"/>
      <c r="CA41" s="25"/>
      <c r="CB41" s="23" t="s">
        <v>104</v>
      </c>
      <c r="CC41" s="24"/>
      <c r="CD41" s="24"/>
      <c r="CE41" s="24"/>
      <c r="CF41" s="24"/>
      <c r="CG41" s="24"/>
      <c r="CH41" s="24"/>
      <c r="CI41" s="24"/>
      <c r="CJ41" s="24"/>
      <c r="CK41" s="24"/>
      <c r="CL41" s="24"/>
      <c r="CM41" s="24"/>
      <c r="CN41" s="24"/>
      <c r="CO41" s="24"/>
      <c r="CP41" s="24"/>
      <c r="CQ41" s="24"/>
      <c r="CR41" s="24"/>
      <c r="CS41" s="26"/>
      <c r="CT41" s="26"/>
      <c r="CU41" s="26"/>
      <c r="CV41" s="26"/>
      <c r="CW41" s="26"/>
      <c r="CX41" s="27"/>
      <c r="CY41" s="27"/>
      <c r="CZ41" s="27"/>
      <c r="DA41" s="27"/>
      <c r="DB41" s="27"/>
      <c r="DC41" s="27"/>
      <c r="DD41" s="27"/>
      <c r="DE41" s="27"/>
      <c r="DF41" s="27"/>
      <c r="DG41" s="28"/>
      <c r="DH41" s="2"/>
      <c r="DI41" s="2"/>
      <c r="DJ41" s="2"/>
      <c r="DK41" s="2"/>
      <c r="DN41" t="s">
        <v>385</v>
      </c>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row>
    <row r="42" spans="1:186" ht="15" customHeight="1">
      <c r="A42" s="4"/>
      <c r="B42" s="5"/>
      <c r="C42" s="29"/>
      <c r="D42" s="912" t="s">
        <v>230</v>
      </c>
      <c r="E42" s="912"/>
      <c r="F42" s="912"/>
      <c r="G42" s="912"/>
      <c r="H42" s="912"/>
      <c r="I42" s="912"/>
      <c r="J42" s="831"/>
      <c r="K42" s="831"/>
      <c r="L42" s="831"/>
      <c r="M42" s="831"/>
      <c r="N42" s="831"/>
      <c r="O42" s="831"/>
      <c r="P42" s="831"/>
      <c r="Q42" s="5"/>
      <c r="R42" s="33"/>
      <c r="S42" s="72">
        <v>7</v>
      </c>
      <c r="T42" s="80" t="s">
        <v>234</v>
      </c>
      <c r="U42" s="1051" t="s">
        <v>783</v>
      </c>
      <c r="V42" s="1051"/>
      <c r="W42" s="1051"/>
      <c r="X42" s="1051"/>
      <c r="Y42" s="1051"/>
      <c r="Z42" s="1051"/>
      <c r="AA42" s="1051"/>
      <c r="AB42" s="1051"/>
      <c r="AC42" s="1051"/>
      <c r="AD42" s="1051"/>
      <c r="AE42" s="1051"/>
      <c r="AF42" s="1051"/>
      <c r="AG42" s="1051"/>
      <c r="AH42" s="1051"/>
      <c r="AI42" s="1051"/>
      <c r="AJ42" s="1051"/>
      <c r="AK42" s="1051"/>
      <c r="AL42" s="8"/>
      <c r="AM42" s="2"/>
      <c r="AN42" s="2"/>
      <c r="AO42" s="2"/>
      <c r="BH42" s="2"/>
      <c r="BI42" s="2"/>
      <c r="BJ42" s="2"/>
      <c r="BK42" s="2"/>
      <c r="BL42" s="2"/>
      <c r="BM42" s="2"/>
      <c r="BN42" s="2"/>
      <c r="BO42" s="2"/>
      <c r="BP42" s="834"/>
      <c r="BQ42" s="826" t="s">
        <v>178</v>
      </c>
      <c r="BR42" s="827"/>
      <c r="BS42" s="828"/>
      <c r="BT42" s="23" t="s">
        <v>79</v>
      </c>
      <c r="BU42" s="24"/>
      <c r="BV42" s="24"/>
      <c r="BW42" s="24"/>
      <c r="BX42" s="24"/>
      <c r="BY42" s="24"/>
      <c r="BZ42" s="24"/>
      <c r="CA42" s="25"/>
      <c r="CB42" s="23" t="s">
        <v>105</v>
      </c>
      <c r="CC42" s="24"/>
      <c r="CD42" s="24"/>
      <c r="CE42" s="24"/>
      <c r="CF42" s="24"/>
      <c r="CG42" s="24"/>
      <c r="CH42" s="24"/>
      <c r="CI42" s="24"/>
      <c r="CJ42" s="24"/>
      <c r="CK42" s="24"/>
      <c r="CL42" s="24"/>
      <c r="CM42" s="24"/>
      <c r="CN42" s="24"/>
      <c r="CO42" s="24"/>
      <c r="CP42" s="24"/>
      <c r="CQ42" s="24"/>
      <c r="CR42" s="24"/>
      <c r="CS42" s="26"/>
      <c r="CT42" s="26"/>
      <c r="CU42" s="26"/>
      <c r="CV42" s="26"/>
      <c r="CW42" s="26"/>
      <c r="CX42" s="27"/>
      <c r="CY42" s="27"/>
      <c r="CZ42" s="27"/>
      <c r="DA42" s="27"/>
      <c r="DB42" s="27"/>
      <c r="DC42" s="27"/>
      <c r="DD42" s="27"/>
      <c r="DE42" s="27"/>
      <c r="DF42" s="27"/>
      <c r="DG42" s="28"/>
      <c r="DH42" s="2"/>
      <c r="DI42" s="2"/>
      <c r="DJ42" s="2"/>
      <c r="DK42" s="2"/>
      <c r="DN42" t="s">
        <v>386</v>
      </c>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row>
    <row r="43" spans="1:186" ht="15" customHeight="1">
      <c r="A43" s="4"/>
      <c r="B43" s="5"/>
      <c r="C43" s="1052" t="s">
        <v>231</v>
      </c>
      <c r="D43" s="1052" t="s">
        <v>232</v>
      </c>
      <c r="E43" s="1052"/>
      <c r="F43" s="1052"/>
      <c r="G43" s="1052"/>
      <c r="H43" s="1052"/>
      <c r="I43" s="91"/>
      <c r="J43" s="77"/>
      <c r="K43" s="77"/>
      <c r="L43" s="77"/>
      <c r="M43" s="77"/>
      <c r="N43" s="77"/>
      <c r="O43" s="77"/>
      <c r="P43" s="77"/>
      <c r="Q43" s="5"/>
      <c r="R43" s="33"/>
      <c r="S43" s="83"/>
      <c r="T43" s="83"/>
      <c r="U43" s="1051"/>
      <c r="V43" s="1051"/>
      <c r="W43" s="1051"/>
      <c r="X43" s="1051"/>
      <c r="Y43" s="1051"/>
      <c r="Z43" s="1051"/>
      <c r="AA43" s="1051"/>
      <c r="AB43" s="1051"/>
      <c r="AC43" s="1051"/>
      <c r="AD43" s="1051"/>
      <c r="AE43" s="1051"/>
      <c r="AF43" s="1051"/>
      <c r="AG43" s="1051"/>
      <c r="AH43" s="1051"/>
      <c r="AI43" s="1051"/>
      <c r="AJ43" s="1051"/>
      <c r="AK43" s="1051"/>
      <c r="AL43" s="8"/>
      <c r="AM43" s="2"/>
      <c r="AN43" s="2"/>
      <c r="AO43" s="2"/>
      <c r="BH43" s="2"/>
      <c r="BI43" s="2"/>
      <c r="BJ43" s="2"/>
      <c r="BK43" s="2"/>
      <c r="BL43" s="2"/>
      <c r="BM43" s="2"/>
      <c r="BN43" s="2"/>
      <c r="BO43" s="2"/>
      <c r="BP43" s="834"/>
      <c r="BQ43" s="826" t="s">
        <v>179</v>
      </c>
      <c r="BR43" s="827"/>
      <c r="BS43" s="828"/>
      <c r="BT43" s="23" t="s">
        <v>80</v>
      </c>
      <c r="BU43" s="24"/>
      <c r="BV43" s="24"/>
      <c r="BW43" s="24"/>
      <c r="BX43" s="24"/>
      <c r="BY43" s="24"/>
      <c r="BZ43" s="24"/>
      <c r="CA43" s="25"/>
      <c r="CB43" s="23" t="s">
        <v>106</v>
      </c>
      <c r="CC43" s="24"/>
      <c r="CD43" s="24"/>
      <c r="CE43" s="24"/>
      <c r="CF43" s="24"/>
      <c r="CG43" s="24"/>
      <c r="CH43" s="24"/>
      <c r="CI43" s="24"/>
      <c r="CJ43" s="24"/>
      <c r="CK43" s="24"/>
      <c r="CL43" s="24"/>
      <c r="CM43" s="24"/>
      <c r="CN43" s="24"/>
      <c r="CO43" s="24"/>
      <c r="CP43" s="24"/>
      <c r="CQ43" s="24"/>
      <c r="CR43" s="24"/>
      <c r="CS43" s="26"/>
      <c r="CT43" s="26"/>
      <c r="CU43" s="26"/>
      <c r="CV43" s="26"/>
      <c r="CW43" s="26"/>
      <c r="CX43" s="27"/>
      <c r="CY43" s="27"/>
      <c r="CZ43" s="27"/>
      <c r="DA43" s="27"/>
      <c r="DB43" s="27"/>
      <c r="DC43" s="27"/>
      <c r="DD43" s="27"/>
      <c r="DE43" s="27"/>
      <c r="DF43" s="27"/>
      <c r="DG43" s="28"/>
      <c r="DH43" s="2"/>
      <c r="DI43" s="2"/>
      <c r="DJ43" s="2"/>
      <c r="DK43" s="2"/>
      <c r="DN43" t="s">
        <v>387</v>
      </c>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row>
    <row r="44" spans="1:186" ht="15" customHeight="1">
      <c r="A44" s="4"/>
      <c r="B44" s="5"/>
      <c r="C44" s="1053"/>
      <c r="D44" s="1053"/>
      <c r="E44" s="1053"/>
      <c r="F44" s="1053"/>
      <c r="G44" s="1053"/>
      <c r="H44" s="1053"/>
      <c r="I44" s="66"/>
      <c r="J44" s="77"/>
      <c r="K44" s="77"/>
      <c r="L44" s="77"/>
      <c r="M44" s="77"/>
      <c r="N44" s="77"/>
      <c r="O44" s="77"/>
      <c r="P44" s="77"/>
      <c r="Q44" s="5"/>
      <c r="R44" s="33"/>
      <c r="S44" s="72">
        <v>8</v>
      </c>
      <c r="T44" s="80" t="s">
        <v>234</v>
      </c>
      <c r="U44" s="10" t="s">
        <v>239</v>
      </c>
      <c r="V44" s="83"/>
      <c r="W44" s="83"/>
      <c r="X44" s="83"/>
      <c r="Y44" s="83"/>
      <c r="Z44" s="83"/>
      <c r="AA44" s="83"/>
      <c r="AB44" s="83"/>
      <c r="AC44" s="83"/>
      <c r="AD44" s="83"/>
      <c r="AE44" s="83"/>
      <c r="AF44" s="83"/>
      <c r="AG44" s="83"/>
      <c r="AH44" s="83"/>
      <c r="AI44" s="83"/>
      <c r="AJ44" s="83"/>
      <c r="AK44" s="76"/>
      <c r="AL44" s="8"/>
      <c r="AM44" s="2"/>
      <c r="AN44" s="2"/>
      <c r="AO44" s="2"/>
      <c r="BG44" s="2"/>
      <c r="BH44" s="2"/>
      <c r="BI44" s="2"/>
      <c r="BJ44" s="2"/>
      <c r="BK44" s="2"/>
      <c r="BL44" s="2"/>
      <c r="BM44" s="2"/>
      <c r="BN44" s="2"/>
      <c r="BO44" s="2"/>
      <c r="BP44" s="834"/>
      <c r="BQ44" s="826" t="s">
        <v>180</v>
      </c>
      <c r="BR44" s="827"/>
      <c r="BS44" s="828"/>
      <c r="BT44" s="23" t="s">
        <v>81</v>
      </c>
      <c r="BU44" s="24"/>
      <c r="BV44" s="24"/>
      <c r="BW44" s="24"/>
      <c r="BX44" s="24"/>
      <c r="BY44" s="24"/>
      <c r="BZ44" s="24"/>
      <c r="CA44" s="25"/>
      <c r="CB44" s="23" t="s">
        <v>107</v>
      </c>
      <c r="CC44" s="24"/>
      <c r="CD44" s="24"/>
      <c r="CE44" s="24"/>
      <c r="CF44" s="24"/>
      <c r="CG44" s="24"/>
      <c r="CH44" s="24"/>
      <c r="CI44" s="24"/>
      <c r="CJ44" s="24"/>
      <c r="CK44" s="24"/>
      <c r="CL44" s="24"/>
      <c r="CM44" s="24"/>
      <c r="CN44" s="24"/>
      <c r="CO44" s="24"/>
      <c r="CP44" s="24"/>
      <c r="CQ44" s="24"/>
      <c r="CR44" s="24"/>
      <c r="CS44" s="26"/>
      <c r="CT44" s="26"/>
      <c r="CU44" s="26"/>
      <c r="CV44" s="26"/>
      <c r="CW44" s="26"/>
      <c r="CX44" s="27"/>
      <c r="CY44" s="27"/>
      <c r="CZ44" s="27"/>
      <c r="DA44" s="27"/>
      <c r="DB44" s="27"/>
      <c r="DC44" s="27"/>
      <c r="DD44" s="27"/>
      <c r="DE44" s="27"/>
      <c r="DF44" s="27"/>
      <c r="DG44" s="28"/>
      <c r="DH44" s="2"/>
      <c r="DI44" s="2"/>
      <c r="DJ44" s="2"/>
      <c r="DK44" s="2"/>
      <c r="DN44" t="s">
        <v>388</v>
      </c>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row>
    <row r="45" spans="1:186" ht="15" customHeight="1">
      <c r="A45" s="4"/>
      <c r="C45" s="1044"/>
      <c r="D45" s="1044"/>
      <c r="E45" s="1044"/>
      <c r="F45" s="1044"/>
      <c r="G45" s="1044"/>
      <c r="H45" s="66"/>
      <c r="I45" s="66"/>
      <c r="J45" s="77"/>
      <c r="K45" s="77"/>
      <c r="L45" s="77"/>
      <c r="M45" s="77"/>
      <c r="N45" s="77"/>
      <c r="O45" s="77"/>
      <c r="P45" s="77"/>
      <c r="Q45" s="5"/>
      <c r="R45" s="33"/>
      <c r="S45" s="72">
        <v>9</v>
      </c>
      <c r="T45" s="80" t="s">
        <v>234</v>
      </c>
      <c r="U45" s="10" t="s">
        <v>240</v>
      </c>
      <c r="V45" s="83"/>
      <c r="W45" s="83"/>
      <c r="X45" s="83"/>
      <c r="Y45" s="83"/>
      <c r="Z45" s="83"/>
      <c r="AA45" s="83"/>
      <c r="AB45" s="83"/>
      <c r="AC45" s="83"/>
      <c r="AD45" s="83"/>
      <c r="AE45" s="83"/>
      <c r="AF45" s="83"/>
      <c r="AG45" s="83"/>
      <c r="AH45" s="83"/>
      <c r="AI45" s="83"/>
      <c r="AJ45" s="83"/>
      <c r="AK45" s="76"/>
      <c r="AL45" s="8"/>
      <c r="AM45" s="2"/>
      <c r="AN45" s="2"/>
      <c r="AO45" s="2"/>
      <c r="AP45" s="84"/>
      <c r="AQ45" s="84"/>
      <c r="AR45" s="84"/>
      <c r="AS45" s="84"/>
      <c r="AT45" s="84"/>
      <c r="AU45" s="84"/>
      <c r="AV45" s="84"/>
      <c r="AW45" s="84"/>
      <c r="AX45" s="84"/>
      <c r="AY45" s="84"/>
      <c r="AZ45" s="84"/>
      <c r="BA45" s="84"/>
      <c r="BB45" s="84"/>
      <c r="BC45" s="84"/>
      <c r="BD45" s="84"/>
      <c r="BE45" s="84"/>
      <c r="BF45" s="84"/>
      <c r="BG45" s="2"/>
      <c r="BH45" s="2"/>
      <c r="BI45" s="2"/>
      <c r="BJ45" s="2"/>
      <c r="BK45" s="2"/>
      <c r="BL45" s="2"/>
      <c r="BM45" s="2"/>
      <c r="BN45" s="2"/>
      <c r="BO45" s="2"/>
      <c r="BP45" s="834"/>
      <c r="BQ45" s="826" t="s">
        <v>181</v>
      </c>
      <c r="BR45" s="827"/>
      <c r="BS45" s="828"/>
      <c r="BT45" s="23" t="s">
        <v>82</v>
      </c>
      <c r="BU45" s="24"/>
      <c r="BV45" s="24"/>
      <c r="BW45" s="24"/>
      <c r="BX45" s="24"/>
      <c r="BY45" s="24"/>
      <c r="BZ45" s="24"/>
      <c r="CA45" s="25"/>
      <c r="CB45" s="23" t="s">
        <v>108</v>
      </c>
      <c r="CC45" s="24"/>
      <c r="CD45" s="24"/>
      <c r="CE45" s="24"/>
      <c r="CF45" s="24"/>
      <c r="CG45" s="24"/>
      <c r="CH45" s="24"/>
      <c r="CI45" s="24"/>
      <c r="CJ45" s="24"/>
      <c r="CK45" s="24"/>
      <c r="CL45" s="24"/>
      <c r="CM45" s="24"/>
      <c r="CN45" s="24"/>
      <c r="CO45" s="24"/>
      <c r="CP45" s="24"/>
      <c r="CQ45" s="24"/>
      <c r="CR45" s="24"/>
      <c r="CS45" s="26"/>
      <c r="CT45" s="26"/>
      <c r="CU45" s="26"/>
      <c r="CV45" s="26"/>
      <c r="CW45" s="26"/>
      <c r="CX45" s="27"/>
      <c r="CY45" s="27"/>
      <c r="CZ45" s="27"/>
      <c r="DA45" s="27"/>
      <c r="DB45" s="27"/>
      <c r="DC45" s="27"/>
      <c r="DD45" s="27"/>
      <c r="DE45" s="27"/>
      <c r="DF45" s="27"/>
      <c r="DG45" s="28"/>
      <c r="DH45" s="2"/>
      <c r="DI45" s="2"/>
      <c r="DJ45" s="2"/>
      <c r="DK45" s="2"/>
      <c r="DN45" t="s">
        <v>389</v>
      </c>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row>
    <row r="46" spans="1:186" ht="15" customHeight="1">
      <c r="A46" s="4"/>
      <c r="B46" s="5"/>
      <c r="C46" s="1054" t="s">
        <v>313</v>
      </c>
      <c r="D46" s="1054"/>
      <c r="E46" s="1054"/>
      <c r="F46" s="1054"/>
      <c r="G46" s="1054"/>
      <c r="H46" s="1054"/>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76"/>
      <c r="AL46" s="8"/>
      <c r="AM46" s="2"/>
      <c r="AN46" s="2"/>
      <c r="AO46" s="2"/>
      <c r="AP46" s="84"/>
      <c r="AQ46" s="84"/>
      <c r="AR46" s="84"/>
      <c r="AS46" s="84"/>
      <c r="AT46" s="84"/>
      <c r="AU46" s="84"/>
      <c r="AV46" s="84"/>
      <c r="AW46" s="84"/>
      <c r="AX46" s="84"/>
      <c r="AY46" s="84"/>
      <c r="AZ46" s="84"/>
      <c r="BA46" s="84"/>
      <c r="BB46" s="84"/>
      <c r="BC46" s="84"/>
      <c r="BD46" s="84"/>
      <c r="BE46" s="84"/>
      <c r="BF46" s="84"/>
      <c r="BG46" s="2"/>
      <c r="BH46" s="2"/>
      <c r="BI46" s="2"/>
      <c r="BJ46" s="2"/>
      <c r="BK46" s="2"/>
      <c r="BL46" s="2"/>
      <c r="BM46" s="2"/>
      <c r="BN46" s="2"/>
      <c r="BO46" s="2"/>
      <c r="BP46" s="834"/>
      <c r="BQ46" s="826" t="s">
        <v>182</v>
      </c>
      <c r="BR46" s="827"/>
      <c r="BS46" s="828"/>
      <c r="BT46" s="23" t="s">
        <v>83</v>
      </c>
      <c r="BU46" s="24"/>
      <c r="BV46" s="24"/>
      <c r="BW46" s="24"/>
      <c r="BX46" s="24"/>
      <c r="BY46" s="24"/>
      <c r="BZ46" s="24"/>
      <c r="CA46" s="25"/>
      <c r="CB46" s="23" t="s">
        <v>109</v>
      </c>
      <c r="CC46" s="24"/>
      <c r="CD46" s="24"/>
      <c r="CE46" s="24"/>
      <c r="CF46" s="24"/>
      <c r="CG46" s="24"/>
      <c r="CH46" s="24"/>
      <c r="CI46" s="24"/>
      <c r="CJ46" s="24"/>
      <c r="CK46" s="24"/>
      <c r="CL46" s="24"/>
      <c r="CM46" s="24"/>
      <c r="CN46" s="24"/>
      <c r="CO46" s="24"/>
      <c r="CP46" s="24"/>
      <c r="CQ46" s="24"/>
      <c r="CR46" s="24"/>
      <c r="CS46" s="26"/>
      <c r="CT46" s="26"/>
      <c r="CU46" s="26"/>
      <c r="CV46" s="26"/>
      <c r="CW46" s="26"/>
      <c r="CX46" s="27"/>
      <c r="CY46" s="27"/>
      <c r="CZ46" s="27"/>
      <c r="DA46" s="27"/>
      <c r="DB46" s="27"/>
      <c r="DC46" s="27"/>
      <c r="DD46" s="27"/>
      <c r="DE46" s="27"/>
      <c r="DF46" s="27"/>
      <c r="DG46" s="28"/>
      <c r="DH46" s="2"/>
      <c r="DI46" s="2"/>
      <c r="DJ46" s="2"/>
      <c r="DK46" s="2"/>
      <c r="DN46" t="s">
        <v>390</v>
      </c>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row>
    <row r="47" spans="1:186" ht="15" customHeight="1">
      <c r="A47" s="4"/>
      <c r="B47" s="5"/>
      <c r="C47" s="32"/>
      <c r="D47" s="1055" t="s">
        <v>309</v>
      </c>
      <c r="E47" s="1056"/>
      <c r="F47" s="1055" t="s">
        <v>310</v>
      </c>
      <c r="G47" s="1057"/>
      <c r="H47" s="1056"/>
      <c r="I47" s="1055" t="s">
        <v>311</v>
      </c>
      <c r="J47" s="1057"/>
      <c r="K47" s="1057"/>
      <c r="L47" s="1057"/>
      <c r="M47" s="1056"/>
      <c r="N47" s="1055" t="s">
        <v>312</v>
      </c>
      <c r="O47" s="1057"/>
      <c r="P47" s="1057"/>
      <c r="Q47" s="1057"/>
      <c r="R47" s="1057"/>
      <c r="S47" s="1056"/>
      <c r="T47" s="1055" t="s">
        <v>309</v>
      </c>
      <c r="U47" s="1056"/>
      <c r="V47" s="1055" t="s">
        <v>310</v>
      </c>
      <c r="W47" s="1057"/>
      <c r="X47" s="1056"/>
      <c r="Y47" s="1055" t="s">
        <v>311</v>
      </c>
      <c r="Z47" s="1057"/>
      <c r="AA47" s="1057"/>
      <c r="AB47" s="1057"/>
      <c r="AC47" s="1056"/>
      <c r="AD47" s="1055" t="s">
        <v>312</v>
      </c>
      <c r="AE47" s="1057"/>
      <c r="AF47" s="1057"/>
      <c r="AG47" s="1057"/>
      <c r="AH47" s="1057"/>
      <c r="AI47" s="1056"/>
      <c r="AJ47" s="83"/>
      <c r="AK47" s="76"/>
      <c r="AL47" s="8"/>
      <c r="AM47" s="2"/>
      <c r="AN47" s="2"/>
      <c r="AO47" s="2"/>
      <c r="AP47" s="84"/>
      <c r="AQ47" s="84"/>
      <c r="AR47" s="84"/>
      <c r="AS47" s="84"/>
      <c r="AT47" s="84"/>
      <c r="AU47" s="84"/>
      <c r="AV47" s="84"/>
      <c r="AW47" s="84"/>
      <c r="AX47" s="84"/>
      <c r="AY47" s="84"/>
      <c r="AZ47" s="84"/>
      <c r="BA47" s="84"/>
      <c r="BB47" s="84"/>
      <c r="BC47" s="84"/>
      <c r="BD47" s="84"/>
      <c r="BE47" s="84"/>
      <c r="BF47" s="84"/>
      <c r="BG47" s="2"/>
      <c r="BH47" s="2"/>
      <c r="BI47" s="2"/>
      <c r="BJ47" s="2"/>
      <c r="BK47" s="2"/>
      <c r="BL47" s="2"/>
      <c r="BM47" s="2"/>
      <c r="BN47" s="2"/>
      <c r="BO47" s="2"/>
      <c r="BP47" s="834"/>
      <c r="BQ47" s="826" t="s">
        <v>183</v>
      </c>
      <c r="BR47" s="827"/>
      <c r="BS47" s="828"/>
      <c r="BT47" s="23" t="s">
        <v>84</v>
      </c>
      <c r="BU47" s="24"/>
      <c r="BV47" s="24"/>
      <c r="BW47" s="24"/>
      <c r="BX47" s="24"/>
      <c r="BY47" s="24"/>
      <c r="BZ47" s="24"/>
      <c r="CA47" s="25"/>
      <c r="CB47" s="23" t="s">
        <v>110</v>
      </c>
      <c r="CC47" s="24"/>
      <c r="CD47" s="24"/>
      <c r="CE47" s="24"/>
      <c r="CF47" s="24"/>
      <c r="CG47" s="24"/>
      <c r="CH47" s="24"/>
      <c r="CI47" s="24"/>
      <c r="CJ47" s="24"/>
      <c r="CK47" s="24"/>
      <c r="CL47" s="24"/>
      <c r="CM47" s="24"/>
      <c r="CN47" s="24"/>
      <c r="CO47" s="24"/>
      <c r="CP47" s="24"/>
      <c r="CQ47" s="24"/>
      <c r="CR47" s="24"/>
      <c r="CS47" s="26"/>
      <c r="CT47" s="26"/>
      <c r="CU47" s="26"/>
      <c r="CV47" s="26"/>
      <c r="CW47" s="26"/>
      <c r="CX47" s="27"/>
      <c r="CY47" s="27"/>
      <c r="CZ47" s="27"/>
      <c r="DA47" s="27"/>
      <c r="DB47" s="27"/>
      <c r="DC47" s="27"/>
      <c r="DD47" s="27"/>
      <c r="DE47" s="27"/>
      <c r="DF47" s="27"/>
      <c r="DG47" s="28"/>
      <c r="DH47" s="2"/>
      <c r="DI47" s="2"/>
      <c r="DJ47" s="2"/>
      <c r="DK47" s="2"/>
      <c r="DN47" t="s">
        <v>391</v>
      </c>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row>
    <row r="48" spans="1:186" ht="15" customHeight="1">
      <c r="A48" s="4"/>
      <c r="B48" s="5"/>
      <c r="C48" s="32"/>
      <c r="D48" s="847">
        <v>1</v>
      </c>
      <c r="E48" s="848"/>
      <c r="F48" s="842"/>
      <c r="G48" s="843"/>
      <c r="H48" s="844"/>
      <c r="I48" s="849"/>
      <c r="J48" s="850"/>
      <c r="K48" s="850"/>
      <c r="L48" s="850"/>
      <c r="M48" s="851"/>
      <c r="N48" s="776" t="str">
        <f>IF(I48="","",I48)</f>
        <v/>
      </c>
      <c r="O48" s="777"/>
      <c r="P48" s="777"/>
      <c r="Q48" s="777"/>
      <c r="R48" s="777"/>
      <c r="S48" s="778"/>
      <c r="T48" s="847">
        <v>13</v>
      </c>
      <c r="U48" s="848"/>
      <c r="V48" s="842"/>
      <c r="W48" s="843"/>
      <c r="X48" s="844"/>
      <c r="Y48" s="849"/>
      <c r="Z48" s="850"/>
      <c r="AA48" s="850"/>
      <c r="AB48" s="850"/>
      <c r="AC48" s="851"/>
      <c r="AD48" s="776" t="str">
        <f>IF(Y48="","",SUM($I$48:$I$59)+Y48)</f>
        <v/>
      </c>
      <c r="AE48" s="777"/>
      <c r="AF48" s="777"/>
      <c r="AG48" s="777"/>
      <c r="AH48" s="777"/>
      <c r="AI48" s="778"/>
      <c r="AJ48" s="83"/>
      <c r="AK48" s="76"/>
      <c r="AL48" s="8"/>
      <c r="AM48" s="2"/>
      <c r="AN48" s="2"/>
      <c r="AO48" s="2"/>
      <c r="AP48" s="84"/>
      <c r="AQ48" s="84"/>
      <c r="AR48" s="84"/>
      <c r="AS48" s="84"/>
      <c r="AT48" s="84"/>
      <c r="AU48" s="84"/>
      <c r="AV48" s="84"/>
      <c r="AW48" s="84"/>
      <c r="AX48" s="84"/>
      <c r="AY48" s="84"/>
      <c r="AZ48" s="84"/>
      <c r="BA48" s="84"/>
      <c r="BB48" s="84"/>
      <c r="BC48" s="84"/>
      <c r="BD48" s="84"/>
      <c r="BE48" s="84"/>
      <c r="BF48" s="84"/>
      <c r="BG48" s="2"/>
      <c r="BH48" s="2"/>
      <c r="BI48" s="2"/>
      <c r="BJ48" s="2"/>
      <c r="BK48" s="2"/>
      <c r="BL48" s="2"/>
      <c r="BM48" s="2"/>
      <c r="BN48" s="2"/>
      <c r="BO48" s="2"/>
      <c r="BP48" s="834"/>
      <c r="BQ48" s="826" t="s">
        <v>184</v>
      </c>
      <c r="BR48" s="827"/>
      <c r="BS48" s="828"/>
      <c r="BT48" s="23" t="s">
        <v>85</v>
      </c>
      <c r="BU48" s="24"/>
      <c r="BV48" s="24"/>
      <c r="BW48" s="24"/>
      <c r="BX48" s="24"/>
      <c r="BY48" s="24"/>
      <c r="BZ48" s="24"/>
      <c r="CA48" s="25"/>
      <c r="CB48" s="23" t="s">
        <v>612</v>
      </c>
      <c r="CC48" s="24"/>
      <c r="CD48" s="24"/>
      <c r="CE48" s="24"/>
      <c r="CF48" s="24"/>
      <c r="CG48" s="24"/>
      <c r="CH48" s="24"/>
      <c r="CI48" s="24"/>
      <c r="CJ48" s="24"/>
      <c r="CK48" s="24"/>
      <c r="CL48" s="24"/>
      <c r="CM48" s="24"/>
      <c r="CN48" s="24"/>
      <c r="CO48" s="24"/>
      <c r="CP48" s="24"/>
      <c r="CQ48" s="24"/>
      <c r="CR48" s="24"/>
      <c r="CS48" s="26"/>
      <c r="CT48" s="26"/>
      <c r="CU48" s="26"/>
      <c r="CV48" s="26"/>
      <c r="CW48" s="26"/>
      <c r="CX48" s="27"/>
      <c r="CY48" s="27"/>
      <c r="CZ48" s="27"/>
      <c r="DA48" s="27"/>
      <c r="DB48" s="27"/>
      <c r="DC48" s="27"/>
      <c r="DD48" s="27"/>
      <c r="DE48" s="27"/>
      <c r="DF48" s="27"/>
      <c r="DG48" s="28"/>
      <c r="DH48" s="2"/>
      <c r="DI48" s="2"/>
      <c r="DJ48" s="2"/>
      <c r="DK48" s="2"/>
      <c r="DN48" t="s">
        <v>393</v>
      </c>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row>
    <row r="49" spans="1:186" ht="15" customHeight="1">
      <c r="A49" s="4"/>
      <c r="B49" s="5"/>
      <c r="C49" s="32"/>
      <c r="D49" s="847">
        <v>2</v>
      </c>
      <c r="E49" s="848"/>
      <c r="F49" s="842"/>
      <c r="G49" s="843"/>
      <c r="H49" s="844"/>
      <c r="I49" s="849"/>
      <c r="J49" s="850"/>
      <c r="K49" s="850"/>
      <c r="L49" s="850"/>
      <c r="M49" s="851"/>
      <c r="N49" s="776" t="str">
        <f>IF(I49="","",SUM($I48:I$48)+I49)</f>
        <v/>
      </c>
      <c r="O49" s="975"/>
      <c r="P49" s="975"/>
      <c r="Q49" s="975"/>
      <c r="R49" s="975"/>
      <c r="S49" s="976"/>
      <c r="T49" s="847">
        <v>14</v>
      </c>
      <c r="U49" s="848"/>
      <c r="V49" s="842"/>
      <c r="W49" s="843"/>
      <c r="X49" s="844"/>
      <c r="Y49" s="849"/>
      <c r="Z49" s="850"/>
      <c r="AA49" s="850"/>
      <c r="AB49" s="850"/>
      <c r="AC49" s="851"/>
      <c r="AD49" s="776" t="str">
        <f>IF(Y49="","",SUM($I$48:$I$59)+SUM($Y$48:Y48)+Y49)</f>
        <v/>
      </c>
      <c r="AE49" s="777"/>
      <c r="AF49" s="777"/>
      <c r="AG49" s="777"/>
      <c r="AH49" s="777"/>
      <c r="AI49" s="778"/>
      <c r="AJ49" s="83"/>
      <c r="AK49" s="76"/>
      <c r="AL49" s="8"/>
      <c r="AM49" s="2"/>
      <c r="AN49" s="2"/>
      <c r="AO49" s="2"/>
      <c r="AP49" s="84"/>
      <c r="AQ49" s="84"/>
      <c r="AR49" s="84"/>
      <c r="AS49" s="84"/>
      <c r="AT49" s="84"/>
      <c r="AU49" s="84"/>
      <c r="AV49" s="84"/>
      <c r="AW49" s="84"/>
      <c r="AX49" s="84"/>
      <c r="AY49" s="84"/>
      <c r="AZ49" s="84"/>
      <c r="BA49" s="84"/>
      <c r="BB49" s="84"/>
      <c r="BC49" s="84"/>
      <c r="BD49" s="84"/>
      <c r="BE49" s="84"/>
      <c r="BF49" s="84"/>
      <c r="BG49" s="2"/>
      <c r="BH49" s="2"/>
      <c r="BI49" s="2"/>
      <c r="BJ49" s="2"/>
      <c r="BK49" s="2"/>
      <c r="BL49" s="2"/>
      <c r="BM49" s="2"/>
      <c r="BN49" s="2"/>
      <c r="BO49" s="2"/>
      <c r="BP49" s="835"/>
      <c r="BQ49" s="826" t="s">
        <v>185</v>
      </c>
      <c r="BR49" s="827"/>
      <c r="BS49" s="828"/>
      <c r="BT49" s="23" t="s">
        <v>86</v>
      </c>
      <c r="BU49" s="24"/>
      <c r="BV49" s="24"/>
      <c r="BW49" s="24"/>
      <c r="BX49" s="24"/>
      <c r="BY49" s="24"/>
      <c r="BZ49" s="24"/>
      <c r="CA49" s="25"/>
      <c r="CB49" s="23" t="s">
        <v>613</v>
      </c>
      <c r="CC49" s="24"/>
      <c r="CD49" s="24"/>
      <c r="CE49" s="24"/>
      <c r="CF49" s="24"/>
      <c r="CG49" s="24"/>
      <c r="CH49" s="24"/>
      <c r="CI49" s="24"/>
      <c r="CJ49" s="24"/>
      <c r="CK49" s="24"/>
      <c r="CL49" s="24"/>
      <c r="CM49" s="24"/>
      <c r="CN49" s="24"/>
      <c r="CO49" s="24"/>
      <c r="CP49" s="24"/>
      <c r="CQ49" s="24"/>
      <c r="CR49" s="24"/>
      <c r="CS49" s="26"/>
      <c r="CT49" s="26"/>
      <c r="CU49" s="26"/>
      <c r="CV49" s="26"/>
      <c r="CW49" s="26"/>
      <c r="CX49" s="27"/>
      <c r="CY49" s="27"/>
      <c r="CZ49" s="27"/>
      <c r="DA49" s="27"/>
      <c r="DB49" s="27"/>
      <c r="DC49" s="27"/>
      <c r="DD49" s="27"/>
      <c r="DE49" s="27"/>
      <c r="DF49" s="27"/>
      <c r="DG49" s="28"/>
      <c r="DH49" s="2"/>
      <c r="DI49" s="2"/>
      <c r="DJ49" s="2"/>
      <c r="DK49" s="2"/>
      <c r="DN49" t="s">
        <v>394</v>
      </c>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row>
    <row r="50" spans="1:186" ht="15" customHeight="1">
      <c r="A50" s="4"/>
      <c r="B50" s="5"/>
      <c r="C50" s="32"/>
      <c r="D50" s="847">
        <v>3</v>
      </c>
      <c r="E50" s="848"/>
      <c r="F50" s="842"/>
      <c r="G50" s="843"/>
      <c r="H50" s="844"/>
      <c r="I50" s="849"/>
      <c r="J50" s="850"/>
      <c r="K50" s="850"/>
      <c r="L50" s="850"/>
      <c r="M50" s="851"/>
      <c r="N50" s="776" t="str">
        <f>IF(I50="","",SUM($I$48:I49)+I50)</f>
        <v/>
      </c>
      <c r="O50" s="975"/>
      <c r="P50" s="975"/>
      <c r="Q50" s="975"/>
      <c r="R50" s="975"/>
      <c r="S50" s="976"/>
      <c r="T50" s="847">
        <v>15</v>
      </c>
      <c r="U50" s="848"/>
      <c r="V50" s="842"/>
      <c r="W50" s="843"/>
      <c r="X50" s="844"/>
      <c r="Y50" s="849"/>
      <c r="Z50" s="850"/>
      <c r="AA50" s="850"/>
      <c r="AB50" s="850"/>
      <c r="AC50" s="851"/>
      <c r="AD50" s="776" t="str">
        <f>IF(Y50="","",SUM($I$48:$I$59)+SUM($Y$48:Y49)+Y50)</f>
        <v/>
      </c>
      <c r="AE50" s="777"/>
      <c r="AF50" s="777"/>
      <c r="AG50" s="777"/>
      <c r="AH50" s="777"/>
      <c r="AI50" s="778"/>
      <c r="AJ50" s="83"/>
      <c r="AK50" s="76"/>
      <c r="AL50" s="8"/>
      <c r="AM50" s="2"/>
      <c r="AN50" s="2"/>
      <c r="AO50" s="2"/>
      <c r="AP50" s="84"/>
      <c r="AQ50" s="84"/>
      <c r="AR50" s="84"/>
      <c r="AS50" s="84"/>
      <c r="AT50" s="84"/>
      <c r="AU50" s="84"/>
      <c r="AV50" s="84"/>
      <c r="AW50" s="84"/>
      <c r="AX50" s="84"/>
      <c r="AY50" s="84"/>
      <c r="AZ50" s="84"/>
      <c r="BA50" s="84"/>
      <c r="BB50" s="84"/>
      <c r="BC50" s="84"/>
      <c r="BD50" s="84"/>
      <c r="BE50" s="84"/>
      <c r="BF50" s="84"/>
      <c r="BG50" s="2"/>
      <c r="BH50" s="2"/>
      <c r="BI50" s="2"/>
      <c r="BJ50" s="2"/>
      <c r="BK50" s="2"/>
      <c r="BL50" s="2"/>
      <c r="BM50" s="2"/>
      <c r="BN50" s="2"/>
      <c r="BO50" s="2"/>
      <c r="BP50" s="833" t="s">
        <v>314</v>
      </c>
      <c r="BQ50" s="880" t="s">
        <v>186</v>
      </c>
      <c r="BR50" s="881"/>
      <c r="BS50" s="882"/>
      <c r="BT50" s="16" t="s">
        <v>111</v>
      </c>
      <c r="BU50" s="17"/>
      <c r="BV50" s="17"/>
      <c r="BW50" s="17"/>
      <c r="BX50" s="17"/>
      <c r="BY50" s="17"/>
      <c r="BZ50" s="17"/>
      <c r="CA50" s="18"/>
      <c r="CB50" s="16" t="s">
        <v>117</v>
      </c>
      <c r="CC50" s="17"/>
      <c r="CD50" s="17"/>
      <c r="CE50" s="17"/>
      <c r="CF50" s="17"/>
      <c r="CG50" s="17"/>
      <c r="CH50" s="17"/>
      <c r="CI50" s="17"/>
      <c r="CJ50" s="17"/>
      <c r="CK50" s="17"/>
      <c r="CL50" s="17"/>
      <c r="CM50" s="17"/>
      <c r="CN50" s="17"/>
      <c r="CO50" s="17"/>
      <c r="CP50" s="17"/>
      <c r="CQ50" s="17"/>
      <c r="CR50" s="17"/>
      <c r="CS50" s="19"/>
      <c r="CT50" s="19"/>
      <c r="CU50" s="19"/>
      <c r="CV50" s="19"/>
      <c r="CW50" s="19"/>
      <c r="CX50" s="20"/>
      <c r="CY50" s="20"/>
      <c r="CZ50" s="20"/>
      <c r="DA50" s="20"/>
      <c r="DB50" s="20"/>
      <c r="DC50" s="20"/>
      <c r="DD50" s="20"/>
      <c r="DE50" s="20"/>
      <c r="DF50" s="20"/>
      <c r="DG50" s="21"/>
      <c r="DH50" s="2"/>
      <c r="DI50" s="2"/>
      <c r="DJ50" s="2"/>
      <c r="DK50" s="2"/>
      <c r="DN50" t="s">
        <v>395</v>
      </c>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row>
    <row r="51" spans="1:186" ht="15" customHeight="1">
      <c r="A51" s="4"/>
      <c r="B51" s="5"/>
      <c r="C51" s="32"/>
      <c r="D51" s="847">
        <v>4</v>
      </c>
      <c r="E51" s="848"/>
      <c r="F51" s="842"/>
      <c r="G51" s="843"/>
      <c r="H51" s="844"/>
      <c r="I51" s="849"/>
      <c r="J51" s="850"/>
      <c r="K51" s="850"/>
      <c r="L51" s="850"/>
      <c r="M51" s="851"/>
      <c r="N51" s="776" t="str">
        <f>IF(I51="","",SUM($I$48:I50)+I51)</f>
        <v/>
      </c>
      <c r="O51" s="777"/>
      <c r="P51" s="777"/>
      <c r="Q51" s="777"/>
      <c r="R51" s="777"/>
      <c r="S51" s="778"/>
      <c r="T51" s="847">
        <v>16</v>
      </c>
      <c r="U51" s="848"/>
      <c r="V51" s="842"/>
      <c r="W51" s="843"/>
      <c r="X51" s="844"/>
      <c r="Y51" s="849"/>
      <c r="Z51" s="850"/>
      <c r="AA51" s="850"/>
      <c r="AB51" s="850"/>
      <c r="AC51" s="851"/>
      <c r="AD51" s="776" t="str">
        <f>IF(Y51="","",SUM($I$48:$I$59)+SUM($Y$48:Y50)+Y51)</f>
        <v/>
      </c>
      <c r="AE51" s="777"/>
      <c r="AF51" s="777"/>
      <c r="AG51" s="777"/>
      <c r="AH51" s="777"/>
      <c r="AI51" s="778"/>
      <c r="AJ51" s="83"/>
      <c r="AK51" s="76"/>
      <c r="AL51" s="8"/>
      <c r="AM51" s="2"/>
      <c r="AN51" s="2"/>
      <c r="AO51" s="2"/>
      <c r="AP51" s="84"/>
      <c r="AQ51" s="84"/>
      <c r="AR51" s="84"/>
      <c r="AS51" s="84"/>
      <c r="AT51" s="84"/>
      <c r="AU51" s="84"/>
      <c r="AV51" s="84"/>
      <c r="AW51" s="84"/>
      <c r="AX51" s="84"/>
      <c r="AY51" s="84"/>
      <c r="AZ51" s="84"/>
      <c r="BA51" s="84"/>
      <c r="BB51" s="84"/>
      <c r="BC51" s="84"/>
      <c r="BD51" s="84"/>
      <c r="BE51" s="84"/>
      <c r="BF51" s="84"/>
      <c r="BG51" s="2"/>
      <c r="BH51" s="2"/>
      <c r="BI51" s="2"/>
      <c r="BJ51" s="2"/>
      <c r="BK51" s="2"/>
      <c r="BL51" s="2"/>
      <c r="BM51" s="2"/>
      <c r="BN51" s="2"/>
      <c r="BO51" s="2"/>
      <c r="BP51" s="834"/>
      <c r="BQ51" s="826" t="s">
        <v>187</v>
      </c>
      <c r="BR51" s="827"/>
      <c r="BS51" s="828"/>
      <c r="BT51" s="23" t="s">
        <v>112</v>
      </c>
      <c r="BU51" s="24"/>
      <c r="BV51" s="24"/>
      <c r="BW51" s="24"/>
      <c r="BX51" s="24"/>
      <c r="BY51" s="24"/>
      <c r="BZ51" s="24"/>
      <c r="CA51" s="25"/>
      <c r="CB51" s="23" t="s">
        <v>118</v>
      </c>
      <c r="CC51" s="24"/>
      <c r="CD51" s="24"/>
      <c r="CE51" s="24"/>
      <c r="CF51" s="24"/>
      <c r="CG51" s="24"/>
      <c r="CH51" s="24"/>
      <c r="CI51" s="24"/>
      <c r="CJ51" s="24"/>
      <c r="CK51" s="24"/>
      <c r="CL51" s="24"/>
      <c r="CM51" s="24"/>
      <c r="CN51" s="24"/>
      <c r="CO51" s="24"/>
      <c r="CP51" s="24"/>
      <c r="CQ51" s="24"/>
      <c r="CR51" s="24"/>
      <c r="CS51" s="26"/>
      <c r="CT51" s="26"/>
      <c r="CU51" s="26"/>
      <c r="CV51" s="26"/>
      <c r="CW51" s="26"/>
      <c r="CX51" s="27"/>
      <c r="CY51" s="27"/>
      <c r="CZ51" s="27"/>
      <c r="DA51" s="27"/>
      <c r="DB51" s="27"/>
      <c r="DC51" s="27"/>
      <c r="DD51" s="27"/>
      <c r="DE51" s="27"/>
      <c r="DF51" s="27"/>
      <c r="DG51" s="28"/>
      <c r="DH51" s="2"/>
      <c r="DI51" s="2"/>
      <c r="DJ51" s="2"/>
      <c r="DK51" s="2"/>
      <c r="DN51" t="s">
        <v>396</v>
      </c>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row>
    <row r="52" spans="1:186" ht="15" customHeight="1">
      <c r="A52" s="4"/>
      <c r="B52" s="5"/>
      <c r="C52" s="32"/>
      <c r="D52" s="847">
        <v>5</v>
      </c>
      <c r="E52" s="848"/>
      <c r="F52" s="842"/>
      <c r="G52" s="843"/>
      <c r="H52" s="844"/>
      <c r="I52" s="849"/>
      <c r="J52" s="850"/>
      <c r="K52" s="850"/>
      <c r="L52" s="850"/>
      <c r="M52" s="851"/>
      <c r="N52" s="776" t="str">
        <f>IF(I52="","",SUM($I$48:I51)+I52)</f>
        <v/>
      </c>
      <c r="O52" s="777"/>
      <c r="P52" s="777"/>
      <c r="Q52" s="777"/>
      <c r="R52" s="777"/>
      <c r="S52" s="778"/>
      <c r="T52" s="847">
        <v>17</v>
      </c>
      <c r="U52" s="848"/>
      <c r="V52" s="842"/>
      <c r="W52" s="843"/>
      <c r="X52" s="844"/>
      <c r="Y52" s="849"/>
      <c r="Z52" s="850"/>
      <c r="AA52" s="850"/>
      <c r="AB52" s="850"/>
      <c r="AC52" s="851"/>
      <c r="AD52" s="776" t="str">
        <f>IF(Y52="","",SUM($I$48:$I$59)+SUM($Y$48:Y51)+Y52)</f>
        <v/>
      </c>
      <c r="AE52" s="777"/>
      <c r="AF52" s="777"/>
      <c r="AG52" s="777"/>
      <c r="AH52" s="777"/>
      <c r="AI52" s="778"/>
      <c r="AJ52" s="83"/>
      <c r="AK52" s="76"/>
      <c r="AL52" s="8"/>
      <c r="AM52" s="2"/>
      <c r="AN52" s="2"/>
      <c r="AO52" s="2"/>
      <c r="AP52" s="84"/>
      <c r="AQ52" s="84"/>
      <c r="AR52" s="84"/>
      <c r="AS52" s="84"/>
      <c r="AT52" s="84"/>
      <c r="AU52" s="84"/>
      <c r="AV52" s="84"/>
      <c r="AW52" s="84"/>
      <c r="AX52" s="84"/>
      <c r="AY52" s="84"/>
      <c r="AZ52" s="84"/>
      <c r="BA52" s="84"/>
      <c r="BB52" s="84"/>
      <c r="BC52" s="84"/>
      <c r="BD52" s="84"/>
      <c r="BE52" s="84"/>
      <c r="BF52" s="84"/>
      <c r="BG52" s="2"/>
      <c r="BH52" s="2"/>
      <c r="BI52" s="2"/>
      <c r="BJ52" s="2"/>
      <c r="BK52" s="2"/>
      <c r="BL52" s="2"/>
      <c r="BM52" s="2"/>
      <c r="BN52" s="2"/>
      <c r="BO52" s="2"/>
      <c r="BP52" s="834"/>
      <c r="BQ52" s="826" t="s">
        <v>188</v>
      </c>
      <c r="BR52" s="827"/>
      <c r="BS52" s="828"/>
      <c r="BT52" s="23" t="s">
        <v>113</v>
      </c>
      <c r="BU52" s="24"/>
      <c r="BV52" s="24"/>
      <c r="BW52" s="24"/>
      <c r="BX52" s="24"/>
      <c r="BY52" s="24"/>
      <c r="BZ52" s="24"/>
      <c r="CA52" s="25"/>
      <c r="CB52" s="23" t="s">
        <v>121</v>
      </c>
      <c r="CC52" s="24"/>
      <c r="CD52" s="24"/>
      <c r="CE52" s="24"/>
      <c r="CF52" s="24"/>
      <c r="CG52" s="24"/>
      <c r="CH52" s="24"/>
      <c r="CI52" s="24"/>
      <c r="CJ52" s="24"/>
      <c r="CK52" s="24"/>
      <c r="CL52" s="24"/>
      <c r="CM52" s="24"/>
      <c r="CN52" s="24"/>
      <c r="CO52" s="24"/>
      <c r="CP52" s="24"/>
      <c r="CQ52" s="24"/>
      <c r="CR52" s="24"/>
      <c r="CS52" s="26"/>
      <c r="CT52" s="26"/>
      <c r="CU52" s="26"/>
      <c r="CV52" s="26"/>
      <c r="CW52" s="26"/>
      <c r="CX52" s="27"/>
      <c r="CY52" s="27"/>
      <c r="CZ52" s="27"/>
      <c r="DA52" s="27"/>
      <c r="DB52" s="27"/>
      <c r="DC52" s="27"/>
      <c r="DD52" s="27"/>
      <c r="DE52" s="27"/>
      <c r="DF52" s="27"/>
      <c r="DG52" s="28"/>
      <c r="DH52" s="2"/>
      <c r="DI52" s="2"/>
      <c r="DJ52" s="2"/>
      <c r="DK52" s="2"/>
      <c r="DN52" t="s">
        <v>397</v>
      </c>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row>
    <row r="53" spans="1:186" ht="15" customHeight="1">
      <c r="A53" s="4"/>
      <c r="B53" s="5"/>
      <c r="C53" s="32"/>
      <c r="D53" s="847">
        <v>6</v>
      </c>
      <c r="E53" s="848"/>
      <c r="F53" s="842"/>
      <c r="G53" s="843"/>
      <c r="H53" s="844"/>
      <c r="I53" s="849"/>
      <c r="J53" s="850"/>
      <c r="K53" s="850"/>
      <c r="L53" s="850"/>
      <c r="M53" s="851"/>
      <c r="N53" s="776" t="str">
        <f>IF(I53="","",SUM($I$48:I52)+I53)</f>
        <v/>
      </c>
      <c r="O53" s="777"/>
      <c r="P53" s="777"/>
      <c r="Q53" s="777"/>
      <c r="R53" s="777"/>
      <c r="S53" s="778"/>
      <c r="T53" s="847">
        <v>18</v>
      </c>
      <c r="U53" s="848"/>
      <c r="V53" s="842"/>
      <c r="W53" s="843"/>
      <c r="X53" s="844"/>
      <c r="Y53" s="849"/>
      <c r="Z53" s="850"/>
      <c r="AA53" s="850"/>
      <c r="AB53" s="850"/>
      <c r="AC53" s="851"/>
      <c r="AD53" s="776" t="str">
        <f>IF(Y53="","",SUM($I$48:$I$59)+SUM($Y$48:Y52)+Y53)</f>
        <v/>
      </c>
      <c r="AE53" s="777"/>
      <c r="AF53" s="777"/>
      <c r="AG53" s="777"/>
      <c r="AH53" s="777"/>
      <c r="AI53" s="778"/>
      <c r="AJ53" s="83"/>
      <c r="AK53" s="76"/>
      <c r="AL53" s="8"/>
      <c r="AM53" s="2"/>
      <c r="AN53" s="2"/>
      <c r="AO53" s="2"/>
      <c r="AP53" s="84"/>
      <c r="AQ53" s="84"/>
      <c r="AR53" s="84"/>
      <c r="AS53" s="84"/>
      <c r="AT53" s="84"/>
      <c r="AU53" s="84"/>
      <c r="AV53" s="84"/>
      <c r="AW53" s="84"/>
      <c r="AX53" s="84"/>
      <c r="AY53" s="84"/>
      <c r="AZ53" s="84"/>
      <c r="BA53" s="84"/>
      <c r="BB53" s="84"/>
      <c r="BC53" s="84"/>
      <c r="BD53" s="84"/>
      <c r="BE53" s="84"/>
      <c r="BF53" s="84"/>
      <c r="BG53" s="2"/>
      <c r="BH53" s="2"/>
      <c r="BI53" s="2"/>
      <c r="BJ53" s="2"/>
      <c r="BK53" s="2"/>
      <c r="BL53" s="2"/>
      <c r="BM53" s="2"/>
      <c r="BN53" s="2"/>
      <c r="BO53" s="2"/>
      <c r="BP53" s="834"/>
      <c r="BQ53" s="826" t="s">
        <v>189</v>
      </c>
      <c r="BR53" s="827"/>
      <c r="BS53" s="828"/>
      <c r="BT53" s="23" t="s">
        <v>114</v>
      </c>
      <c r="BU53" s="24"/>
      <c r="BV53" s="24"/>
      <c r="BW53" s="24"/>
      <c r="BX53" s="24"/>
      <c r="BY53" s="24"/>
      <c r="BZ53" s="24"/>
      <c r="CA53" s="25"/>
      <c r="CB53" s="23" t="s">
        <v>119</v>
      </c>
      <c r="CC53" s="24"/>
      <c r="CD53" s="24"/>
      <c r="CE53" s="24"/>
      <c r="CF53" s="24"/>
      <c r="CG53" s="24"/>
      <c r="CH53" s="24"/>
      <c r="CI53" s="24"/>
      <c r="CJ53" s="24"/>
      <c r="CK53" s="24"/>
      <c r="CL53" s="24"/>
      <c r="CM53" s="24"/>
      <c r="CN53" s="24"/>
      <c r="CO53" s="24"/>
      <c r="CP53" s="24"/>
      <c r="CQ53" s="24"/>
      <c r="CR53" s="24"/>
      <c r="CS53" s="26"/>
      <c r="CT53" s="26"/>
      <c r="CU53" s="26"/>
      <c r="CV53" s="26"/>
      <c r="CW53" s="26"/>
      <c r="CX53" s="27"/>
      <c r="CY53" s="27"/>
      <c r="CZ53" s="27"/>
      <c r="DA53" s="27"/>
      <c r="DB53" s="27"/>
      <c r="DC53" s="27"/>
      <c r="DD53" s="27"/>
      <c r="DE53" s="27"/>
      <c r="DF53" s="27"/>
      <c r="DG53" s="28"/>
      <c r="DH53" s="2"/>
      <c r="DI53" s="2"/>
      <c r="DJ53" s="2"/>
      <c r="DK53" s="2"/>
      <c r="DN53" t="s">
        <v>398</v>
      </c>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row>
    <row r="54" spans="1:186" ht="15" customHeight="1">
      <c r="A54" s="4"/>
      <c r="B54" s="5"/>
      <c r="C54" s="32"/>
      <c r="D54" s="847">
        <v>7</v>
      </c>
      <c r="E54" s="848"/>
      <c r="F54" s="842"/>
      <c r="G54" s="843"/>
      <c r="H54" s="844"/>
      <c r="I54" s="849"/>
      <c r="J54" s="850"/>
      <c r="K54" s="850"/>
      <c r="L54" s="850"/>
      <c r="M54" s="851"/>
      <c r="N54" s="776" t="str">
        <f>IF(I54="","",SUM($I$48:I53)+I54)</f>
        <v/>
      </c>
      <c r="O54" s="777"/>
      <c r="P54" s="777"/>
      <c r="Q54" s="777"/>
      <c r="R54" s="777"/>
      <c r="S54" s="778"/>
      <c r="T54" s="847">
        <v>19</v>
      </c>
      <c r="U54" s="848"/>
      <c r="V54" s="842"/>
      <c r="W54" s="843"/>
      <c r="X54" s="844"/>
      <c r="Y54" s="849"/>
      <c r="Z54" s="850"/>
      <c r="AA54" s="850"/>
      <c r="AB54" s="850"/>
      <c r="AC54" s="851"/>
      <c r="AD54" s="776" t="str">
        <f>IF(Y54="","",SUM($I$48:$I$59)+SUM($Y$48:Y53)+Y54)</f>
        <v/>
      </c>
      <c r="AE54" s="777"/>
      <c r="AF54" s="777"/>
      <c r="AG54" s="777"/>
      <c r="AH54" s="777"/>
      <c r="AI54" s="778"/>
      <c r="AJ54" s="83"/>
      <c r="AK54" s="76"/>
      <c r="AL54" s="8"/>
      <c r="AM54" s="2"/>
      <c r="AN54" s="2"/>
      <c r="AO54" s="2"/>
      <c r="AP54" s="84"/>
      <c r="AQ54" s="84"/>
      <c r="AR54" s="84"/>
      <c r="AS54" s="84"/>
      <c r="AT54" s="84"/>
      <c r="AU54" s="84"/>
      <c r="AV54" s="84"/>
      <c r="AW54" s="84"/>
      <c r="AX54" s="84"/>
      <c r="AY54" s="84"/>
      <c r="AZ54" s="84"/>
      <c r="BA54" s="84"/>
      <c r="BB54" s="84"/>
      <c r="BC54" s="84"/>
      <c r="BD54" s="84"/>
      <c r="BE54" s="84"/>
      <c r="BF54" s="84"/>
      <c r="BG54" s="2"/>
      <c r="BH54" s="2"/>
      <c r="BI54" s="2"/>
      <c r="BJ54" s="2"/>
      <c r="BK54" s="2"/>
      <c r="BL54" s="2"/>
      <c r="BM54" s="2"/>
      <c r="BN54" s="2"/>
      <c r="BO54" s="2"/>
      <c r="BP54" s="834"/>
      <c r="BQ54" s="826" t="s">
        <v>190</v>
      </c>
      <c r="BR54" s="827"/>
      <c r="BS54" s="828"/>
      <c r="BT54" s="23" t="s">
        <v>115</v>
      </c>
      <c r="BU54" s="24"/>
      <c r="BV54" s="24"/>
      <c r="BW54" s="24"/>
      <c r="BX54" s="24"/>
      <c r="BY54" s="24"/>
      <c r="BZ54" s="24"/>
      <c r="CA54" s="25"/>
      <c r="CB54" s="23" t="s">
        <v>120</v>
      </c>
      <c r="CC54" s="26"/>
      <c r="CD54" s="26"/>
      <c r="CE54" s="26"/>
      <c r="CF54" s="26"/>
      <c r="CG54" s="26"/>
      <c r="CH54" s="26"/>
      <c r="CI54" s="26"/>
      <c r="CJ54" s="26"/>
      <c r="CK54" s="26"/>
      <c r="CL54" s="26"/>
      <c r="CM54" s="26"/>
      <c r="CN54" s="26"/>
      <c r="CO54" s="26"/>
      <c r="CP54" s="26"/>
      <c r="CQ54" s="26"/>
      <c r="CR54" s="26"/>
      <c r="CS54" s="26"/>
      <c r="CT54" s="26"/>
      <c r="CU54" s="26"/>
      <c r="CV54" s="26"/>
      <c r="CW54" s="26"/>
      <c r="CX54" s="27"/>
      <c r="CY54" s="27"/>
      <c r="CZ54" s="27"/>
      <c r="DA54" s="27"/>
      <c r="DB54" s="27"/>
      <c r="DC54" s="27"/>
      <c r="DD54" s="27"/>
      <c r="DE54" s="27"/>
      <c r="DF54" s="27"/>
      <c r="DG54" s="28"/>
      <c r="DH54" s="2"/>
      <c r="DI54" s="2"/>
      <c r="DJ54" s="2"/>
      <c r="DK54" s="2"/>
      <c r="DN54" t="s">
        <v>399</v>
      </c>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row>
    <row r="55" spans="1:186" ht="15" customHeight="1">
      <c r="A55" s="4"/>
      <c r="B55" s="5"/>
      <c r="C55" s="32"/>
      <c r="D55" s="847">
        <v>8</v>
      </c>
      <c r="E55" s="848"/>
      <c r="F55" s="842"/>
      <c r="G55" s="843"/>
      <c r="H55" s="844"/>
      <c r="I55" s="849"/>
      <c r="J55" s="850"/>
      <c r="K55" s="850"/>
      <c r="L55" s="850"/>
      <c r="M55" s="851"/>
      <c r="N55" s="776" t="str">
        <f>IF(I55="","",SUM($I$48:I54)+I55)</f>
        <v/>
      </c>
      <c r="O55" s="777"/>
      <c r="P55" s="777"/>
      <c r="Q55" s="777"/>
      <c r="R55" s="777"/>
      <c r="S55" s="778"/>
      <c r="T55" s="847">
        <v>20</v>
      </c>
      <c r="U55" s="848"/>
      <c r="V55" s="842"/>
      <c r="W55" s="843"/>
      <c r="X55" s="844"/>
      <c r="Y55" s="849"/>
      <c r="Z55" s="850"/>
      <c r="AA55" s="850"/>
      <c r="AB55" s="850"/>
      <c r="AC55" s="851"/>
      <c r="AD55" s="776" t="str">
        <f>IF(Y55="","",SUM($I$48:$I$59)+SUM($Y$48:Y54)+Y55)</f>
        <v/>
      </c>
      <c r="AE55" s="777"/>
      <c r="AF55" s="777"/>
      <c r="AG55" s="777"/>
      <c r="AH55" s="777"/>
      <c r="AI55" s="778"/>
      <c r="AJ55" s="83"/>
      <c r="AK55" s="76"/>
      <c r="AL55" s="8"/>
      <c r="AM55" s="2"/>
      <c r="AN55" s="2"/>
      <c r="AO55" s="2"/>
      <c r="AP55" s="84"/>
      <c r="AQ55" s="84"/>
      <c r="AR55" s="84"/>
      <c r="AS55" s="84"/>
      <c r="AT55" s="84"/>
      <c r="AU55" s="84"/>
      <c r="AV55" s="84"/>
      <c r="AW55" s="84"/>
      <c r="AX55" s="84"/>
      <c r="AY55" s="84"/>
      <c r="AZ55" s="84"/>
      <c r="BA55" s="84"/>
      <c r="BB55" s="84"/>
      <c r="BC55" s="84"/>
      <c r="BD55" s="84"/>
      <c r="BE55" s="84"/>
      <c r="BF55" s="84"/>
      <c r="BG55" s="2"/>
      <c r="BH55" s="2"/>
      <c r="BI55" s="2"/>
      <c r="BJ55" s="2"/>
      <c r="BK55" s="2"/>
      <c r="BL55" s="2"/>
      <c r="BM55" s="2"/>
      <c r="BN55" s="2"/>
      <c r="BO55" s="2"/>
      <c r="BP55" s="834"/>
      <c r="BQ55" s="826" t="s">
        <v>191</v>
      </c>
      <c r="BR55" s="827"/>
      <c r="BS55" s="828"/>
      <c r="BT55" s="23" t="s">
        <v>116</v>
      </c>
      <c r="BU55" s="24"/>
      <c r="BV55" s="24"/>
      <c r="BW55" s="24"/>
      <c r="BX55" s="24"/>
      <c r="BY55" s="24"/>
      <c r="BZ55" s="24"/>
      <c r="CA55" s="25"/>
      <c r="CB55" s="23" t="s">
        <v>122</v>
      </c>
      <c r="CC55" s="26"/>
      <c r="CD55" s="26"/>
      <c r="CE55" s="26"/>
      <c r="CF55" s="26"/>
      <c r="CG55" s="26"/>
      <c r="CH55" s="26"/>
      <c r="CI55" s="26"/>
      <c r="CJ55" s="26"/>
      <c r="CK55" s="26"/>
      <c r="CL55" s="26"/>
      <c r="CM55" s="26"/>
      <c r="CN55" s="26"/>
      <c r="CO55" s="26"/>
      <c r="CP55" s="26"/>
      <c r="CQ55" s="26"/>
      <c r="CR55" s="26"/>
      <c r="CS55" s="26"/>
      <c r="CT55" s="26"/>
      <c r="CU55" s="26"/>
      <c r="CV55" s="26"/>
      <c r="CW55" s="26"/>
      <c r="CX55" s="27"/>
      <c r="CY55" s="27"/>
      <c r="CZ55" s="27"/>
      <c r="DA55" s="27"/>
      <c r="DB55" s="27"/>
      <c r="DC55" s="27"/>
      <c r="DD55" s="27"/>
      <c r="DE55" s="27"/>
      <c r="DF55" s="27"/>
      <c r="DG55" s="28"/>
      <c r="DH55" s="2"/>
      <c r="DI55" s="2"/>
      <c r="DJ55" s="2"/>
      <c r="DK55" s="2"/>
      <c r="DN55" t="s">
        <v>392</v>
      </c>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row>
    <row r="56" spans="1:186" ht="15" customHeight="1">
      <c r="A56" s="4"/>
      <c r="B56" s="5"/>
      <c r="C56" s="32"/>
      <c r="D56" s="847">
        <v>9</v>
      </c>
      <c r="E56" s="848"/>
      <c r="F56" s="842"/>
      <c r="G56" s="843"/>
      <c r="H56" s="844"/>
      <c r="I56" s="849"/>
      <c r="J56" s="850"/>
      <c r="K56" s="850"/>
      <c r="L56" s="850"/>
      <c r="M56" s="851"/>
      <c r="N56" s="776" t="str">
        <f>IF(I56="","",SUM($I$48:I55)+I56)</f>
        <v/>
      </c>
      <c r="O56" s="777"/>
      <c r="P56" s="777"/>
      <c r="Q56" s="777"/>
      <c r="R56" s="777"/>
      <c r="S56" s="778"/>
      <c r="T56" s="847">
        <v>21</v>
      </c>
      <c r="U56" s="848"/>
      <c r="V56" s="842"/>
      <c r="W56" s="843"/>
      <c r="X56" s="844"/>
      <c r="Y56" s="849"/>
      <c r="Z56" s="850"/>
      <c r="AA56" s="850"/>
      <c r="AB56" s="850"/>
      <c r="AC56" s="851"/>
      <c r="AD56" s="776" t="str">
        <f>IF(Y56="","",SUM($I$48:$I$59)+SUM($Y$48:Y55)+Y56)</f>
        <v/>
      </c>
      <c r="AE56" s="777"/>
      <c r="AF56" s="777"/>
      <c r="AG56" s="777"/>
      <c r="AH56" s="777"/>
      <c r="AI56" s="778"/>
      <c r="AJ56" s="83"/>
      <c r="AK56" s="76"/>
      <c r="AL56" s="8"/>
      <c r="AM56" s="2"/>
      <c r="AN56" s="2"/>
      <c r="AO56" s="2"/>
      <c r="AP56" s="84"/>
      <c r="AQ56" s="84"/>
      <c r="AR56" s="84"/>
      <c r="AS56" s="84"/>
      <c r="AT56" s="84"/>
      <c r="AU56" s="84"/>
      <c r="AV56" s="84"/>
      <c r="AW56" s="84"/>
      <c r="AX56" s="84"/>
      <c r="AY56" s="84"/>
      <c r="AZ56" s="84"/>
      <c r="BA56" s="84"/>
      <c r="BB56" s="84"/>
      <c r="BC56" s="84"/>
      <c r="BD56" s="84"/>
      <c r="BE56" s="84"/>
      <c r="BF56" s="84"/>
      <c r="BG56" s="2"/>
      <c r="BH56" s="2"/>
      <c r="BI56" s="2"/>
      <c r="BJ56" s="2"/>
      <c r="BK56" s="2"/>
      <c r="BL56" s="2"/>
      <c r="BM56" s="2"/>
      <c r="BN56" s="2"/>
      <c r="BO56" s="2"/>
      <c r="BP56" s="835"/>
      <c r="BQ56" s="956" t="s">
        <v>192</v>
      </c>
      <c r="BR56" s="957"/>
      <c r="BS56" s="958"/>
      <c r="BT56" s="124" t="s">
        <v>59</v>
      </c>
      <c r="BU56" s="57"/>
      <c r="BV56" s="57"/>
      <c r="BW56" s="57"/>
      <c r="BX56" s="57"/>
      <c r="BY56" s="57"/>
      <c r="BZ56" s="57"/>
      <c r="CA56" s="125"/>
      <c r="CB56" s="124" t="s">
        <v>123</v>
      </c>
      <c r="CC56" s="126"/>
      <c r="CD56" s="126"/>
      <c r="CE56" s="126"/>
      <c r="CF56" s="126"/>
      <c r="CG56" s="126"/>
      <c r="CH56" s="126"/>
      <c r="CI56" s="126"/>
      <c r="CJ56" s="126"/>
      <c r="CK56" s="126"/>
      <c r="CL56" s="126"/>
      <c r="CM56" s="126"/>
      <c r="CN56" s="126"/>
      <c r="CO56" s="126"/>
      <c r="CP56" s="126"/>
      <c r="CQ56" s="126"/>
      <c r="CR56" s="126"/>
      <c r="CS56" s="126"/>
      <c r="CT56" s="126"/>
      <c r="CU56" s="126"/>
      <c r="CV56" s="126"/>
      <c r="CW56" s="126"/>
      <c r="CX56" s="127"/>
      <c r="CY56" s="127"/>
      <c r="CZ56" s="127"/>
      <c r="DA56" s="127"/>
      <c r="DB56" s="127"/>
      <c r="DC56" s="127"/>
      <c r="DD56" s="127"/>
      <c r="DE56" s="127"/>
      <c r="DF56" s="127"/>
      <c r="DG56" s="58"/>
      <c r="DH56" s="2"/>
      <c r="DI56" s="2"/>
      <c r="DJ56" s="2"/>
      <c r="DK56" s="2"/>
      <c r="DN56" t="s">
        <v>400</v>
      </c>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row>
    <row r="57" spans="1:186" ht="15" customHeight="1">
      <c r="A57" s="4"/>
      <c r="B57" s="5"/>
      <c r="C57" s="32"/>
      <c r="D57" s="847">
        <v>10</v>
      </c>
      <c r="E57" s="848"/>
      <c r="F57" s="842"/>
      <c r="G57" s="843"/>
      <c r="H57" s="844"/>
      <c r="I57" s="849"/>
      <c r="J57" s="850"/>
      <c r="K57" s="850"/>
      <c r="L57" s="850"/>
      <c r="M57" s="851"/>
      <c r="N57" s="776" t="str">
        <f>IF(I57="","",SUM($I$48:I56)+I57)</f>
        <v/>
      </c>
      <c r="O57" s="777"/>
      <c r="P57" s="777"/>
      <c r="Q57" s="777"/>
      <c r="R57" s="777"/>
      <c r="S57" s="778"/>
      <c r="T57" s="847">
        <v>22</v>
      </c>
      <c r="U57" s="848"/>
      <c r="V57" s="842"/>
      <c r="W57" s="843"/>
      <c r="X57" s="844"/>
      <c r="Y57" s="849"/>
      <c r="Z57" s="850"/>
      <c r="AA57" s="850"/>
      <c r="AB57" s="850"/>
      <c r="AC57" s="851"/>
      <c r="AD57" s="776" t="str">
        <f>IF(Y57="","",SUM($I$48:$I$59)+SUM($Y$48:Y56)+Y57)</f>
        <v/>
      </c>
      <c r="AE57" s="777"/>
      <c r="AF57" s="777"/>
      <c r="AG57" s="777"/>
      <c r="AH57" s="777"/>
      <c r="AI57" s="778"/>
      <c r="AJ57" s="83"/>
      <c r="AK57" s="76"/>
      <c r="AL57" s="8"/>
      <c r="AM57" s="2"/>
      <c r="AN57" s="2"/>
      <c r="AO57" s="2"/>
      <c r="AP57" s="84"/>
      <c r="AQ57" s="84"/>
      <c r="AR57" s="84"/>
      <c r="AS57" s="84"/>
      <c r="AT57" s="84"/>
      <c r="AU57" s="84"/>
      <c r="AV57" s="84"/>
      <c r="AW57" s="84"/>
      <c r="AX57" s="84"/>
      <c r="AY57" s="84"/>
      <c r="AZ57" s="84"/>
      <c r="BA57" s="84"/>
      <c r="BB57" s="84"/>
      <c r="BC57" s="84"/>
      <c r="BD57" s="84"/>
      <c r="BE57" s="84"/>
      <c r="BF57" s="84"/>
      <c r="BG57" s="2"/>
      <c r="BH57" s="2"/>
      <c r="BI57" s="2"/>
      <c r="BJ57" s="2"/>
      <c r="BK57" s="2"/>
      <c r="BL57" s="2"/>
      <c r="BM57" s="2"/>
      <c r="BN57" s="2"/>
      <c r="BO57" s="2"/>
      <c r="BP57" s="833" t="s">
        <v>315</v>
      </c>
      <c r="BQ57" s="880" t="s">
        <v>193</v>
      </c>
      <c r="BR57" s="881"/>
      <c r="BS57" s="882"/>
      <c r="BT57" s="17" t="s">
        <v>111</v>
      </c>
      <c r="BU57" s="17"/>
      <c r="BV57" s="17"/>
      <c r="BW57" s="17"/>
      <c r="BX57" s="17"/>
      <c r="BY57" s="17"/>
      <c r="BZ57" s="17"/>
      <c r="CA57" s="17"/>
      <c r="CB57" s="16" t="s">
        <v>140</v>
      </c>
      <c r="CC57" s="17"/>
      <c r="CD57" s="19"/>
      <c r="CE57" s="19"/>
      <c r="CF57" s="19"/>
      <c r="CG57" s="19"/>
      <c r="CH57" s="19"/>
      <c r="CI57" s="19"/>
      <c r="CJ57" s="19"/>
      <c r="CK57" s="19"/>
      <c r="CL57" s="19"/>
      <c r="CM57" s="19"/>
      <c r="CN57" s="19"/>
      <c r="CO57" s="17"/>
      <c r="CP57" s="17"/>
      <c r="CQ57" s="17"/>
      <c r="CR57" s="17"/>
      <c r="CS57" s="19"/>
      <c r="CT57" s="19"/>
      <c r="CU57" s="19"/>
      <c r="CV57" s="19"/>
      <c r="CW57" s="19"/>
      <c r="CX57" s="20"/>
      <c r="CY57" s="20"/>
      <c r="CZ57" s="20"/>
      <c r="DA57" s="20"/>
      <c r="DB57" s="20"/>
      <c r="DC57" s="20"/>
      <c r="DD57" s="20"/>
      <c r="DE57" s="20"/>
      <c r="DF57" s="20"/>
      <c r="DG57" s="21"/>
      <c r="DH57" s="2"/>
      <c r="DI57" s="2"/>
      <c r="DJ57" s="2"/>
      <c r="DK57" s="2"/>
      <c r="DN57" t="s">
        <v>401</v>
      </c>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row>
    <row r="58" spans="1:186" ht="15" customHeight="1">
      <c r="A58" s="4"/>
      <c r="B58" s="5"/>
      <c r="C58" s="32"/>
      <c r="D58" s="847">
        <v>11</v>
      </c>
      <c r="E58" s="848"/>
      <c r="F58" s="842"/>
      <c r="G58" s="843"/>
      <c r="H58" s="844"/>
      <c r="I58" s="849"/>
      <c r="J58" s="850"/>
      <c r="K58" s="850"/>
      <c r="L58" s="850"/>
      <c r="M58" s="851"/>
      <c r="N58" s="776" t="str">
        <f>IF(I58="","",SUM($I$48:I57)+I58)</f>
        <v/>
      </c>
      <c r="O58" s="777"/>
      <c r="P58" s="777"/>
      <c r="Q58" s="777"/>
      <c r="R58" s="777"/>
      <c r="S58" s="778"/>
      <c r="T58" s="847">
        <v>23</v>
      </c>
      <c r="U58" s="848"/>
      <c r="V58" s="842"/>
      <c r="W58" s="843"/>
      <c r="X58" s="844"/>
      <c r="Y58" s="849"/>
      <c r="Z58" s="850"/>
      <c r="AA58" s="850"/>
      <c r="AB58" s="850"/>
      <c r="AC58" s="851"/>
      <c r="AD58" s="776" t="str">
        <f>IF(Y58="","",SUM($I$48:$I$59)+SUM($Y$48:Y57)+Y58)</f>
        <v/>
      </c>
      <c r="AE58" s="777"/>
      <c r="AF58" s="777"/>
      <c r="AG58" s="777"/>
      <c r="AH58" s="777"/>
      <c r="AI58" s="778"/>
      <c r="AJ58" s="83"/>
      <c r="AK58" s="76"/>
      <c r="AL58" s="8"/>
      <c r="AM58" s="2"/>
      <c r="AN58" s="2"/>
      <c r="AO58" s="2"/>
      <c r="AP58" s="84"/>
      <c r="AQ58" s="84"/>
      <c r="AR58" s="84"/>
      <c r="AS58" s="84"/>
      <c r="AT58" s="84"/>
      <c r="AU58" s="84"/>
      <c r="AV58" s="84"/>
      <c r="AW58" s="84"/>
      <c r="AX58" s="84"/>
      <c r="AY58" s="84"/>
      <c r="AZ58" s="84"/>
      <c r="BA58" s="84"/>
      <c r="BB58" s="84"/>
      <c r="BC58" s="84"/>
      <c r="BD58" s="84"/>
      <c r="BE58" s="84"/>
      <c r="BF58" s="84"/>
      <c r="BG58" s="2"/>
      <c r="BH58" s="2"/>
      <c r="BI58" s="2"/>
      <c r="BJ58" s="2"/>
      <c r="BK58" s="2"/>
      <c r="BL58" s="2"/>
      <c r="BM58" s="2"/>
      <c r="BN58" s="2"/>
      <c r="BO58" s="2"/>
      <c r="BP58" s="834"/>
      <c r="BQ58" s="826" t="s">
        <v>194</v>
      </c>
      <c r="BR58" s="827"/>
      <c r="BS58" s="828"/>
      <c r="BT58" s="24" t="s">
        <v>124</v>
      </c>
      <c r="BU58" s="24"/>
      <c r="BV58" s="24"/>
      <c r="BW58" s="24"/>
      <c r="BX58" s="24"/>
      <c r="BY58" s="24"/>
      <c r="BZ58" s="24"/>
      <c r="CA58" s="24"/>
      <c r="CB58" s="23" t="s">
        <v>141</v>
      </c>
      <c r="CC58" s="26"/>
      <c r="CD58" s="26"/>
      <c r="CE58" s="26"/>
      <c r="CF58" s="26"/>
      <c r="CG58" s="26"/>
      <c r="CH58" s="26"/>
      <c r="CI58" s="26"/>
      <c r="CJ58" s="26"/>
      <c r="CK58" s="26"/>
      <c r="CL58" s="26"/>
      <c r="CM58" s="26"/>
      <c r="CN58" s="26"/>
      <c r="CO58" s="24"/>
      <c r="CP58" s="24"/>
      <c r="CQ58" s="24"/>
      <c r="CR58" s="24"/>
      <c r="CS58" s="26"/>
      <c r="CT58" s="26"/>
      <c r="CU58" s="26"/>
      <c r="CV58" s="26"/>
      <c r="CW58" s="26"/>
      <c r="CX58" s="27"/>
      <c r="CY58" s="27"/>
      <c r="CZ58" s="27"/>
      <c r="DA58" s="27"/>
      <c r="DB58" s="27"/>
      <c r="DC58" s="27"/>
      <c r="DD58" s="27"/>
      <c r="DE58" s="27"/>
      <c r="DF58" s="27"/>
      <c r="DG58" s="28"/>
      <c r="DH58" s="2"/>
      <c r="DI58" s="2"/>
      <c r="DJ58" s="2"/>
      <c r="DK58" s="2"/>
      <c r="DN58" t="s">
        <v>402</v>
      </c>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row>
    <row r="59" spans="1:186" ht="15" customHeight="1">
      <c r="A59" s="4"/>
      <c r="B59" s="5"/>
      <c r="C59" s="32"/>
      <c r="D59" s="847">
        <v>12</v>
      </c>
      <c r="E59" s="848"/>
      <c r="F59" s="842"/>
      <c r="G59" s="843"/>
      <c r="H59" s="844"/>
      <c r="I59" s="849"/>
      <c r="J59" s="850"/>
      <c r="K59" s="850"/>
      <c r="L59" s="850"/>
      <c r="M59" s="851"/>
      <c r="N59" s="776" t="str">
        <f>IF(I59="","",SUM($I$48:I58)+I59)</f>
        <v/>
      </c>
      <c r="O59" s="777"/>
      <c r="P59" s="777"/>
      <c r="Q59" s="777"/>
      <c r="R59" s="777"/>
      <c r="S59" s="778"/>
      <c r="T59" s="847">
        <v>24</v>
      </c>
      <c r="U59" s="848"/>
      <c r="V59" s="842"/>
      <c r="W59" s="843"/>
      <c r="X59" s="844"/>
      <c r="Y59" s="849"/>
      <c r="Z59" s="850"/>
      <c r="AA59" s="850"/>
      <c r="AB59" s="850"/>
      <c r="AC59" s="851"/>
      <c r="AD59" s="776" t="str">
        <f>IF(Y59="","",SUM($I$48:$I$59)+SUM($Y$48:Y58)+Y59)</f>
        <v/>
      </c>
      <c r="AE59" s="777"/>
      <c r="AF59" s="777"/>
      <c r="AG59" s="777"/>
      <c r="AH59" s="777"/>
      <c r="AI59" s="778"/>
      <c r="AJ59" s="83"/>
      <c r="AK59" s="76"/>
      <c r="AL59" s="8"/>
      <c r="AM59" s="2"/>
      <c r="AN59" s="2"/>
      <c r="AO59" s="2"/>
      <c r="AP59" s="84"/>
      <c r="AQ59" s="84"/>
      <c r="AR59" s="84"/>
      <c r="AS59" s="84"/>
      <c r="AT59" s="84"/>
      <c r="AU59" s="84"/>
      <c r="AV59" s="84"/>
      <c r="AW59" s="84"/>
      <c r="AX59" s="84"/>
      <c r="AY59" s="84"/>
      <c r="AZ59" s="84"/>
      <c r="BA59" s="84"/>
      <c r="BB59" s="84"/>
      <c r="BC59" s="84"/>
      <c r="BD59" s="84"/>
      <c r="BE59" s="84"/>
      <c r="BF59" s="84"/>
      <c r="BG59" s="2"/>
      <c r="BH59" s="2"/>
      <c r="BI59" s="2"/>
      <c r="BJ59" s="2"/>
      <c r="BK59" s="2"/>
      <c r="BL59" s="2"/>
      <c r="BM59" s="2"/>
      <c r="BN59" s="2"/>
      <c r="BO59" s="2"/>
      <c r="BP59" s="834"/>
      <c r="BQ59" s="826" t="s">
        <v>195</v>
      </c>
      <c r="BR59" s="827"/>
      <c r="BS59" s="828"/>
      <c r="BT59" s="24" t="s">
        <v>125</v>
      </c>
      <c r="BU59" s="24"/>
      <c r="BV59" s="24"/>
      <c r="BW59" s="24"/>
      <c r="BX59" s="24"/>
      <c r="BY59" s="24"/>
      <c r="BZ59" s="24"/>
      <c r="CA59" s="24"/>
      <c r="CB59" s="23" t="s">
        <v>142</v>
      </c>
      <c r="CC59" s="26"/>
      <c r="CD59" s="26"/>
      <c r="CE59" s="26"/>
      <c r="CF59" s="26"/>
      <c r="CG59" s="26"/>
      <c r="CH59" s="26"/>
      <c r="CI59" s="26"/>
      <c r="CJ59" s="26"/>
      <c r="CK59" s="26"/>
      <c r="CL59" s="26"/>
      <c r="CM59" s="26"/>
      <c r="CN59" s="26"/>
      <c r="CO59" s="24"/>
      <c r="CP59" s="24"/>
      <c r="CQ59" s="24"/>
      <c r="CR59" s="24"/>
      <c r="CS59" s="26"/>
      <c r="CT59" s="26"/>
      <c r="CU59" s="26"/>
      <c r="CV59" s="26"/>
      <c r="CW59" s="26"/>
      <c r="CX59" s="27"/>
      <c r="CY59" s="27"/>
      <c r="CZ59" s="27"/>
      <c r="DA59" s="27"/>
      <c r="DB59" s="27"/>
      <c r="DC59" s="27"/>
      <c r="DD59" s="27"/>
      <c r="DE59" s="27"/>
      <c r="DF59" s="27"/>
      <c r="DG59" s="28"/>
      <c r="DH59" s="2"/>
      <c r="DI59" s="2"/>
      <c r="DJ59" s="2"/>
      <c r="DK59" s="2"/>
      <c r="DN59" t="s">
        <v>403</v>
      </c>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row>
    <row r="60" spans="1:186" ht="15" customHeight="1">
      <c r="A60" s="4"/>
      <c r="B60" s="5"/>
      <c r="C60" s="5" t="s">
        <v>621</v>
      </c>
      <c r="D60" s="322"/>
      <c r="E60" s="322"/>
      <c r="F60" s="323"/>
      <c r="G60" s="323"/>
      <c r="H60" s="323"/>
      <c r="I60" s="324"/>
      <c r="J60" s="324"/>
      <c r="K60" s="324"/>
      <c r="L60" s="324"/>
      <c r="M60" s="324"/>
      <c r="N60" s="325" t="str">
        <f>IF(I60="","",SUM($I$49:I59)+I60)</f>
        <v/>
      </c>
      <c r="O60" s="326"/>
      <c r="P60" s="326"/>
      <c r="Q60" s="326"/>
      <c r="R60" s="326"/>
      <c r="S60" s="326"/>
      <c r="T60" s="322"/>
      <c r="U60" s="322"/>
      <c r="V60" s="323"/>
      <c r="W60" s="323"/>
      <c r="X60" s="323"/>
      <c r="Y60" s="324"/>
      <c r="Z60" s="324"/>
      <c r="AA60" s="324"/>
      <c r="AB60" s="324"/>
      <c r="AC60" s="324"/>
      <c r="AD60" s="325" t="str">
        <f>IF(Y60="","",SUM($I$49:$M$60)+SUM($Y$49:Y60)+Y61)</f>
        <v/>
      </c>
      <c r="AE60" s="326"/>
      <c r="AF60" s="1277" t="s">
        <v>785</v>
      </c>
      <c r="AG60" s="1277"/>
      <c r="AH60" s="1277"/>
      <c r="AI60" s="1277"/>
      <c r="AJ60" s="1277"/>
      <c r="AK60" s="1277"/>
      <c r="AL60" s="8"/>
      <c r="AM60" s="2"/>
      <c r="AN60" s="2"/>
      <c r="AO60" s="2"/>
      <c r="AP60" s="84"/>
      <c r="AQ60" s="84"/>
      <c r="AR60" s="84"/>
      <c r="AS60" s="84"/>
      <c r="AT60" s="84"/>
      <c r="AU60" s="84"/>
      <c r="AV60" s="84"/>
      <c r="AW60" s="84"/>
      <c r="AX60" s="84"/>
      <c r="AY60" s="84"/>
      <c r="AZ60" s="84"/>
      <c r="BA60" s="84"/>
      <c r="BB60" s="84"/>
      <c r="BC60" s="84"/>
      <c r="BD60" s="84"/>
      <c r="BE60" s="84"/>
      <c r="BF60" s="84"/>
      <c r="BG60" s="2"/>
      <c r="BH60" s="2"/>
      <c r="BI60" s="2"/>
      <c r="BJ60" s="2"/>
      <c r="BK60" s="2"/>
      <c r="BL60" s="2"/>
      <c r="BM60" s="2"/>
      <c r="BN60" s="2"/>
      <c r="BO60" s="2"/>
      <c r="BP60" s="834"/>
      <c r="BQ60" s="826" t="s">
        <v>196</v>
      </c>
      <c r="BR60" s="827"/>
      <c r="BS60" s="828"/>
      <c r="BT60" s="24" t="s">
        <v>126</v>
      </c>
      <c r="BU60" s="24"/>
      <c r="BV60" s="24"/>
      <c r="BW60" s="24"/>
      <c r="BX60" s="24"/>
      <c r="BY60" s="24"/>
      <c r="BZ60" s="24"/>
      <c r="CA60" s="24"/>
      <c r="CB60" s="23" t="s">
        <v>126</v>
      </c>
      <c r="CC60" s="26"/>
      <c r="CD60" s="26"/>
      <c r="CE60" s="26"/>
      <c r="CF60" s="26"/>
      <c r="CG60" s="26"/>
      <c r="CH60" s="26"/>
      <c r="CI60" s="26"/>
      <c r="CJ60" s="26"/>
      <c r="CK60" s="26"/>
      <c r="CL60" s="26"/>
      <c r="CM60" s="26"/>
      <c r="CN60" s="26"/>
      <c r="CO60" s="24"/>
      <c r="CP60" s="24"/>
      <c r="CQ60" s="24"/>
      <c r="CR60" s="24"/>
      <c r="CS60" s="26"/>
      <c r="CT60" s="26"/>
      <c r="CU60" s="26"/>
      <c r="CV60" s="26"/>
      <c r="CW60" s="26"/>
      <c r="CX60" s="27"/>
      <c r="CY60" s="27"/>
      <c r="CZ60" s="27"/>
      <c r="DA60" s="27"/>
      <c r="DB60" s="27"/>
      <c r="DC60" s="27"/>
      <c r="DD60" s="27"/>
      <c r="DE60" s="27"/>
      <c r="DF60" s="27"/>
      <c r="DG60" s="28"/>
      <c r="DH60" s="2"/>
      <c r="DI60" s="2"/>
      <c r="DJ60" s="2"/>
      <c r="DK60" s="2"/>
      <c r="DN60" t="s">
        <v>404</v>
      </c>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row>
    <row r="61" spans="1:186" ht="15" customHeight="1">
      <c r="A61" s="4"/>
      <c r="B61" s="34"/>
      <c r="C61" s="34"/>
      <c r="D61" s="34"/>
      <c r="E61" s="34"/>
      <c r="F61" s="34"/>
      <c r="G61" s="34"/>
      <c r="H61" s="34"/>
      <c r="I61" s="34"/>
      <c r="J61" s="34"/>
      <c r="K61" s="34"/>
      <c r="L61" s="34"/>
      <c r="M61" s="34"/>
      <c r="N61" s="34"/>
      <c r="O61" s="34"/>
      <c r="P61" s="34"/>
      <c r="Q61" s="34"/>
      <c r="R61" s="35"/>
      <c r="S61" s="35"/>
      <c r="T61" s="35"/>
      <c r="U61" s="35"/>
      <c r="V61" s="35"/>
      <c r="W61" s="35"/>
      <c r="X61" s="35"/>
      <c r="Y61" s="35"/>
      <c r="Z61" s="35"/>
      <c r="AA61" s="34"/>
      <c r="AB61" s="34"/>
      <c r="AC61" s="34"/>
      <c r="AD61" s="34"/>
      <c r="AE61" s="34"/>
      <c r="AF61" s="34"/>
      <c r="AG61" s="34"/>
      <c r="AH61" s="34"/>
      <c r="AI61" s="34"/>
      <c r="AJ61" s="34"/>
      <c r="AK61" s="34"/>
      <c r="AL61" s="8"/>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834"/>
      <c r="BQ61" s="826" t="s">
        <v>197</v>
      </c>
      <c r="BR61" s="827"/>
      <c r="BS61" s="828"/>
      <c r="BT61" s="24" t="s">
        <v>127</v>
      </c>
      <c r="BU61" s="24"/>
      <c r="BV61" s="24"/>
      <c r="BW61" s="24"/>
      <c r="BX61" s="24"/>
      <c r="BY61" s="24"/>
      <c r="BZ61" s="24"/>
      <c r="CA61" s="26"/>
      <c r="CB61" s="23" t="s">
        <v>143</v>
      </c>
      <c r="CC61" s="26"/>
      <c r="CD61" s="26"/>
      <c r="CE61" s="26"/>
      <c r="CF61" s="26"/>
      <c r="CG61" s="26"/>
      <c r="CH61" s="26"/>
      <c r="CI61" s="26"/>
      <c r="CJ61" s="26"/>
      <c r="CK61" s="26"/>
      <c r="CL61" s="26"/>
      <c r="CM61" s="26"/>
      <c r="CN61" s="26"/>
      <c r="CO61" s="26"/>
      <c r="CP61" s="26"/>
      <c r="CQ61" s="26"/>
      <c r="CR61" s="26"/>
      <c r="CS61" s="26"/>
      <c r="CT61" s="26"/>
      <c r="CU61" s="26"/>
      <c r="CV61" s="26"/>
      <c r="CW61" s="26"/>
      <c r="CX61" s="27"/>
      <c r="CY61" s="27"/>
      <c r="CZ61" s="27"/>
      <c r="DA61" s="27"/>
      <c r="DB61" s="27"/>
      <c r="DC61" s="27"/>
      <c r="DD61" s="27"/>
      <c r="DE61" s="27"/>
      <c r="DF61" s="27"/>
      <c r="DG61" s="28"/>
      <c r="DH61" s="2"/>
      <c r="DI61" s="2"/>
      <c r="DJ61" s="2"/>
      <c r="DK61" s="2"/>
      <c r="DN61" t="s">
        <v>405</v>
      </c>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row>
    <row r="62" spans="1:186" ht="12.6" customHeight="1">
      <c r="A62" s="320"/>
      <c r="B62" s="327"/>
      <c r="C62" s="327"/>
      <c r="D62" s="327"/>
      <c r="E62" s="327"/>
      <c r="F62" s="327"/>
      <c r="G62" s="327"/>
      <c r="H62" s="327"/>
      <c r="I62" s="327"/>
      <c r="J62" s="327"/>
      <c r="K62" s="327"/>
      <c r="L62" s="327"/>
      <c r="M62" s="327"/>
      <c r="N62" s="327"/>
      <c r="O62" s="327"/>
      <c r="P62" s="327"/>
      <c r="Q62" s="327"/>
      <c r="R62" s="320"/>
      <c r="S62" s="320"/>
      <c r="T62" s="320"/>
      <c r="U62" s="320"/>
      <c r="V62" s="320"/>
      <c r="W62" s="320"/>
      <c r="X62" s="320"/>
      <c r="Y62" s="320"/>
      <c r="Z62" s="320"/>
      <c r="AA62" s="327"/>
      <c r="AB62" s="327"/>
      <c r="AC62" s="327"/>
      <c r="AD62" s="327"/>
      <c r="AE62" s="327"/>
      <c r="AF62" s="327"/>
      <c r="AG62" s="327"/>
      <c r="AH62" s="327"/>
      <c r="AI62" s="327"/>
      <c r="AJ62" s="327"/>
      <c r="AK62" s="327"/>
      <c r="AL62" s="320"/>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834"/>
      <c r="BQ62" s="826" t="s">
        <v>198</v>
      </c>
      <c r="BR62" s="827"/>
      <c r="BS62" s="828"/>
      <c r="BT62" s="24" t="s">
        <v>128</v>
      </c>
      <c r="BU62" s="24"/>
      <c r="BV62" s="24"/>
      <c r="BW62" s="24"/>
      <c r="BX62" s="24"/>
      <c r="BY62" s="24"/>
      <c r="BZ62" s="24"/>
      <c r="CA62" s="26"/>
      <c r="CB62" s="23" t="s">
        <v>211</v>
      </c>
      <c r="CC62" s="26"/>
      <c r="CD62" s="26"/>
      <c r="CE62" s="26"/>
      <c r="CF62" s="26"/>
      <c r="CG62" s="26"/>
      <c r="CH62" s="26"/>
      <c r="CI62" s="26"/>
      <c r="CJ62" s="26"/>
      <c r="CK62" s="26"/>
      <c r="CL62" s="26"/>
      <c r="CM62" s="26"/>
      <c r="CN62" s="26"/>
      <c r="CO62" s="26"/>
      <c r="CP62" s="26"/>
      <c r="CQ62" s="26"/>
      <c r="CR62" s="26"/>
      <c r="CS62" s="26"/>
      <c r="CT62" s="26"/>
      <c r="CU62" s="26"/>
      <c r="CV62" s="26"/>
      <c r="CW62" s="26"/>
      <c r="CX62" s="27"/>
      <c r="CY62" s="27"/>
      <c r="CZ62" s="27"/>
      <c r="DA62" s="27"/>
      <c r="DB62" s="27"/>
      <c r="DC62" s="27"/>
      <c r="DD62" s="27"/>
      <c r="DE62" s="27"/>
      <c r="DF62" s="27"/>
      <c r="DG62" s="28"/>
      <c r="DH62" s="2"/>
      <c r="DI62" s="2"/>
      <c r="DJ62" s="2"/>
      <c r="DK62" s="2"/>
      <c r="DN62" t="s">
        <v>406</v>
      </c>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row>
    <row r="63" spans="1:186" ht="12.6" customHeight="1">
      <c r="A63" s="2"/>
      <c r="B63" s="5"/>
      <c r="C63" s="5"/>
      <c r="D63" s="5"/>
      <c r="E63" s="5"/>
      <c r="F63" s="5"/>
      <c r="G63" s="5"/>
      <c r="H63" s="5"/>
      <c r="I63" s="5"/>
      <c r="J63" s="5"/>
      <c r="K63" s="5"/>
      <c r="L63" s="5"/>
      <c r="M63" s="5"/>
      <c r="N63" s="5"/>
      <c r="O63" s="5"/>
      <c r="P63" s="5"/>
      <c r="Q63" s="5"/>
      <c r="R63" s="2"/>
      <c r="S63" s="2"/>
      <c r="T63" s="2"/>
      <c r="U63" s="2"/>
      <c r="V63" s="2"/>
      <c r="W63" s="2"/>
      <c r="X63" s="2"/>
      <c r="Y63" s="2"/>
      <c r="Z63" s="2"/>
      <c r="AA63" s="5"/>
      <c r="AB63" s="5"/>
      <c r="AC63" s="5"/>
      <c r="AD63" s="5"/>
      <c r="AE63" s="5"/>
      <c r="AF63" s="5"/>
      <c r="AG63" s="5"/>
      <c r="AH63" s="5"/>
      <c r="AI63" s="5"/>
      <c r="AJ63" s="5"/>
      <c r="AK63" s="5"/>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834"/>
      <c r="BQ63" s="826" t="s">
        <v>199</v>
      </c>
      <c r="BR63" s="827"/>
      <c r="BS63" s="828"/>
      <c r="BT63" s="24" t="s">
        <v>129</v>
      </c>
      <c r="BU63" s="24"/>
      <c r="BV63" s="24"/>
      <c r="BW63" s="24"/>
      <c r="BX63" s="24"/>
      <c r="BY63" s="24"/>
      <c r="BZ63" s="24"/>
      <c r="CA63" s="26"/>
      <c r="CB63" s="23" t="s">
        <v>144</v>
      </c>
      <c r="CC63" s="26"/>
      <c r="CD63" s="26"/>
      <c r="CE63" s="26"/>
      <c r="CF63" s="26"/>
      <c r="CG63" s="26"/>
      <c r="CH63" s="26"/>
      <c r="CI63" s="26"/>
      <c r="CJ63" s="26"/>
      <c r="CK63" s="26"/>
      <c r="CL63" s="26"/>
      <c r="CM63" s="26"/>
      <c r="CN63" s="26"/>
      <c r="CO63" s="26"/>
      <c r="CP63" s="26"/>
      <c r="CQ63" s="26"/>
      <c r="CR63" s="26"/>
      <c r="CS63" s="26"/>
      <c r="CT63" s="26"/>
      <c r="CU63" s="26"/>
      <c r="CV63" s="26"/>
      <c r="CW63" s="26"/>
      <c r="CX63" s="27"/>
      <c r="CY63" s="27"/>
      <c r="CZ63" s="27"/>
      <c r="DA63" s="27"/>
      <c r="DB63" s="27"/>
      <c r="DC63" s="27"/>
      <c r="DD63" s="27"/>
      <c r="DE63" s="27"/>
      <c r="DF63" s="27"/>
      <c r="DG63" s="28"/>
      <c r="DH63" s="2"/>
      <c r="DI63" s="2"/>
      <c r="DJ63" s="2"/>
      <c r="DK63" s="2"/>
      <c r="DN63" t="s">
        <v>407</v>
      </c>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row>
    <row r="64" spans="1:186" ht="12.6" customHeight="1">
      <c r="A64" s="38"/>
      <c r="B64" s="36"/>
      <c r="C64" s="36"/>
      <c r="D64" s="36"/>
      <c r="E64" s="36"/>
      <c r="F64" s="36"/>
      <c r="G64" s="36"/>
      <c r="H64" s="36"/>
      <c r="I64" s="36"/>
      <c r="J64" s="36"/>
      <c r="K64" s="36"/>
      <c r="L64" s="36"/>
      <c r="M64" s="36"/>
      <c r="N64" s="36"/>
      <c r="O64" s="36"/>
      <c r="P64" s="36"/>
      <c r="Q64" s="36"/>
      <c r="R64" s="37"/>
      <c r="S64" s="37"/>
      <c r="T64" s="37"/>
      <c r="U64" s="37"/>
      <c r="V64" s="37"/>
      <c r="W64" s="37"/>
      <c r="X64" s="37"/>
      <c r="Y64" s="37"/>
      <c r="Z64" s="37"/>
      <c r="AA64" s="36"/>
      <c r="AB64" s="36"/>
      <c r="AC64" s="36"/>
      <c r="AD64" s="36"/>
      <c r="AE64" s="36"/>
      <c r="AF64" s="36"/>
      <c r="AG64" s="36"/>
      <c r="AH64" s="36"/>
      <c r="AI64" s="36"/>
      <c r="AJ64" s="36"/>
      <c r="AK64" s="36"/>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834"/>
      <c r="BQ64" s="826" t="s">
        <v>200</v>
      </c>
      <c r="BR64" s="827"/>
      <c r="BS64" s="828"/>
      <c r="BT64" s="24" t="s">
        <v>130</v>
      </c>
      <c r="BU64" s="24"/>
      <c r="BV64" s="24"/>
      <c r="BW64" s="24"/>
      <c r="BX64" s="24"/>
      <c r="BY64" s="24"/>
      <c r="BZ64" s="24"/>
      <c r="CA64" s="26"/>
      <c r="CB64" s="23" t="s">
        <v>145</v>
      </c>
      <c r="CC64" s="26"/>
      <c r="CD64" s="26"/>
      <c r="CE64" s="26"/>
      <c r="CF64" s="26"/>
      <c r="CG64" s="26"/>
      <c r="CH64" s="26"/>
      <c r="CI64" s="52"/>
      <c r="CJ64" s="52"/>
      <c r="CK64" s="52"/>
      <c r="CL64" s="52"/>
      <c r="CM64" s="52"/>
      <c r="CN64" s="52"/>
      <c r="CO64" s="52"/>
      <c r="CP64" s="52"/>
      <c r="CQ64" s="52"/>
      <c r="CR64" s="52"/>
      <c r="CS64" s="52"/>
      <c r="CT64" s="52"/>
      <c r="CU64" s="52"/>
      <c r="CV64" s="52"/>
      <c r="CW64" s="52"/>
      <c r="CX64" s="2"/>
      <c r="CY64" s="2"/>
      <c r="CZ64" s="2"/>
      <c r="DA64" s="2"/>
      <c r="DB64" s="2"/>
      <c r="DC64" s="2"/>
      <c r="DD64" s="2"/>
      <c r="DE64" s="2"/>
      <c r="DF64" s="2"/>
      <c r="DG64" s="109"/>
      <c r="DH64" s="2"/>
      <c r="DI64" s="2"/>
      <c r="DJ64" s="2"/>
      <c r="DK64" s="2"/>
      <c r="DN64" t="s">
        <v>408</v>
      </c>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row>
    <row r="65" spans="1:186" ht="12.6" customHeight="1">
      <c r="A65" s="38"/>
      <c r="B65" s="5"/>
      <c r="C65" s="5"/>
      <c r="D65" s="5"/>
      <c r="E65" s="5"/>
      <c r="F65" s="5"/>
      <c r="G65" s="5"/>
      <c r="H65" s="5"/>
      <c r="I65" s="5"/>
      <c r="J65" s="5"/>
      <c r="K65" s="5"/>
      <c r="L65" s="5"/>
      <c r="M65" s="5"/>
      <c r="N65" s="5"/>
      <c r="O65" s="5"/>
      <c r="P65" s="5"/>
      <c r="Q65" s="5"/>
      <c r="R65" s="2"/>
      <c r="S65" s="2"/>
      <c r="T65" s="2"/>
      <c r="U65" s="2"/>
      <c r="V65" s="2"/>
      <c r="W65" s="1193"/>
      <c r="X65" s="1193"/>
      <c r="Y65" s="1193"/>
      <c r="Z65" s="1193"/>
      <c r="AA65" s="1135"/>
      <c r="AB65" s="1135"/>
      <c r="AC65" s="1135"/>
      <c r="AD65" s="1135"/>
      <c r="AE65" s="1135"/>
      <c r="AF65" s="1135"/>
      <c r="AG65" s="1135"/>
      <c r="AH65" s="1135"/>
      <c r="AI65" s="1135"/>
      <c r="AJ65" s="1135"/>
      <c r="AK65" s="1135"/>
      <c r="AL65" s="44"/>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834"/>
      <c r="BQ65" s="826" t="s">
        <v>201</v>
      </c>
      <c r="BR65" s="827"/>
      <c r="BS65" s="828"/>
      <c r="BT65" s="24" t="s">
        <v>131</v>
      </c>
      <c r="BU65" s="24"/>
      <c r="BV65" s="24"/>
      <c r="BW65" s="24"/>
      <c r="BX65" s="24"/>
      <c r="BY65" s="24"/>
      <c r="BZ65" s="24"/>
      <c r="CA65" s="26"/>
      <c r="CB65" s="23" t="s">
        <v>212</v>
      </c>
      <c r="CC65" s="24"/>
      <c r="CD65" s="24"/>
      <c r="CE65" s="24"/>
      <c r="CF65" s="24"/>
      <c r="CG65" s="24"/>
      <c r="CH65" s="24"/>
      <c r="CI65" s="26"/>
      <c r="CJ65" s="26"/>
      <c r="CK65" s="26"/>
      <c r="CL65" s="26"/>
      <c r="CM65" s="26"/>
      <c r="CN65" s="26"/>
      <c r="CO65" s="26"/>
      <c r="CP65" s="26"/>
      <c r="CQ65" s="26"/>
      <c r="CR65" s="26"/>
      <c r="CS65" s="26"/>
      <c r="CT65" s="26"/>
      <c r="CU65" s="26"/>
      <c r="CV65" s="26"/>
      <c r="CW65" s="26"/>
      <c r="CX65" s="27"/>
      <c r="CY65" s="27"/>
      <c r="CZ65" s="27"/>
      <c r="DA65" s="27"/>
      <c r="DB65" s="27"/>
      <c r="DC65" s="27"/>
      <c r="DD65" s="27"/>
      <c r="DE65" s="27"/>
      <c r="DF65" s="27"/>
      <c r="DG65" s="28"/>
      <c r="DH65" s="2"/>
      <c r="DI65" s="2"/>
      <c r="DJ65" s="2"/>
      <c r="DK65" s="2"/>
      <c r="DN65" t="s">
        <v>409</v>
      </c>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row>
    <row r="66" spans="1:186" ht="20.100000000000001" customHeight="1" thickBot="1">
      <c r="A66" s="38"/>
      <c r="B66" s="5"/>
      <c r="C66" s="5"/>
      <c r="D66" s="5"/>
      <c r="E66" s="5"/>
      <c r="F66" s="5"/>
      <c r="G66" s="5"/>
      <c r="H66" s="5"/>
      <c r="I66" s="5"/>
      <c r="J66" s="5"/>
      <c r="K66" s="5"/>
      <c r="L66" s="5"/>
      <c r="M66" s="5"/>
      <c r="N66" s="5"/>
      <c r="O66" s="5"/>
      <c r="P66" s="5"/>
      <c r="Q66" s="5"/>
      <c r="R66" s="2"/>
      <c r="S66" s="2"/>
      <c r="T66" s="2"/>
      <c r="U66" s="779" t="s">
        <v>222</v>
      </c>
      <c r="V66" s="779"/>
      <c r="W66" s="779"/>
      <c r="X66" s="779"/>
      <c r="Y66" s="779"/>
      <c r="Z66" s="1192" t="s">
        <v>620</v>
      </c>
      <c r="AA66" s="1192"/>
      <c r="AB66" s="1192"/>
      <c r="AC66" s="1192"/>
      <c r="AD66" s="907" t="str">
        <f>AD9</f>
        <v>(自動計算／継続工事・出来高用)</v>
      </c>
      <c r="AE66" s="907"/>
      <c r="AF66" s="907"/>
      <c r="AG66" s="907"/>
      <c r="AH66" s="907"/>
      <c r="AI66" s="907"/>
      <c r="AJ66" s="907"/>
      <c r="AK66" s="907"/>
      <c r="AL66" s="44"/>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834"/>
      <c r="BQ66" s="826" t="s">
        <v>202</v>
      </c>
      <c r="BR66" s="827"/>
      <c r="BS66" s="828"/>
      <c r="BT66" s="24" t="s">
        <v>132</v>
      </c>
      <c r="BU66" s="24"/>
      <c r="BV66" s="24"/>
      <c r="BW66" s="24"/>
      <c r="BX66" s="24"/>
      <c r="BY66" s="24"/>
      <c r="BZ66" s="24"/>
      <c r="CA66" s="26"/>
      <c r="CB66" s="23" t="s">
        <v>213</v>
      </c>
      <c r="CC66" s="24"/>
      <c r="CD66" s="24"/>
      <c r="CE66" s="24"/>
      <c r="CF66" s="24"/>
      <c r="CG66" s="24"/>
      <c r="CH66" s="24"/>
      <c r="CI66" s="105"/>
      <c r="CJ66" s="105"/>
      <c r="CK66" s="105"/>
      <c r="CL66" s="105"/>
      <c r="CM66" s="105"/>
      <c r="CN66" s="105"/>
      <c r="CO66" s="105"/>
      <c r="CP66" s="105"/>
      <c r="CQ66" s="105"/>
      <c r="CR66" s="105"/>
      <c r="CS66" s="105"/>
      <c r="CT66" s="105"/>
      <c r="CU66" s="105"/>
      <c r="CV66" s="105"/>
      <c r="CW66" s="105"/>
      <c r="CX66" s="106"/>
      <c r="CY66" s="106"/>
      <c r="CZ66" s="106"/>
      <c r="DA66" s="106"/>
      <c r="DB66" s="106"/>
      <c r="DC66" s="106"/>
      <c r="DD66" s="106"/>
      <c r="DE66" s="106"/>
      <c r="DF66" s="106"/>
      <c r="DG66" s="107"/>
      <c r="DH66" s="2"/>
      <c r="DI66" s="2"/>
      <c r="DJ66" s="2"/>
      <c r="DK66" s="2"/>
      <c r="DN66" t="s">
        <v>410</v>
      </c>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row>
    <row r="67" spans="1:186" ht="20.100000000000001" customHeight="1">
      <c r="A67" s="38"/>
      <c r="B67" s="5"/>
      <c r="C67" s="2"/>
      <c r="D67" s="2"/>
      <c r="E67" s="2"/>
      <c r="F67" s="772" t="str">
        <f>IF(L6="","池田煖房工業株式会社　御中",L6)</f>
        <v>池田煖房工業株式会社　御中</v>
      </c>
      <c r="G67" s="772"/>
      <c r="H67" s="772"/>
      <c r="I67" s="772"/>
      <c r="J67" s="772"/>
      <c r="K67" s="772"/>
      <c r="L67" s="772"/>
      <c r="M67" s="772"/>
      <c r="N67" s="772"/>
      <c r="O67" s="772"/>
      <c r="P67" s="772"/>
      <c r="Q67" s="772"/>
      <c r="R67" s="6"/>
      <c r="S67" s="7"/>
      <c r="T67" s="2"/>
      <c r="U67" s="886" t="s">
        <v>219</v>
      </c>
      <c r="V67" s="887"/>
      <c r="W67" s="887"/>
      <c r="X67" s="887"/>
      <c r="Y67" s="888"/>
      <c r="Z67" s="1019" t="str">
        <f>IF($Z$10="","",$Z$10)</f>
        <v/>
      </c>
      <c r="AA67" s="1019"/>
      <c r="AB67" s="892" t="str">
        <f>IF($AB$10="","",$AB$10)</f>
        <v/>
      </c>
      <c r="AC67" s="892"/>
      <c r="AD67" s="892" t="str">
        <f>IF($AD$10="","",$AD$10)</f>
        <v/>
      </c>
      <c r="AE67" s="892"/>
      <c r="AF67" s="892" t="str">
        <f>IF($AF$10="","",$AF$10)</f>
        <v/>
      </c>
      <c r="AG67" s="892"/>
      <c r="AH67" s="892" t="str">
        <f>IF($AH$10="","",$AH$10)</f>
        <v/>
      </c>
      <c r="AI67" s="892"/>
      <c r="AJ67" s="1019" t="str">
        <f>IF($AJ$10="","",$AJ$10)</f>
        <v/>
      </c>
      <c r="AK67" s="1020"/>
      <c r="AL67" s="44"/>
      <c r="AM67" s="2"/>
      <c r="AN67" s="2"/>
      <c r="AO67" s="2"/>
      <c r="AP67" s="2"/>
      <c r="AQ67" s="832" t="s">
        <v>430</v>
      </c>
      <c r="AR67" s="832"/>
      <c r="AS67" s="832"/>
      <c r="AT67" s="832"/>
      <c r="AU67" s="832"/>
      <c r="AV67" s="832"/>
      <c r="AW67" s="832"/>
      <c r="AX67" s="832"/>
      <c r="AY67" s="832"/>
      <c r="AZ67" s="832"/>
      <c r="BA67" s="832"/>
      <c r="BB67" s="832"/>
      <c r="BC67" s="832"/>
      <c r="BD67" s="832"/>
      <c r="BE67" s="832"/>
      <c r="BF67" s="832"/>
      <c r="BG67" s="832"/>
      <c r="BH67" s="832"/>
      <c r="BI67" s="832"/>
      <c r="BJ67" s="832"/>
      <c r="BK67" s="832"/>
      <c r="BL67" s="2"/>
      <c r="BM67" s="2"/>
      <c r="BN67" s="2"/>
      <c r="BO67" s="2"/>
      <c r="BP67" s="834"/>
      <c r="BQ67" s="826" t="s">
        <v>203</v>
      </c>
      <c r="BR67" s="827"/>
      <c r="BS67" s="828"/>
      <c r="BT67" s="24" t="s">
        <v>133</v>
      </c>
      <c r="BU67" s="24"/>
      <c r="BV67" s="24"/>
      <c r="BW67" s="24"/>
      <c r="BX67" s="24"/>
      <c r="BY67" s="24"/>
      <c r="BZ67" s="24"/>
      <c r="CA67" s="26"/>
      <c r="CB67" s="23" t="s">
        <v>146</v>
      </c>
      <c r="CC67" s="24"/>
      <c r="CD67" s="24"/>
      <c r="CE67" s="24"/>
      <c r="CF67" s="24"/>
      <c r="CG67" s="24"/>
      <c r="CH67" s="24"/>
      <c r="CI67" s="26"/>
      <c r="CJ67" s="26"/>
      <c r="CK67" s="26"/>
      <c r="CL67" s="26"/>
      <c r="CM67" s="26"/>
      <c r="CN67" s="26"/>
      <c r="CO67" s="26"/>
      <c r="CP67" s="26"/>
      <c r="CQ67" s="26"/>
      <c r="CR67" s="26"/>
      <c r="CS67" s="26"/>
      <c r="CT67" s="26"/>
      <c r="CU67" s="26"/>
      <c r="CV67" s="26"/>
      <c r="CW67" s="26"/>
      <c r="CX67" s="27"/>
      <c r="CY67" s="27"/>
      <c r="CZ67" s="27"/>
      <c r="DA67" s="27"/>
      <c r="DB67" s="27"/>
      <c r="DC67" s="27"/>
      <c r="DD67" s="27"/>
      <c r="DE67" s="27"/>
      <c r="DF67" s="27"/>
      <c r="DG67" s="28"/>
      <c r="DH67" s="2"/>
      <c r="DI67" s="2"/>
      <c r="DJ67" s="2"/>
      <c r="DK67" s="2"/>
      <c r="DN67" t="s">
        <v>411</v>
      </c>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row>
    <row r="68" spans="1:186" ht="20.100000000000001" customHeight="1">
      <c r="A68" s="38"/>
      <c r="B68" s="5"/>
      <c r="C68" s="2"/>
      <c r="D68" s="2"/>
      <c r="E68" s="2"/>
      <c r="F68" s="772" t="s">
        <v>479</v>
      </c>
      <c r="G68" s="772"/>
      <c r="H68" s="772"/>
      <c r="I68" s="772"/>
      <c r="J68" s="772"/>
      <c r="K68" s="772"/>
      <c r="L68" s="772"/>
      <c r="M68" s="772"/>
      <c r="N68" s="772"/>
      <c r="O68" s="772"/>
      <c r="P68" s="772"/>
      <c r="Q68" s="772"/>
      <c r="R68" s="772"/>
      <c r="S68" s="772"/>
      <c r="T68" s="2"/>
      <c r="U68" s="883" t="s">
        <v>218</v>
      </c>
      <c r="V68" s="884"/>
      <c r="W68" s="885"/>
      <c r="X68" s="68" t="s">
        <v>217</v>
      </c>
      <c r="Y68" s="116" t="str">
        <f>IF($Y$11="","",$Y$11)</f>
        <v/>
      </c>
      <c r="Z68" s="116" t="str">
        <f>IF($Z$11="","",$Z$11)</f>
        <v/>
      </c>
      <c r="AA68" s="116" t="str">
        <f>IF($AA$11="","",$AA$11)</f>
        <v/>
      </c>
      <c r="AB68" s="116" t="str">
        <f>IF($AB$11="","",$AB$11)</f>
        <v/>
      </c>
      <c r="AC68" s="116" t="str">
        <f>IF($AC$11="","",$AC$11)</f>
        <v/>
      </c>
      <c r="AD68" s="116" t="str">
        <f>IF($AD$11="","",$AD$11)</f>
        <v/>
      </c>
      <c r="AE68" s="116" t="str">
        <f>IF($AE$11="","",$AE$11)</f>
        <v/>
      </c>
      <c r="AF68" s="116" t="str">
        <f>IF($AF$11="","",$AF$11)</f>
        <v/>
      </c>
      <c r="AG68" s="116" t="str">
        <f>IF($AG$11="","",$AG$11)</f>
        <v/>
      </c>
      <c r="AH68" s="116" t="str">
        <f>IF($AH$11="","",$AH$11)</f>
        <v/>
      </c>
      <c r="AI68" s="116" t="str">
        <f>IF($AI$11="","",$AI$11)</f>
        <v/>
      </c>
      <c r="AJ68" s="116" t="str">
        <f>IF($AJ$11="","",$AJ$11)</f>
        <v/>
      </c>
      <c r="AK68" s="117" t="str">
        <f>IF($AK$11="","",$AK$11)</f>
        <v/>
      </c>
      <c r="AL68" s="44"/>
      <c r="AM68" s="2"/>
      <c r="AN68" s="2"/>
      <c r="AO68" s="2"/>
      <c r="AP68" s="2"/>
      <c r="AQ68" s="832"/>
      <c r="AR68" s="832"/>
      <c r="AS68" s="832"/>
      <c r="AT68" s="832"/>
      <c r="AU68" s="832"/>
      <c r="AV68" s="832"/>
      <c r="AW68" s="832"/>
      <c r="AX68" s="832"/>
      <c r="AY68" s="832"/>
      <c r="AZ68" s="832"/>
      <c r="BA68" s="832"/>
      <c r="BB68" s="832"/>
      <c r="BC68" s="832"/>
      <c r="BD68" s="832"/>
      <c r="BE68" s="832"/>
      <c r="BF68" s="832"/>
      <c r="BG68" s="832"/>
      <c r="BH68" s="832"/>
      <c r="BI68" s="832"/>
      <c r="BJ68" s="832"/>
      <c r="BK68" s="832"/>
      <c r="BL68" s="2"/>
      <c r="BM68" s="2"/>
      <c r="BN68" s="2"/>
      <c r="BO68" s="2"/>
      <c r="BP68" s="834"/>
      <c r="BQ68" s="826" t="s">
        <v>204</v>
      </c>
      <c r="BR68" s="827"/>
      <c r="BS68" s="828"/>
      <c r="BT68" s="24" t="s">
        <v>134</v>
      </c>
      <c r="BU68" s="24"/>
      <c r="BV68" s="24"/>
      <c r="BW68" s="24"/>
      <c r="BX68" s="24"/>
      <c r="BY68" s="24"/>
      <c r="BZ68" s="24"/>
      <c r="CA68" s="26"/>
      <c r="CB68" s="23" t="s">
        <v>147</v>
      </c>
      <c r="CC68" s="24"/>
      <c r="CD68" s="24"/>
      <c r="CE68" s="24"/>
      <c r="CF68" s="24"/>
      <c r="CG68" s="24"/>
      <c r="CH68" s="24"/>
      <c r="CI68" s="26"/>
      <c r="CJ68" s="26"/>
      <c r="CK68" s="26"/>
      <c r="CL68" s="26"/>
      <c r="CM68" s="26"/>
      <c r="CN68" s="26"/>
      <c r="CO68" s="26"/>
      <c r="CP68" s="26"/>
      <c r="CQ68" s="26"/>
      <c r="CR68" s="26"/>
      <c r="CS68" s="26"/>
      <c r="CT68" s="26"/>
      <c r="CU68" s="26"/>
      <c r="CV68" s="26"/>
      <c r="CW68" s="26"/>
      <c r="CX68" s="27"/>
      <c r="CY68" s="27"/>
      <c r="CZ68" s="27"/>
      <c r="DA68" s="27"/>
      <c r="DB68" s="27"/>
      <c r="DC68" s="27"/>
      <c r="DD68" s="27"/>
      <c r="DE68" s="27"/>
      <c r="DF68" s="27"/>
      <c r="DG68" s="28"/>
      <c r="DH68" s="2"/>
      <c r="DI68" s="2"/>
      <c r="DJ68" s="2"/>
      <c r="DK68" s="2"/>
      <c r="DL68" s="2"/>
      <c r="DM68" s="2"/>
      <c r="DN68" s="2" t="s">
        <v>412</v>
      </c>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row>
    <row r="69" spans="1:186" ht="20.100000000000001" customHeight="1">
      <c r="A69" s="38"/>
      <c r="B69" s="5"/>
      <c r="C69" s="9"/>
      <c r="D69" s="9"/>
      <c r="E69" s="9"/>
      <c r="F69" s="9"/>
      <c r="G69" s="9"/>
      <c r="H69" s="9"/>
      <c r="I69" s="9"/>
      <c r="J69" s="9"/>
      <c r="K69" s="9"/>
      <c r="L69" s="235"/>
      <c r="M69" s="259"/>
      <c r="N69" s="259"/>
      <c r="O69" s="259"/>
      <c r="P69" s="259"/>
      <c r="Q69" s="259"/>
      <c r="R69" s="259"/>
      <c r="S69" s="259"/>
      <c r="T69" s="2"/>
      <c r="U69" s="893" t="s">
        <v>220</v>
      </c>
      <c r="V69" s="894"/>
      <c r="W69" s="895"/>
      <c r="X69" s="10" t="s">
        <v>35</v>
      </c>
      <c r="Y69" s="32" t="str">
        <f>IF($Y$12="","",$Y$12)</f>
        <v/>
      </c>
      <c r="Z69" s="10"/>
      <c r="AA69" s="5"/>
      <c r="AB69" s="5"/>
      <c r="AC69" s="5"/>
      <c r="AD69" s="5"/>
      <c r="AE69" s="5"/>
      <c r="AF69" s="5"/>
      <c r="AG69" s="5"/>
      <c r="AH69" s="5"/>
      <c r="AI69" s="5"/>
      <c r="AJ69" s="5"/>
      <c r="AK69" s="45"/>
      <c r="AL69" s="44"/>
      <c r="AM69" s="2"/>
      <c r="AN69" s="2"/>
      <c r="AO69" s="2"/>
      <c r="AP69" s="2"/>
      <c r="AQ69" s="832"/>
      <c r="AR69" s="832"/>
      <c r="AS69" s="832"/>
      <c r="AT69" s="832"/>
      <c r="AU69" s="832"/>
      <c r="AV69" s="832"/>
      <c r="AW69" s="832"/>
      <c r="AX69" s="832"/>
      <c r="AY69" s="832"/>
      <c r="AZ69" s="832"/>
      <c r="BA69" s="832"/>
      <c r="BB69" s="832"/>
      <c r="BC69" s="832"/>
      <c r="BD69" s="832"/>
      <c r="BE69" s="832"/>
      <c r="BF69" s="832"/>
      <c r="BG69" s="832"/>
      <c r="BH69" s="832"/>
      <c r="BI69" s="832"/>
      <c r="BJ69" s="832"/>
      <c r="BK69" s="832"/>
      <c r="BL69" s="2"/>
      <c r="BM69" s="2"/>
      <c r="BN69" s="2"/>
      <c r="BO69" s="2"/>
      <c r="BP69" s="834"/>
      <c r="BQ69" s="826" t="s">
        <v>205</v>
      </c>
      <c r="BR69" s="827"/>
      <c r="BS69" s="828"/>
      <c r="BT69" s="24" t="s">
        <v>135</v>
      </c>
      <c r="BU69" s="24"/>
      <c r="BV69" s="24"/>
      <c r="BW69" s="24"/>
      <c r="BX69" s="24"/>
      <c r="BY69" s="24"/>
      <c r="BZ69" s="24"/>
      <c r="CA69" s="26"/>
      <c r="CB69" s="23" t="s">
        <v>148</v>
      </c>
      <c r="CC69" s="24"/>
      <c r="CD69" s="24"/>
      <c r="CE69" s="24"/>
      <c r="CF69" s="24"/>
      <c r="CG69" s="24"/>
      <c r="CH69" s="24"/>
      <c r="CI69" s="26"/>
      <c r="CJ69" s="26"/>
      <c r="CK69" s="26"/>
      <c r="CL69" s="26"/>
      <c r="CM69" s="26"/>
      <c r="CN69" s="26"/>
      <c r="CO69" s="26"/>
      <c r="CP69" s="26"/>
      <c r="CQ69" s="26"/>
      <c r="CR69" s="26"/>
      <c r="CS69" s="26"/>
      <c r="CT69" s="26"/>
      <c r="CU69" s="26"/>
      <c r="CV69" s="26"/>
      <c r="CW69" s="26"/>
      <c r="CX69" s="27"/>
      <c r="CY69" s="27"/>
      <c r="CZ69" s="27"/>
      <c r="DA69" s="27"/>
      <c r="DB69" s="27"/>
      <c r="DC69" s="27"/>
      <c r="DD69" s="27"/>
      <c r="DE69" s="27"/>
      <c r="DF69" s="27"/>
      <c r="DG69" s="28"/>
      <c r="DH69" s="2"/>
      <c r="DI69" s="2"/>
      <c r="DJ69" s="2"/>
      <c r="DK69" s="2"/>
      <c r="DL69" s="2"/>
      <c r="DM69" s="2"/>
      <c r="DN69" s="2" t="s">
        <v>413</v>
      </c>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row>
    <row r="70" spans="1:186" ht="20.100000000000001" customHeight="1">
      <c r="A70" s="38"/>
      <c r="B70" s="5"/>
      <c r="C70" s="1058" t="str">
        <f>IF($C$13="","　 年  　 月",$C$13)</f>
        <v>　 年  　 月</v>
      </c>
      <c r="D70" s="1058"/>
      <c r="E70" s="1058"/>
      <c r="F70" s="1058"/>
      <c r="G70" s="1058"/>
      <c r="H70" s="1059" t="str">
        <f>IF($H$13="","　   日",$H$13)</f>
        <v>　   日</v>
      </c>
      <c r="I70" s="1059"/>
      <c r="J70" s="1059"/>
      <c r="K70" s="9"/>
      <c r="L70" s="773" t="s">
        <v>54</v>
      </c>
      <c r="M70" s="773"/>
      <c r="N70" s="773"/>
      <c r="O70" s="773"/>
      <c r="P70" s="773"/>
      <c r="Q70" s="773"/>
      <c r="R70" s="773"/>
      <c r="S70" s="258"/>
      <c r="T70" s="2"/>
      <c r="U70" s="896"/>
      <c r="V70" s="897"/>
      <c r="W70" s="898"/>
      <c r="X70" s="1021" t="str">
        <f>IF($X$13="","",$X$13)</f>
        <v/>
      </c>
      <c r="Y70" s="897"/>
      <c r="Z70" s="897"/>
      <c r="AA70" s="897"/>
      <c r="AB70" s="897"/>
      <c r="AC70" s="897"/>
      <c r="AD70" s="897"/>
      <c r="AE70" s="897"/>
      <c r="AF70" s="897"/>
      <c r="AG70" s="897"/>
      <c r="AH70" s="897"/>
      <c r="AI70" s="897"/>
      <c r="AJ70" s="897"/>
      <c r="AK70" s="1022"/>
      <c r="AL70" s="44"/>
      <c r="AM70" s="2"/>
      <c r="AN70" s="2"/>
      <c r="AO70" s="2"/>
      <c r="AP70" s="2"/>
      <c r="AQ70" s="832"/>
      <c r="AR70" s="832"/>
      <c r="AS70" s="832"/>
      <c r="AT70" s="832"/>
      <c r="AU70" s="832"/>
      <c r="AV70" s="832"/>
      <c r="AW70" s="832"/>
      <c r="AX70" s="832"/>
      <c r="AY70" s="832"/>
      <c r="AZ70" s="832"/>
      <c r="BA70" s="832"/>
      <c r="BB70" s="832"/>
      <c r="BC70" s="832"/>
      <c r="BD70" s="832"/>
      <c r="BE70" s="832"/>
      <c r="BF70" s="832"/>
      <c r="BG70" s="832"/>
      <c r="BH70" s="832"/>
      <c r="BI70" s="832"/>
      <c r="BJ70" s="832"/>
      <c r="BK70" s="832"/>
      <c r="BL70" s="2"/>
      <c r="BM70" s="2"/>
      <c r="BN70" s="2"/>
      <c r="BO70" s="2"/>
      <c r="BP70" s="834"/>
      <c r="BQ70" s="826" t="s">
        <v>206</v>
      </c>
      <c r="BR70" s="827"/>
      <c r="BS70" s="828"/>
      <c r="BT70" s="24" t="s">
        <v>136</v>
      </c>
      <c r="BU70" s="24"/>
      <c r="BV70" s="24"/>
      <c r="BW70" s="24"/>
      <c r="BX70" s="24"/>
      <c r="BY70" s="24"/>
      <c r="BZ70" s="24"/>
      <c r="CA70" s="26"/>
      <c r="CB70" s="23" t="s">
        <v>149</v>
      </c>
      <c r="CC70" s="24"/>
      <c r="CD70" s="24"/>
      <c r="CE70" s="26"/>
      <c r="CF70" s="26"/>
      <c r="CG70" s="26"/>
      <c r="CH70" s="26"/>
      <c r="CI70" s="26"/>
      <c r="CJ70" s="26"/>
      <c r="CK70" s="26"/>
      <c r="CL70" s="26"/>
      <c r="CM70" s="26"/>
      <c r="CN70" s="26"/>
      <c r="CO70" s="26"/>
      <c r="CP70" s="26"/>
      <c r="CQ70" s="26"/>
      <c r="CR70" s="26"/>
      <c r="CS70" s="26"/>
      <c r="CT70" s="26"/>
      <c r="CU70" s="26"/>
      <c r="CV70" s="26"/>
      <c r="CW70" s="26"/>
      <c r="CX70" s="27"/>
      <c r="CY70" s="27"/>
      <c r="CZ70" s="27"/>
      <c r="DA70" s="27"/>
      <c r="DB70" s="27"/>
      <c r="DC70" s="27"/>
      <c r="DD70" s="27"/>
      <c r="DE70" s="27"/>
      <c r="DF70" s="27"/>
      <c r="DG70" s="28"/>
      <c r="DH70" s="2"/>
      <c r="DI70" s="2"/>
      <c r="DJ70" s="2"/>
      <c r="DK70" s="2"/>
      <c r="DL70" s="2"/>
      <c r="DM70" s="2"/>
      <c r="DN70" s="2" t="s">
        <v>414</v>
      </c>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row>
    <row r="71" spans="1:186" ht="24.95" customHeight="1">
      <c r="A71" s="38"/>
      <c r="B71" s="5"/>
      <c r="C71" s="2"/>
      <c r="D71" s="5"/>
      <c r="E71" s="5"/>
      <c r="F71" s="5"/>
      <c r="G71" s="5"/>
      <c r="H71" s="5"/>
      <c r="I71" s="5"/>
      <c r="J71" s="5"/>
      <c r="K71" s="5"/>
      <c r="L71" s="773"/>
      <c r="M71" s="773"/>
      <c r="N71" s="773"/>
      <c r="O71" s="773"/>
      <c r="P71" s="773"/>
      <c r="Q71" s="773"/>
      <c r="R71" s="773"/>
      <c r="S71" s="258"/>
      <c r="T71" s="2"/>
      <c r="U71" s="794" t="s">
        <v>3</v>
      </c>
      <c r="V71" s="795"/>
      <c r="W71" s="796"/>
      <c r="X71" s="889" t="str">
        <f>IF($X$14="","",$X$14)</f>
        <v/>
      </c>
      <c r="Y71" s="890"/>
      <c r="Z71" s="890"/>
      <c r="AA71" s="890"/>
      <c r="AB71" s="890"/>
      <c r="AC71" s="890"/>
      <c r="AD71" s="890"/>
      <c r="AE71" s="890"/>
      <c r="AF71" s="890"/>
      <c r="AG71" s="890"/>
      <c r="AH71" s="890"/>
      <c r="AI71" s="890"/>
      <c r="AJ71" s="890"/>
      <c r="AK71" s="891"/>
      <c r="AL71" s="44"/>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834"/>
      <c r="BQ71" s="826" t="s">
        <v>207</v>
      </c>
      <c r="BR71" s="827"/>
      <c r="BS71" s="828"/>
      <c r="BT71" s="24" t="s">
        <v>137</v>
      </c>
      <c r="BU71" s="24"/>
      <c r="BV71" s="24"/>
      <c r="BW71" s="24"/>
      <c r="BX71" s="24"/>
      <c r="BY71" s="24"/>
      <c r="BZ71" s="24"/>
      <c r="CA71" s="26"/>
      <c r="CB71" s="23" t="s">
        <v>150</v>
      </c>
      <c r="CC71" s="24"/>
      <c r="CD71" s="24"/>
      <c r="CE71" s="26"/>
      <c r="CF71" s="26"/>
      <c r="CG71" s="26"/>
      <c r="CH71" s="26"/>
      <c r="CI71" s="26"/>
      <c r="CJ71" s="26"/>
      <c r="CK71" s="26"/>
      <c r="CL71" s="26"/>
      <c r="CM71" s="26"/>
      <c r="CN71" s="26"/>
      <c r="CO71" s="26"/>
      <c r="CP71" s="26"/>
      <c r="CQ71" s="26"/>
      <c r="CR71" s="26"/>
      <c r="CS71" s="26"/>
      <c r="CT71" s="26"/>
      <c r="CU71" s="26"/>
      <c r="CV71" s="26"/>
      <c r="CW71" s="26"/>
      <c r="CX71" s="27"/>
      <c r="CY71" s="27"/>
      <c r="CZ71" s="27"/>
      <c r="DA71" s="27"/>
      <c r="DB71" s="27"/>
      <c r="DC71" s="27"/>
      <c r="DD71" s="27"/>
      <c r="DE71" s="27"/>
      <c r="DF71" s="27"/>
      <c r="DG71" s="28"/>
      <c r="DH71" s="2"/>
      <c r="DI71" s="2"/>
      <c r="DJ71" s="2"/>
      <c r="DK71" s="2"/>
      <c r="DL71" s="2"/>
      <c r="DM71" s="2"/>
      <c r="DN71" s="2" t="s">
        <v>415</v>
      </c>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row>
    <row r="72" spans="1:186" ht="20.100000000000001" customHeight="1">
      <c r="A72" s="38"/>
      <c r="B72" s="5"/>
      <c r="C72" s="814" t="s">
        <v>629</v>
      </c>
      <c r="D72" s="815"/>
      <c r="E72" s="816"/>
      <c r="F72" s="1060" t="str">
        <f>IF($F$15="","",$F$15)</f>
        <v/>
      </c>
      <c r="G72" s="1061"/>
      <c r="H72" s="905" t="s">
        <v>6</v>
      </c>
      <c r="I72" s="1060" t="str">
        <f>IF($I$15="","",$I$15)</f>
        <v/>
      </c>
      <c r="J72" s="1061"/>
      <c r="K72" s="905" t="s">
        <v>6</v>
      </c>
      <c r="L72" s="899" t="str">
        <f>IF($L$15="","",$L$15)</f>
        <v/>
      </c>
      <c r="M72" s="900"/>
      <c r="N72" s="900"/>
      <c r="O72" s="901"/>
      <c r="P72" s="905" t="s">
        <v>6</v>
      </c>
      <c r="Q72" s="1064" t="str">
        <f>IF($Q$15="","",$Q$15)</f>
        <v/>
      </c>
      <c r="R72" s="1065"/>
      <c r="S72" s="1066"/>
      <c r="T72" s="2"/>
      <c r="U72" s="1073" t="s">
        <v>2</v>
      </c>
      <c r="V72" s="1074"/>
      <c r="W72" s="1075"/>
      <c r="X72" s="909" t="str">
        <f>IF($X$15="","",$X$15)</f>
        <v/>
      </c>
      <c r="Y72" s="910"/>
      <c r="Z72" s="910"/>
      <c r="AA72" s="910"/>
      <c r="AB72" s="910"/>
      <c r="AC72" s="910"/>
      <c r="AD72" s="910"/>
      <c r="AE72" s="910"/>
      <c r="AF72" s="910"/>
      <c r="AG72" s="910"/>
      <c r="AH72" s="910"/>
      <c r="AI72" s="910"/>
      <c r="AJ72" s="910"/>
      <c r="AK72" s="911"/>
      <c r="AL72" s="44"/>
      <c r="AM72" s="2"/>
      <c r="AN72" s="2"/>
      <c r="AO72" s="2"/>
      <c r="AP72" s="2"/>
      <c r="AQ72" s="2"/>
      <c r="AR72" s="30" t="s">
        <v>39</v>
      </c>
      <c r="AS72" s="2"/>
      <c r="AT72" s="2"/>
      <c r="AU72" s="2"/>
      <c r="AV72" s="2"/>
      <c r="AW72" s="2"/>
      <c r="AX72" s="2"/>
      <c r="AY72" s="2"/>
      <c r="AZ72" s="2"/>
      <c r="BA72" s="2"/>
      <c r="BB72" s="2"/>
      <c r="BC72" s="2"/>
      <c r="BD72" s="2"/>
      <c r="BE72" s="2"/>
      <c r="BF72" s="2"/>
      <c r="BG72" s="2"/>
      <c r="BH72" s="2"/>
      <c r="BI72" s="2"/>
      <c r="BJ72" s="2"/>
      <c r="BK72" s="2"/>
      <c r="BL72" s="2"/>
      <c r="BM72" s="2"/>
      <c r="BN72" s="2"/>
      <c r="BO72" s="2"/>
      <c r="BP72" s="834"/>
      <c r="BQ72" s="826" t="s">
        <v>208</v>
      </c>
      <c r="BR72" s="827"/>
      <c r="BS72" s="828"/>
      <c r="BT72" s="24" t="s">
        <v>138</v>
      </c>
      <c r="BU72" s="24"/>
      <c r="BV72" s="24"/>
      <c r="BW72" s="24"/>
      <c r="BX72" s="24"/>
      <c r="BY72" s="24"/>
      <c r="BZ72" s="24"/>
      <c r="CA72" s="26"/>
      <c r="CB72" s="23" t="s">
        <v>151</v>
      </c>
      <c r="CC72" s="24"/>
      <c r="CD72" s="24"/>
      <c r="CE72" s="26"/>
      <c r="CF72" s="26"/>
      <c r="CG72" s="26"/>
      <c r="CH72" s="26"/>
      <c r="CI72" s="26"/>
      <c r="CJ72" s="26"/>
      <c r="CK72" s="26"/>
      <c r="CL72" s="26"/>
      <c r="CM72" s="26"/>
      <c r="CN72" s="26"/>
      <c r="CO72" s="26"/>
      <c r="CP72" s="26"/>
      <c r="CQ72" s="26"/>
      <c r="CR72" s="26"/>
      <c r="CS72" s="26"/>
      <c r="CT72" s="26"/>
      <c r="CU72" s="26"/>
      <c r="CV72" s="26"/>
      <c r="CW72" s="26"/>
      <c r="CX72" s="27"/>
      <c r="CY72" s="27"/>
      <c r="CZ72" s="27"/>
      <c r="DA72" s="27"/>
      <c r="DB72" s="27"/>
      <c r="DC72" s="27"/>
      <c r="DD72" s="27"/>
      <c r="DE72" s="27"/>
      <c r="DF72" s="27"/>
      <c r="DG72" s="28"/>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row>
    <row r="73" spans="1:186" ht="20.100000000000001" customHeight="1" thickBot="1">
      <c r="A73" s="38"/>
      <c r="B73" s="5"/>
      <c r="C73" s="817"/>
      <c r="D73" s="818"/>
      <c r="E73" s="819"/>
      <c r="F73" s="1062"/>
      <c r="G73" s="1063"/>
      <c r="H73" s="905"/>
      <c r="I73" s="1062"/>
      <c r="J73" s="1063"/>
      <c r="K73" s="905"/>
      <c r="L73" s="902"/>
      <c r="M73" s="903"/>
      <c r="N73" s="903"/>
      <c r="O73" s="904"/>
      <c r="P73" s="905"/>
      <c r="Q73" s="1067"/>
      <c r="R73" s="1068"/>
      <c r="S73" s="1069"/>
      <c r="T73" s="2"/>
      <c r="U73" s="1070" t="s">
        <v>4</v>
      </c>
      <c r="V73" s="1071"/>
      <c r="W73" s="1072"/>
      <c r="X73" s="906" t="str">
        <f>IF($X$16="","",$X$16)</f>
        <v/>
      </c>
      <c r="Y73" s="907"/>
      <c r="Z73" s="907"/>
      <c r="AA73" s="907"/>
      <c r="AB73" s="907"/>
      <c r="AC73" s="907"/>
      <c r="AD73" s="907"/>
      <c r="AE73" s="907"/>
      <c r="AF73" s="907"/>
      <c r="AG73" s="907"/>
      <c r="AH73" s="907"/>
      <c r="AI73" s="907"/>
      <c r="AJ73" s="907"/>
      <c r="AK73" s="908"/>
      <c r="AL73" s="44"/>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835"/>
      <c r="BQ73" s="956" t="s">
        <v>209</v>
      </c>
      <c r="BR73" s="957"/>
      <c r="BS73" s="958"/>
      <c r="BT73" s="57" t="s">
        <v>139</v>
      </c>
      <c r="BU73" s="57"/>
      <c r="BV73" s="57"/>
      <c r="BW73" s="57"/>
      <c r="BX73" s="57"/>
      <c r="BY73" s="57"/>
      <c r="BZ73" s="57"/>
      <c r="CA73" s="126"/>
      <c r="CB73" s="124" t="s">
        <v>152</v>
      </c>
      <c r="CC73" s="57"/>
      <c r="CD73" s="57"/>
      <c r="CE73" s="126"/>
      <c r="CF73" s="126"/>
      <c r="CG73" s="126"/>
      <c r="CH73" s="126"/>
      <c r="CI73" s="126"/>
      <c r="CJ73" s="126"/>
      <c r="CK73" s="126"/>
      <c r="CL73" s="126"/>
      <c r="CM73" s="126"/>
      <c r="CN73" s="126"/>
      <c r="CO73" s="126"/>
      <c r="CP73" s="126"/>
      <c r="CQ73" s="126"/>
      <c r="CR73" s="126"/>
      <c r="CS73" s="126"/>
      <c r="CT73" s="126"/>
      <c r="CU73" s="126"/>
      <c r="CV73" s="126"/>
      <c r="CW73" s="126"/>
      <c r="CX73" s="127"/>
      <c r="CY73" s="127"/>
      <c r="CZ73" s="127"/>
      <c r="DA73" s="127"/>
      <c r="DB73" s="127"/>
      <c r="DC73" s="127"/>
      <c r="DD73" s="127"/>
      <c r="DE73" s="127"/>
      <c r="DF73" s="127"/>
      <c r="DG73" s="109"/>
      <c r="DH73" s="2"/>
      <c r="DI73" s="2"/>
      <c r="DJ73" s="2"/>
      <c r="DK73" s="2"/>
      <c r="DL73" s="2"/>
      <c r="DM73" s="2"/>
      <c r="DN73" s="167">
        <v>1350</v>
      </c>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row>
    <row r="74" spans="1:186" ht="6" customHeight="1" thickBot="1">
      <c r="A74" s="38"/>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44"/>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50"/>
      <c r="BQ74" s="51"/>
      <c r="BR74" s="51"/>
      <c r="BS74" s="51"/>
      <c r="BT74" s="51"/>
      <c r="BU74" s="51"/>
      <c r="BV74" s="51"/>
      <c r="BW74" s="51"/>
      <c r="BX74" s="51"/>
      <c r="BY74" s="51"/>
      <c r="BZ74" s="51"/>
      <c r="CA74" s="51"/>
      <c r="CB74" s="51"/>
      <c r="CC74" s="51"/>
      <c r="CD74" s="51"/>
      <c r="CE74" s="51"/>
      <c r="CF74" s="51"/>
      <c r="CG74" s="51"/>
      <c r="CH74" s="51"/>
      <c r="CI74" s="51"/>
      <c r="CJ74" s="51"/>
      <c r="CK74" s="51"/>
      <c r="CL74" s="51"/>
      <c r="CM74" s="51"/>
      <c r="CN74" s="51"/>
      <c r="CO74" s="51"/>
      <c r="CP74" s="51"/>
      <c r="CQ74" s="51"/>
      <c r="CR74" s="51"/>
      <c r="CS74" s="52"/>
      <c r="CT74" s="52"/>
      <c r="CU74" s="52"/>
      <c r="CV74" s="52"/>
      <c r="CW74" s="52"/>
      <c r="CX74" s="2"/>
      <c r="CY74" s="2"/>
      <c r="CZ74" s="2"/>
      <c r="DA74" s="2"/>
      <c r="DB74" s="2"/>
      <c r="DC74" s="2"/>
      <c r="DD74" s="2"/>
      <c r="DE74" s="2"/>
      <c r="DF74" s="2"/>
      <c r="DG74" s="135"/>
      <c r="DH74" s="2"/>
      <c r="DI74" s="2"/>
      <c r="DJ74" s="2"/>
      <c r="DK74" s="2"/>
      <c r="DL74" s="2"/>
      <c r="DM74" s="2"/>
      <c r="DN74" s="167"/>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row>
    <row r="75" spans="1:186" ht="18" customHeight="1">
      <c r="A75" s="38"/>
      <c r="B75" s="5"/>
      <c r="C75" s="808" t="s">
        <v>0</v>
      </c>
      <c r="D75" s="809"/>
      <c r="E75" s="810"/>
      <c r="F75" s="853" t="str">
        <f>IF($F$18="","",$F$18)</f>
        <v/>
      </c>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5"/>
      <c r="AF75" s="1003" t="s">
        <v>1</v>
      </c>
      <c r="AG75" s="809"/>
      <c r="AH75" s="1004"/>
      <c r="AI75" s="1030" t="str">
        <f>IF($AI$18="","",$AI$18)</f>
        <v/>
      </c>
      <c r="AJ75" s="1031"/>
      <c r="AK75" s="1032"/>
      <c r="AL75" s="44"/>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50"/>
      <c r="DH75" s="2"/>
      <c r="DI75" s="2"/>
      <c r="DJ75" s="2"/>
      <c r="DK75" s="2"/>
      <c r="DL75" s="2"/>
      <c r="DM75" s="2"/>
      <c r="DN75" s="167">
        <v>1360</v>
      </c>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row>
    <row r="76" spans="1:186" ht="18" customHeight="1" thickBot="1">
      <c r="A76" s="38"/>
      <c r="B76" s="5"/>
      <c r="C76" s="811"/>
      <c r="D76" s="812"/>
      <c r="E76" s="813"/>
      <c r="F76" s="856"/>
      <c r="G76" s="857"/>
      <c r="H76" s="857"/>
      <c r="I76" s="857"/>
      <c r="J76" s="857"/>
      <c r="K76" s="857"/>
      <c r="L76" s="857"/>
      <c r="M76" s="857"/>
      <c r="N76" s="857"/>
      <c r="O76" s="857"/>
      <c r="P76" s="857"/>
      <c r="Q76" s="857"/>
      <c r="R76" s="857"/>
      <c r="S76" s="857"/>
      <c r="T76" s="857"/>
      <c r="U76" s="857"/>
      <c r="V76" s="857"/>
      <c r="W76" s="857"/>
      <c r="X76" s="857"/>
      <c r="Y76" s="857"/>
      <c r="Z76" s="857"/>
      <c r="AA76" s="857"/>
      <c r="AB76" s="857"/>
      <c r="AC76" s="857"/>
      <c r="AD76" s="857"/>
      <c r="AE76" s="858"/>
      <c r="AF76" s="1005"/>
      <c r="AG76" s="812"/>
      <c r="AH76" s="1006"/>
      <c r="AI76" s="1033"/>
      <c r="AJ76" s="1034"/>
      <c r="AK76" s="1035"/>
      <c r="AL76" s="44"/>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50"/>
      <c r="DH76" s="2"/>
      <c r="DI76" s="2"/>
      <c r="DJ76" s="2"/>
      <c r="DK76" s="2"/>
      <c r="DL76" s="2"/>
      <c r="DM76" s="2"/>
      <c r="DN76" s="167">
        <v>1370</v>
      </c>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77" spans="1:186" ht="6" customHeight="1" thickBot="1">
      <c r="A77" s="38"/>
      <c r="B77" s="5"/>
      <c r="C77" s="5"/>
      <c r="D77" s="5"/>
      <c r="E77" s="5"/>
      <c r="F77" s="5"/>
      <c r="G77" s="5"/>
      <c r="H77" s="5"/>
      <c r="I77" s="5"/>
      <c r="J77" s="5"/>
      <c r="K77" s="5"/>
      <c r="L77" s="5"/>
      <c r="M77" s="5"/>
      <c r="N77" s="5"/>
      <c r="O77" s="5"/>
      <c r="P77" s="5"/>
      <c r="Q77" s="5"/>
      <c r="R77" s="5"/>
      <c r="S77" s="5"/>
      <c r="T77" s="5"/>
      <c r="U77" s="5"/>
      <c r="V77" s="5"/>
      <c r="W77" s="5"/>
      <c r="X77" s="5"/>
      <c r="Y77" s="2"/>
      <c r="Z77" s="2"/>
      <c r="AA77" s="5"/>
      <c r="AB77" s="54"/>
      <c r="AC77" s="54"/>
      <c r="AD77" s="54"/>
      <c r="AE77" s="54"/>
      <c r="AF77" s="54"/>
      <c r="AG77" s="54"/>
      <c r="AH77" s="54"/>
      <c r="AI77" s="54"/>
      <c r="AJ77" s="54"/>
      <c r="AK77" s="54"/>
      <c r="AL77" s="44"/>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50"/>
      <c r="DG77" s="235"/>
      <c r="DH77" s="2"/>
      <c r="DI77" s="2"/>
      <c r="DJ77" s="2"/>
      <c r="DK77" s="2"/>
      <c r="DL77" s="2"/>
      <c r="DM77" s="2"/>
      <c r="DN77" s="167"/>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row>
    <row r="78" spans="1:186" ht="18" customHeight="1">
      <c r="A78" s="38"/>
      <c r="B78" s="5"/>
      <c r="C78" s="13" t="s">
        <v>7</v>
      </c>
      <c r="D78" s="14"/>
      <c r="E78" s="14"/>
      <c r="F78" s="14"/>
      <c r="G78" s="14"/>
      <c r="H78" s="879"/>
      <c r="I78" s="879"/>
      <c r="J78" s="831" t="str">
        <f>IF($J$21="","",$J$21)</f>
        <v/>
      </c>
      <c r="K78" s="831"/>
      <c r="L78" s="831"/>
      <c r="M78" s="831"/>
      <c r="N78" s="831"/>
      <c r="O78" s="831"/>
      <c r="P78" s="831"/>
      <c r="Q78" s="5"/>
      <c r="R78" s="73"/>
      <c r="S78" s="870" t="s">
        <v>233</v>
      </c>
      <c r="T78" s="871"/>
      <c r="U78" s="872"/>
      <c r="V78" s="774" t="str">
        <f>IF($BQ$15="","",$V$21)</f>
        <v/>
      </c>
      <c r="W78" s="775"/>
      <c r="X78" s="775"/>
      <c r="Y78" s="775"/>
      <c r="Z78" s="775" t="str">
        <f>IF($BT$15="","",$Z$21)</f>
        <v/>
      </c>
      <c r="AA78" s="775"/>
      <c r="AB78" s="775"/>
      <c r="AC78" s="775"/>
      <c r="AD78" s="775"/>
      <c r="AE78" s="775"/>
      <c r="AF78" s="775"/>
      <c r="AG78" s="775"/>
      <c r="AH78" s="775"/>
      <c r="AI78" s="775"/>
      <c r="AJ78" s="775"/>
      <c r="AK78" s="859"/>
      <c r="AL78" s="44"/>
      <c r="AM78" s="2"/>
      <c r="AN78" s="2"/>
      <c r="AO78" s="2"/>
      <c r="AP78" s="2"/>
      <c r="AQ78" s="2"/>
      <c r="AR78" s="111"/>
      <c r="AS78" s="111"/>
      <c r="AT78" s="55"/>
      <c r="AU78" s="97"/>
      <c r="AV78" s="97"/>
      <c r="AW78" s="97"/>
      <c r="AX78" s="112"/>
      <c r="AY78" s="112"/>
      <c r="AZ78" s="112"/>
      <c r="BA78" s="112"/>
      <c r="BB78" s="112"/>
      <c r="BC78" s="2"/>
      <c r="BD78" s="2"/>
      <c r="BE78" s="2"/>
      <c r="BF78" s="2"/>
      <c r="BG78" s="2"/>
      <c r="BH78" s="2"/>
      <c r="BI78" s="2"/>
      <c r="BJ78" s="2"/>
      <c r="BK78" s="2"/>
      <c r="BL78" s="2"/>
      <c r="BM78" s="2"/>
      <c r="BN78" s="2"/>
      <c r="BO78" s="2"/>
      <c r="BP78" s="833" t="s">
        <v>272</v>
      </c>
      <c r="BQ78" s="959">
        <v>1350</v>
      </c>
      <c r="BR78" s="960"/>
      <c r="BS78" s="961"/>
      <c r="BT78" s="132" t="s">
        <v>261</v>
      </c>
      <c r="BU78" s="132"/>
      <c r="BV78" s="132"/>
      <c r="BW78" s="132"/>
      <c r="BX78" s="132"/>
      <c r="BY78" s="132"/>
      <c r="BZ78" s="132"/>
      <c r="CA78" s="133"/>
      <c r="CB78" s="134" t="s">
        <v>273</v>
      </c>
      <c r="CC78" s="132"/>
      <c r="CD78" s="132"/>
      <c r="CE78" s="132"/>
      <c r="CF78" s="132"/>
      <c r="CG78" s="132"/>
      <c r="CH78" s="132"/>
      <c r="CI78" s="132"/>
      <c r="CJ78" s="132"/>
      <c r="CK78" s="132"/>
      <c r="CL78" s="132"/>
      <c r="CM78" s="132"/>
      <c r="CN78" s="132"/>
      <c r="CO78" s="132"/>
      <c r="CP78" s="132"/>
      <c r="CQ78" s="133"/>
      <c r="CR78" s="133"/>
      <c r="CS78" s="133"/>
      <c r="CT78" s="133"/>
      <c r="CU78" s="133"/>
      <c r="CV78" s="133"/>
      <c r="CW78" s="133"/>
      <c r="CX78" s="135"/>
      <c r="CY78" s="135"/>
      <c r="CZ78" s="135"/>
      <c r="DA78" s="135"/>
      <c r="DB78" s="135"/>
      <c r="DC78" s="135"/>
      <c r="DD78" s="135"/>
      <c r="DE78" s="135"/>
      <c r="DF78" s="135"/>
      <c r="DG78" s="136"/>
      <c r="DH78" s="2"/>
      <c r="DI78" s="2"/>
      <c r="DJ78" s="2"/>
      <c r="DK78" s="2"/>
      <c r="DL78" s="2"/>
      <c r="DM78" s="2"/>
      <c r="DN78" s="167">
        <v>1380</v>
      </c>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row>
    <row r="79" spans="1:186" ht="18" customHeight="1">
      <c r="A79" s="38"/>
      <c r="B79" s="5"/>
      <c r="C79" s="15"/>
      <c r="D79" s="852" t="s">
        <v>468</v>
      </c>
      <c r="E79" s="852"/>
      <c r="F79" s="852"/>
      <c r="G79" s="852"/>
      <c r="H79" s="852"/>
      <c r="I79" s="852"/>
      <c r="J79" s="831"/>
      <c r="K79" s="831"/>
      <c r="L79" s="831"/>
      <c r="M79" s="831"/>
      <c r="N79" s="831"/>
      <c r="O79" s="831"/>
      <c r="P79" s="831"/>
      <c r="Q79" s="5"/>
      <c r="R79" s="73"/>
      <c r="S79" s="873"/>
      <c r="T79" s="874"/>
      <c r="U79" s="875"/>
      <c r="V79" s="991" t="str">
        <f>IF($CB$15="","",$V$22)</f>
        <v/>
      </c>
      <c r="W79" s="992"/>
      <c r="X79" s="992"/>
      <c r="Y79" s="992"/>
      <c r="Z79" s="992"/>
      <c r="AA79" s="992"/>
      <c r="AB79" s="992"/>
      <c r="AC79" s="992"/>
      <c r="AD79" s="992"/>
      <c r="AE79" s="992"/>
      <c r="AF79" s="992"/>
      <c r="AG79" s="992"/>
      <c r="AH79" s="992"/>
      <c r="AI79" s="992"/>
      <c r="AJ79" s="992"/>
      <c r="AK79" s="993"/>
      <c r="AL79" s="44"/>
      <c r="AM79" s="2"/>
      <c r="AN79" s="2"/>
      <c r="AO79" s="2"/>
      <c r="AP79" s="2"/>
      <c r="AQ79" s="2"/>
      <c r="AR79" s="111"/>
      <c r="AS79" s="111"/>
      <c r="AT79" s="55"/>
      <c r="AU79" s="97"/>
      <c r="AV79" s="97"/>
      <c r="AW79" s="97"/>
      <c r="AX79" s="112"/>
      <c r="AY79" s="112"/>
      <c r="AZ79" s="112"/>
      <c r="BA79" s="112"/>
      <c r="BB79" s="112"/>
      <c r="BC79" s="2"/>
      <c r="BD79" s="2"/>
      <c r="BE79" s="2"/>
      <c r="BF79" s="2"/>
      <c r="BG79" s="2"/>
      <c r="BH79" s="2"/>
      <c r="BI79" s="2"/>
      <c r="BJ79" s="2"/>
      <c r="BK79" s="2"/>
      <c r="BL79" s="2"/>
      <c r="BM79" s="2"/>
      <c r="BN79" s="2"/>
      <c r="BO79" s="2"/>
      <c r="BP79" s="834"/>
      <c r="BQ79" s="826">
        <v>1360</v>
      </c>
      <c r="BR79" s="827"/>
      <c r="BS79" s="828"/>
      <c r="BT79" s="24" t="s">
        <v>262</v>
      </c>
      <c r="BU79" s="24"/>
      <c r="BV79" s="24"/>
      <c r="BW79" s="24"/>
      <c r="BX79" s="24"/>
      <c r="BY79" s="24"/>
      <c r="BZ79" s="24"/>
      <c r="CA79" s="26"/>
      <c r="CB79" s="23" t="s">
        <v>274</v>
      </c>
      <c r="CC79" s="24"/>
      <c r="CD79" s="24"/>
      <c r="CE79" s="24"/>
      <c r="CF79" s="24"/>
      <c r="CG79" s="24"/>
      <c r="CH79" s="24"/>
      <c r="CI79" s="24"/>
      <c r="CJ79" s="24"/>
      <c r="CK79" s="24"/>
      <c r="CL79" s="24"/>
      <c r="CM79" s="24"/>
      <c r="CN79" s="24"/>
      <c r="CO79" s="24"/>
      <c r="CP79" s="24"/>
      <c r="CQ79" s="26"/>
      <c r="CR79" s="26"/>
      <c r="CS79" s="26"/>
      <c r="CT79" s="26"/>
      <c r="CU79" s="26"/>
      <c r="CV79" s="26"/>
      <c r="CW79" s="26"/>
      <c r="CX79" s="27"/>
      <c r="CY79" s="27"/>
      <c r="CZ79" s="27"/>
      <c r="DA79" s="27"/>
      <c r="DB79" s="27"/>
      <c r="DC79" s="27"/>
      <c r="DD79" s="27"/>
      <c r="DE79" s="27"/>
      <c r="DF79" s="27"/>
      <c r="DG79" s="28"/>
      <c r="DH79" s="2"/>
      <c r="DI79" s="2"/>
      <c r="DJ79" s="2"/>
      <c r="DK79" s="2"/>
      <c r="DL79" s="2"/>
      <c r="DM79" s="2"/>
      <c r="DN79" s="167">
        <v>1390</v>
      </c>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row>
    <row r="80" spans="1:186" ht="18" customHeight="1">
      <c r="A80" s="38"/>
      <c r="B80" s="1231" t="s">
        <v>446</v>
      </c>
      <c r="C80" s="13" t="s">
        <v>8</v>
      </c>
      <c r="D80" s="14"/>
      <c r="E80" s="14"/>
      <c r="F80" s="14"/>
      <c r="G80" s="14"/>
      <c r="H80" s="14"/>
      <c r="I80" s="14"/>
      <c r="J80" s="831" t="str">
        <f>$J$23</f>
        <v/>
      </c>
      <c r="K80" s="831"/>
      <c r="L80" s="831"/>
      <c r="M80" s="831"/>
      <c r="N80" s="831"/>
      <c r="O80" s="831"/>
      <c r="P80" s="831"/>
      <c r="Q80" s="5"/>
      <c r="R80" s="70"/>
      <c r="S80" s="873"/>
      <c r="T80" s="874"/>
      <c r="U80" s="875"/>
      <c r="V80" s="994"/>
      <c r="W80" s="995"/>
      <c r="X80" s="995"/>
      <c r="Y80" s="995"/>
      <c r="Z80" s="995"/>
      <c r="AA80" s="995"/>
      <c r="AB80" s="995"/>
      <c r="AC80" s="995"/>
      <c r="AD80" s="995"/>
      <c r="AE80" s="995"/>
      <c r="AF80" s="995"/>
      <c r="AG80" s="995"/>
      <c r="AH80" s="995"/>
      <c r="AI80" s="995"/>
      <c r="AJ80" s="995"/>
      <c r="AK80" s="996"/>
      <c r="AL80" s="44"/>
      <c r="AM80" s="2"/>
      <c r="AN80" s="2"/>
      <c r="AO80" s="2"/>
      <c r="AP80" s="2"/>
      <c r="AQ80" s="2"/>
      <c r="AR80" s="111"/>
      <c r="AS80" s="111"/>
      <c r="AT80" s="55"/>
      <c r="AU80" s="97"/>
      <c r="AV80" s="97"/>
      <c r="AW80" s="97"/>
      <c r="AX80" s="112"/>
      <c r="AY80" s="112"/>
      <c r="AZ80" s="112"/>
      <c r="BA80" s="112"/>
      <c r="BB80" s="112"/>
      <c r="BC80" s="2"/>
      <c r="BD80" s="2"/>
      <c r="BE80" s="2"/>
      <c r="BF80" s="2"/>
      <c r="BG80" s="2"/>
      <c r="BH80" s="2"/>
      <c r="BI80" s="2"/>
      <c r="BJ80" s="2"/>
      <c r="BK80" s="2"/>
      <c r="BL80" s="2"/>
      <c r="BM80" s="2"/>
      <c r="BN80" s="2"/>
      <c r="BO80" s="2"/>
      <c r="BP80" s="834"/>
      <c r="BQ80" s="826"/>
      <c r="BR80" s="827"/>
      <c r="BS80" s="828"/>
      <c r="BT80" s="940" t="s">
        <v>281</v>
      </c>
      <c r="BU80" s="941"/>
      <c r="BV80" s="941"/>
      <c r="BW80" s="941"/>
      <c r="BX80" s="941"/>
      <c r="BY80" s="941"/>
      <c r="BZ80" s="941"/>
      <c r="CA80" s="942"/>
      <c r="CB80" s="23" t="s">
        <v>283</v>
      </c>
      <c r="CC80" s="24"/>
      <c r="CD80" s="24"/>
      <c r="CE80" s="24"/>
      <c r="CF80" s="24"/>
      <c r="CG80" s="24"/>
      <c r="CH80" s="24"/>
      <c r="CI80" s="24"/>
      <c r="CJ80" s="24"/>
      <c r="CK80" s="24"/>
      <c r="CL80" s="24"/>
      <c r="CM80" s="24"/>
      <c r="CN80" s="24"/>
      <c r="CO80" s="24"/>
      <c r="CP80" s="24"/>
      <c r="CQ80" s="26"/>
      <c r="CR80" s="26"/>
      <c r="CS80" s="26"/>
      <c r="CT80" s="26"/>
      <c r="CU80" s="26"/>
      <c r="CV80" s="26"/>
      <c r="CW80" s="26"/>
      <c r="CX80" s="27"/>
      <c r="CY80" s="27"/>
      <c r="CZ80" s="27"/>
      <c r="DA80" s="27"/>
      <c r="DB80" s="27"/>
      <c r="DC80" s="27"/>
      <c r="DD80" s="27"/>
      <c r="DE80" s="27"/>
      <c r="DF80" s="27"/>
      <c r="DG80" s="28"/>
      <c r="DH80" s="2"/>
      <c r="DI80" s="2"/>
      <c r="DJ80" s="2"/>
      <c r="DK80" s="2"/>
      <c r="DL80" s="2"/>
      <c r="DM80" s="2"/>
      <c r="DN80" s="167">
        <v>1400</v>
      </c>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row>
    <row r="81" spans="1:186" ht="18" customHeight="1">
      <c r="A81" s="38"/>
      <c r="B81" s="1231"/>
      <c r="C81" s="29"/>
      <c r="D81" s="912" t="s">
        <v>224</v>
      </c>
      <c r="E81" s="912"/>
      <c r="F81" s="912"/>
      <c r="G81" s="912"/>
      <c r="H81" s="912"/>
      <c r="I81" s="912"/>
      <c r="J81" s="831"/>
      <c r="K81" s="831"/>
      <c r="L81" s="831"/>
      <c r="M81" s="831"/>
      <c r="N81" s="831"/>
      <c r="O81" s="831"/>
      <c r="P81" s="831"/>
      <c r="Q81" s="5"/>
      <c r="R81" s="70"/>
      <c r="S81" s="873"/>
      <c r="T81" s="874"/>
      <c r="U81" s="875"/>
      <c r="V81" s="862" t="str">
        <f>IF($V$24="","",$V$24)</f>
        <v/>
      </c>
      <c r="W81" s="862"/>
      <c r="X81" s="862"/>
      <c r="Y81" s="862"/>
      <c r="Z81" s="862"/>
      <c r="AA81" s="862"/>
      <c r="AB81" s="862"/>
      <c r="AC81" s="862"/>
      <c r="AD81" s="862"/>
      <c r="AE81" s="862"/>
      <c r="AF81" s="862"/>
      <c r="AG81" s="862"/>
      <c r="AH81" s="862"/>
      <c r="AI81" s="862"/>
      <c r="AJ81" s="862"/>
      <c r="AK81" s="863"/>
      <c r="AL81" s="44"/>
      <c r="AM81" s="2"/>
      <c r="AN81" s="2"/>
      <c r="AO81" s="2"/>
      <c r="AP81" s="2"/>
      <c r="AQ81" s="2"/>
      <c r="AR81" s="111"/>
      <c r="AS81" s="111"/>
      <c r="AT81" s="55"/>
      <c r="AU81" s="110"/>
      <c r="AV81" s="110"/>
      <c r="AW81" s="110"/>
      <c r="AX81" s="32"/>
      <c r="AY81" s="32"/>
      <c r="AZ81" s="32"/>
      <c r="BA81" s="32"/>
      <c r="BB81" s="32"/>
      <c r="BC81" s="2"/>
      <c r="BD81" s="2"/>
      <c r="BE81" s="2"/>
      <c r="BF81" s="2"/>
      <c r="BG81" s="2"/>
      <c r="BH81" s="2"/>
      <c r="BI81" s="2"/>
      <c r="BJ81" s="2"/>
      <c r="BK81" s="2"/>
      <c r="BL81" s="2"/>
      <c r="BM81" s="2"/>
      <c r="BN81" s="2"/>
      <c r="BO81" s="2"/>
      <c r="BP81" s="834"/>
      <c r="BQ81" s="826"/>
      <c r="BR81" s="827"/>
      <c r="BS81" s="828"/>
      <c r="BT81" s="940" t="s">
        <v>282</v>
      </c>
      <c r="BU81" s="941"/>
      <c r="BV81" s="941"/>
      <c r="BW81" s="941"/>
      <c r="BX81" s="941"/>
      <c r="BY81" s="941"/>
      <c r="BZ81" s="941"/>
      <c r="CA81" s="942"/>
      <c r="CB81" s="23" t="s">
        <v>614</v>
      </c>
      <c r="CC81" s="24"/>
      <c r="CD81" s="24"/>
      <c r="CE81" s="24"/>
      <c r="CF81" s="24"/>
      <c r="CG81" s="24"/>
      <c r="CH81" s="24"/>
      <c r="CI81" s="24"/>
      <c r="CJ81" s="24"/>
      <c r="CK81" s="24"/>
      <c r="CL81" s="24"/>
      <c r="CM81" s="24"/>
      <c r="CN81" s="24"/>
      <c r="CO81" s="24"/>
      <c r="CP81" s="24"/>
      <c r="CQ81" s="26"/>
      <c r="CR81" s="26"/>
      <c r="CS81" s="26"/>
      <c r="CT81" s="26"/>
      <c r="CU81" s="26"/>
      <c r="CV81" s="26"/>
      <c r="CW81" s="26"/>
      <c r="CX81" s="27"/>
      <c r="CY81" s="27"/>
      <c r="CZ81" s="27"/>
      <c r="DA81" s="27"/>
      <c r="DB81" s="27"/>
      <c r="DC81" s="27"/>
      <c r="DD81" s="27"/>
      <c r="DE81" s="27"/>
      <c r="DF81" s="27"/>
      <c r="DG81" s="28"/>
      <c r="DH81" s="2"/>
      <c r="DI81" s="2"/>
      <c r="DJ81" s="2"/>
      <c r="DK81" s="2"/>
      <c r="DL81" s="2"/>
      <c r="DM81" s="2"/>
      <c r="DN81" s="167">
        <v>1410</v>
      </c>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row>
    <row r="82" spans="1:186" ht="18" customHeight="1" thickBot="1">
      <c r="A82" s="38"/>
      <c r="B82" s="5"/>
      <c r="C82" s="15" t="s">
        <v>9</v>
      </c>
      <c r="D82" s="10" t="s">
        <v>24</v>
      </c>
      <c r="E82" s="10"/>
      <c r="F82" s="10"/>
      <c r="G82" s="10"/>
      <c r="H82" s="10"/>
      <c r="I82" s="10"/>
      <c r="J82" s="831" t="str">
        <f>$J$25</f>
        <v/>
      </c>
      <c r="K82" s="831"/>
      <c r="L82" s="831"/>
      <c r="M82" s="831"/>
      <c r="N82" s="831"/>
      <c r="O82" s="831"/>
      <c r="P82" s="831"/>
      <c r="Q82" s="5"/>
      <c r="R82" s="10"/>
      <c r="S82" s="876"/>
      <c r="T82" s="877"/>
      <c r="U82" s="878"/>
      <c r="V82" s="864"/>
      <c r="W82" s="864"/>
      <c r="X82" s="864"/>
      <c r="Y82" s="864"/>
      <c r="Z82" s="864"/>
      <c r="AA82" s="864"/>
      <c r="AB82" s="864"/>
      <c r="AC82" s="864"/>
      <c r="AD82" s="864"/>
      <c r="AE82" s="864"/>
      <c r="AF82" s="864"/>
      <c r="AG82" s="864"/>
      <c r="AH82" s="864"/>
      <c r="AI82" s="864"/>
      <c r="AJ82" s="864"/>
      <c r="AK82" s="865"/>
      <c r="AL82" s="44"/>
      <c r="AM82" s="2"/>
      <c r="AN82" s="2"/>
      <c r="AO82" s="2"/>
      <c r="AP82" s="2"/>
      <c r="AQ82" s="2"/>
      <c r="AR82" s="113"/>
      <c r="AS82" s="113"/>
      <c r="AT82" s="55"/>
      <c r="AU82" s="110"/>
      <c r="AV82" s="110"/>
      <c r="AW82" s="110"/>
      <c r="AX82" s="32"/>
      <c r="AY82" s="32"/>
      <c r="AZ82" s="32"/>
      <c r="BA82" s="32"/>
      <c r="BB82" s="32"/>
      <c r="BC82" s="2"/>
      <c r="BD82" s="2"/>
      <c r="BE82" s="2"/>
      <c r="BF82" s="2"/>
      <c r="BG82" s="2"/>
      <c r="BH82" s="2"/>
      <c r="BI82" s="2"/>
      <c r="BJ82" s="2"/>
      <c r="BK82" s="2"/>
      <c r="BL82" s="2"/>
      <c r="BM82" s="2"/>
      <c r="BN82" s="2"/>
      <c r="BO82" s="2"/>
      <c r="BP82" s="834"/>
      <c r="BQ82" s="826">
        <v>1370</v>
      </c>
      <c r="BR82" s="827"/>
      <c r="BS82" s="828"/>
      <c r="BT82" s="24" t="s">
        <v>250</v>
      </c>
      <c r="BU82" s="24"/>
      <c r="BV82" s="24"/>
      <c r="BW82" s="24"/>
      <c r="BX82" s="24"/>
      <c r="BY82" s="24"/>
      <c r="BZ82" s="24"/>
      <c r="CA82" s="26"/>
      <c r="CB82" s="23"/>
      <c r="CC82" s="24"/>
      <c r="CD82" s="24"/>
      <c r="CE82" s="24"/>
      <c r="CF82" s="24"/>
      <c r="CG82" s="24"/>
      <c r="CH82" s="24"/>
      <c r="CI82" s="24"/>
      <c r="CJ82" s="24"/>
      <c r="CK82" s="24"/>
      <c r="CL82" s="24"/>
      <c r="CM82" s="24"/>
      <c r="CN82" s="24"/>
      <c r="CO82" s="24"/>
      <c r="CP82" s="24"/>
      <c r="CQ82" s="26"/>
      <c r="CR82" s="26"/>
      <c r="CS82" s="26"/>
      <c r="CT82" s="26"/>
      <c r="CU82" s="26"/>
      <c r="CV82" s="26"/>
      <c r="CW82" s="26"/>
      <c r="CX82" s="27"/>
      <c r="CY82" s="27"/>
      <c r="CZ82" s="27"/>
      <c r="DA82" s="27"/>
      <c r="DB82" s="27"/>
      <c r="DC82" s="27"/>
      <c r="DD82" s="27"/>
      <c r="DE82" s="27"/>
      <c r="DF82" s="27"/>
      <c r="DG82" s="28"/>
      <c r="DH82" s="2"/>
      <c r="DI82" s="2"/>
      <c r="DJ82" s="2"/>
      <c r="DK82" s="2"/>
      <c r="DL82" s="2"/>
      <c r="DM82" s="2"/>
      <c r="DN82" s="167">
        <v>1460</v>
      </c>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row>
    <row r="83" spans="1:186" ht="18" customHeight="1">
      <c r="A83" s="38"/>
      <c r="B83" s="5"/>
      <c r="C83" s="15"/>
      <c r="D83" s="852" t="s">
        <v>469</v>
      </c>
      <c r="E83" s="852"/>
      <c r="F83" s="852"/>
      <c r="G83" s="852"/>
      <c r="H83" s="852"/>
      <c r="I83" s="852"/>
      <c r="J83" s="831"/>
      <c r="K83" s="831"/>
      <c r="L83" s="831"/>
      <c r="M83" s="831"/>
      <c r="N83" s="831"/>
      <c r="O83" s="831"/>
      <c r="P83" s="831"/>
      <c r="Q83" s="5"/>
      <c r="R83" s="73"/>
      <c r="S83" s="73"/>
      <c r="T83" s="73"/>
      <c r="U83" s="73"/>
      <c r="V83" s="73"/>
      <c r="W83" s="73"/>
      <c r="X83" s="73"/>
      <c r="Y83" s="73"/>
      <c r="Z83" s="56"/>
      <c r="AL83" s="44"/>
      <c r="AM83" s="2"/>
      <c r="AN83" s="2"/>
      <c r="AO83" s="2"/>
      <c r="AP83" s="2"/>
      <c r="AQ83" s="2"/>
      <c r="AR83" s="113"/>
      <c r="AS83" s="113"/>
      <c r="AT83" s="55"/>
      <c r="AU83" s="110"/>
      <c r="AV83" s="110"/>
      <c r="AW83" s="110"/>
      <c r="AX83" s="32"/>
      <c r="AY83" s="32"/>
      <c r="AZ83" s="32"/>
      <c r="BA83" s="32"/>
      <c r="BB83" s="32"/>
      <c r="BC83" s="2"/>
      <c r="BD83" s="2"/>
      <c r="BE83" s="2"/>
      <c r="BF83" s="2"/>
      <c r="BG83" s="2"/>
      <c r="BH83" s="2"/>
      <c r="BI83" s="2"/>
      <c r="BJ83" s="2"/>
      <c r="BK83" s="2"/>
      <c r="BL83" s="2"/>
      <c r="BM83" s="2"/>
      <c r="BN83" s="2"/>
      <c r="BO83" s="2"/>
      <c r="BP83" s="834"/>
      <c r="BQ83" s="826"/>
      <c r="BR83" s="827"/>
      <c r="BS83" s="828"/>
      <c r="BT83" s="940" t="s">
        <v>284</v>
      </c>
      <c r="BU83" s="941"/>
      <c r="BV83" s="941"/>
      <c r="BW83" s="941"/>
      <c r="BX83" s="941"/>
      <c r="BY83" s="941"/>
      <c r="BZ83" s="941"/>
      <c r="CA83" s="942"/>
      <c r="CB83" s="23" t="s">
        <v>285</v>
      </c>
      <c r="CC83" s="24"/>
      <c r="CD83" s="24"/>
      <c r="CE83" s="24"/>
      <c r="CF83" s="24"/>
      <c r="CG83" s="24"/>
      <c r="CH83" s="24"/>
      <c r="CI83" s="24"/>
      <c r="CJ83" s="24"/>
      <c r="CK83" s="24"/>
      <c r="CL83" s="24"/>
      <c r="CM83" s="24"/>
      <c r="CN83" s="24"/>
      <c r="CO83" s="24"/>
      <c r="CP83" s="24"/>
      <c r="CQ83" s="26"/>
      <c r="CR83" s="26"/>
      <c r="CS83" s="26"/>
      <c r="CT83" s="26"/>
      <c r="CU83" s="26"/>
      <c r="CV83" s="26"/>
      <c r="CW83" s="26"/>
      <c r="CX83" s="27"/>
      <c r="CY83" s="27"/>
      <c r="CZ83" s="27"/>
      <c r="DA83" s="27"/>
      <c r="DB83" s="27"/>
      <c r="DC83" s="27"/>
      <c r="DD83" s="27"/>
      <c r="DE83" s="27"/>
      <c r="DF83" s="27"/>
      <c r="DG83" s="28"/>
      <c r="DH83" s="2"/>
      <c r="DI83" s="2"/>
      <c r="DJ83" s="2"/>
      <c r="DK83" s="2"/>
      <c r="DL83" s="2"/>
      <c r="DM83" s="2"/>
      <c r="DN83" s="167">
        <v>1470</v>
      </c>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ht="18" customHeight="1">
      <c r="A84" s="38"/>
      <c r="B84" s="5"/>
      <c r="C84" s="13" t="s">
        <v>10</v>
      </c>
      <c r="D84" s="1094" t="s">
        <v>19</v>
      </c>
      <c r="E84" s="1094"/>
      <c r="F84" s="1094"/>
      <c r="G84" s="1094"/>
      <c r="H84" s="1094"/>
      <c r="I84" s="1095"/>
      <c r="J84" s="831" t="str">
        <f>IF($J$27="","",$J$27)</f>
        <v/>
      </c>
      <c r="K84" s="831"/>
      <c r="L84" s="831"/>
      <c r="M84" s="831"/>
      <c r="N84" s="831"/>
      <c r="O84" s="831"/>
      <c r="P84" s="831"/>
      <c r="Q84" s="5"/>
      <c r="R84" s="73"/>
      <c r="S84" s="1098" t="s">
        <v>243</v>
      </c>
      <c r="T84" s="98" t="s">
        <v>55</v>
      </c>
      <c r="U84" s="866">
        <v>12150</v>
      </c>
      <c r="V84" s="866"/>
      <c r="W84" s="866"/>
      <c r="X84" s="867" t="s">
        <v>56</v>
      </c>
      <c r="Y84" s="868"/>
      <c r="Z84" s="868"/>
      <c r="AA84" s="868"/>
      <c r="AB84" s="868"/>
      <c r="AC84" s="267" t="s">
        <v>55</v>
      </c>
      <c r="AD84" s="866">
        <v>85982</v>
      </c>
      <c r="AE84" s="866"/>
      <c r="AF84" s="866"/>
      <c r="AG84" s="1042" t="s">
        <v>244</v>
      </c>
      <c r="AH84" s="1042"/>
      <c r="AI84" s="1042"/>
      <c r="AJ84" s="1042"/>
      <c r="AK84" s="1043"/>
      <c r="AL84" s="44"/>
      <c r="AM84" s="2"/>
      <c r="AN84" s="2"/>
      <c r="AO84" s="2"/>
      <c r="AP84" s="2"/>
      <c r="AQ84" s="2"/>
      <c r="AR84" s="113"/>
      <c r="AS84" s="113"/>
      <c r="AT84" s="55"/>
      <c r="AU84" s="110"/>
      <c r="AV84" s="110"/>
      <c r="AW84" s="110"/>
      <c r="AX84" s="32"/>
      <c r="AY84" s="32"/>
      <c r="AZ84" s="32"/>
      <c r="BA84" s="32"/>
      <c r="BB84" s="32"/>
      <c r="BC84" s="2"/>
      <c r="BD84" s="2"/>
      <c r="BE84" s="2"/>
      <c r="BF84" s="2"/>
      <c r="BG84" s="2"/>
      <c r="BH84" s="2"/>
      <c r="BI84" s="2"/>
      <c r="BJ84" s="2"/>
      <c r="BK84" s="2"/>
      <c r="BL84" s="2"/>
      <c r="BM84" s="2"/>
      <c r="BN84" s="2"/>
      <c r="BO84" s="2"/>
      <c r="BP84" s="834"/>
      <c r="BQ84" s="826">
        <v>1380</v>
      </c>
      <c r="BR84" s="827"/>
      <c r="BS84" s="828"/>
      <c r="BT84" s="24" t="s">
        <v>263</v>
      </c>
      <c r="BU84" s="24"/>
      <c r="BV84" s="24"/>
      <c r="BW84" s="24"/>
      <c r="BX84" s="24"/>
      <c r="BY84" s="24"/>
      <c r="BZ84" s="24"/>
      <c r="CA84" s="26"/>
      <c r="CB84" s="23" t="s">
        <v>615</v>
      </c>
      <c r="CC84" s="24"/>
      <c r="CD84" s="24"/>
      <c r="CE84" s="24"/>
      <c r="CF84" s="24"/>
      <c r="CG84" s="24"/>
      <c r="CH84" s="24"/>
      <c r="CI84" s="24"/>
      <c r="CJ84" s="24"/>
      <c r="CK84" s="24"/>
      <c r="CL84" s="24"/>
      <c r="CM84" s="24"/>
      <c r="CN84" s="24"/>
      <c r="CO84" s="24"/>
      <c r="CP84" s="24"/>
      <c r="CQ84" s="26"/>
      <c r="CR84" s="26"/>
      <c r="CS84" s="26"/>
      <c r="CT84" s="26"/>
      <c r="CU84" s="26"/>
      <c r="CV84" s="26"/>
      <c r="CW84" s="26"/>
      <c r="CX84" s="27"/>
      <c r="CY84" s="27"/>
      <c r="CZ84" s="27"/>
      <c r="DA84" s="27"/>
      <c r="DB84" s="27"/>
      <c r="DC84" s="27"/>
      <c r="DD84" s="27"/>
      <c r="DE84" s="27"/>
      <c r="DF84" s="27"/>
      <c r="DG84" s="28"/>
      <c r="DH84" s="2"/>
      <c r="DI84" s="2"/>
      <c r="DJ84" s="2"/>
      <c r="DK84" s="2"/>
      <c r="DL84" s="2"/>
      <c r="DM84" s="2"/>
      <c r="DN84" s="167">
        <v>1490</v>
      </c>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ht="18" customHeight="1">
      <c r="A85" s="38"/>
      <c r="B85" s="5"/>
      <c r="C85" s="29"/>
      <c r="D85" s="914" t="s">
        <v>31</v>
      </c>
      <c r="E85" s="914"/>
      <c r="F85" s="914"/>
      <c r="G85" s="914"/>
      <c r="H85" s="914"/>
      <c r="I85" s="915"/>
      <c r="J85" s="831"/>
      <c r="K85" s="831"/>
      <c r="L85" s="831"/>
      <c r="M85" s="831"/>
      <c r="N85" s="831"/>
      <c r="O85" s="831"/>
      <c r="P85" s="831"/>
      <c r="Q85" s="5"/>
      <c r="R85" s="73"/>
      <c r="S85" s="1099"/>
      <c r="T85" s="99" t="s">
        <v>55</v>
      </c>
      <c r="U85" s="869">
        <v>12204</v>
      </c>
      <c r="V85" s="869"/>
      <c r="W85" s="869"/>
      <c r="X85" s="1078" t="s">
        <v>58</v>
      </c>
      <c r="Y85" s="1079"/>
      <c r="Z85" s="1079"/>
      <c r="AA85" s="1079"/>
      <c r="AB85" s="1079"/>
      <c r="AC85" s="268" t="s">
        <v>55</v>
      </c>
      <c r="AD85" s="869">
        <v>14338</v>
      </c>
      <c r="AE85" s="869"/>
      <c r="AF85" s="869"/>
      <c r="AG85" s="1028" t="s">
        <v>57</v>
      </c>
      <c r="AH85" s="1028"/>
      <c r="AI85" s="1028"/>
      <c r="AJ85" s="1028"/>
      <c r="AK85" s="1029"/>
      <c r="AL85" s="44"/>
      <c r="AM85" s="2"/>
      <c r="AN85" s="2"/>
      <c r="AO85" s="2"/>
      <c r="AP85" s="2"/>
      <c r="AQ85" s="2"/>
      <c r="AR85" s="113"/>
      <c r="AS85" s="113"/>
      <c r="AT85" s="55"/>
      <c r="AU85" s="110"/>
      <c r="AV85" s="110"/>
      <c r="AW85" s="110"/>
      <c r="AX85" s="32"/>
      <c r="AY85" s="32"/>
      <c r="AZ85" s="32"/>
      <c r="BA85" s="32"/>
      <c r="BB85" s="32"/>
      <c r="BC85" s="2"/>
      <c r="BD85" s="2"/>
      <c r="BG85" s="2"/>
      <c r="BH85" s="2"/>
      <c r="BL85" s="2"/>
      <c r="BM85" s="2"/>
      <c r="BN85" s="2"/>
      <c r="BO85" s="2"/>
      <c r="BP85" s="834"/>
      <c r="BQ85" s="826"/>
      <c r="BR85" s="827"/>
      <c r="BS85" s="828"/>
      <c r="BT85" s="940" t="s">
        <v>286</v>
      </c>
      <c r="BU85" s="941"/>
      <c r="BV85" s="941"/>
      <c r="BW85" s="941"/>
      <c r="BX85" s="941"/>
      <c r="BY85" s="941"/>
      <c r="BZ85" s="941"/>
      <c r="CA85" s="942"/>
      <c r="CB85" s="23" t="s">
        <v>287</v>
      </c>
      <c r="CC85" s="24"/>
      <c r="CD85" s="24"/>
      <c r="CE85" s="24"/>
      <c r="CF85" s="24"/>
      <c r="CG85" s="24"/>
      <c r="CH85" s="24"/>
      <c r="CI85" s="24"/>
      <c r="CJ85" s="24"/>
      <c r="CK85" s="24"/>
      <c r="CL85" s="24"/>
      <c r="CM85" s="24"/>
      <c r="CN85" s="24"/>
      <c r="CO85" s="24"/>
      <c r="CP85" s="24"/>
      <c r="CQ85" s="26"/>
      <c r="CR85" s="26"/>
      <c r="CS85" s="26"/>
      <c r="CT85" s="26"/>
      <c r="CU85" s="26"/>
      <c r="CV85" s="26"/>
      <c r="CW85" s="26"/>
      <c r="CX85" s="27"/>
      <c r="CY85" s="27"/>
      <c r="CZ85" s="27"/>
      <c r="DA85" s="27"/>
      <c r="DB85" s="27"/>
      <c r="DC85" s="27"/>
      <c r="DD85" s="27"/>
      <c r="DE85" s="27"/>
      <c r="DF85" s="27"/>
      <c r="DG85" s="28"/>
      <c r="DH85" s="2"/>
      <c r="DI85" s="2"/>
      <c r="DJ85" s="2"/>
      <c r="DK85" s="2"/>
      <c r="DL85" s="2"/>
      <c r="DM85" s="2"/>
      <c r="DN85" s="167">
        <v>1500</v>
      </c>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row>
    <row r="86" spans="1:186" ht="18" customHeight="1">
      <c r="A86" s="38"/>
      <c r="B86" s="5"/>
      <c r="C86" s="15" t="s">
        <v>11</v>
      </c>
      <c r="D86" s="829" t="s">
        <v>20</v>
      </c>
      <c r="E86" s="829"/>
      <c r="F86" s="829"/>
      <c r="G86" s="829"/>
      <c r="H86" s="829"/>
      <c r="I86" s="830"/>
      <c r="J86" s="831" t="str">
        <f>IF($J$29="","",$J$29)</f>
        <v/>
      </c>
      <c r="K86" s="831"/>
      <c r="L86" s="831"/>
      <c r="M86" s="831"/>
      <c r="N86" s="831"/>
      <c r="O86" s="831"/>
      <c r="P86" s="831"/>
      <c r="Q86" s="5"/>
      <c r="R86" s="78"/>
      <c r="S86" s="1100"/>
      <c r="T86" s="100" t="s">
        <v>55</v>
      </c>
      <c r="U86" s="1080">
        <v>81205</v>
      </c>
      <c r="V86" s="1080"/>
      <c r="W86" s="1080"/>
      <c r="X86" s="1037" t="s">
        <v>628</v>
      </c>
      <c r="Y86" s="1037"/>
      <c r="Z86" s="1037"/>
      <c r="AA86" s="1037"/>
      <c r="AB86" s="1038"/>
      <c r="AC86" s="336" t="s">
        <v>55</v>
      </c>
      <c r="AD86" s="334"/>
      <c r="AE86" s="334"/>
      <c r="AF86" s="334"/>
      <c r="AG86" s="334"/>
      <c r="AH86" s="334"/>
      <c r="AI86" s="334"/>
      <c r="AJ86" s="334"/>
      <c r="AK86" s="335"/>
      <c r="AL86" s="44"/>
      <c r="AM86" s="2"/>
      <c r="AN86" s="2"/>
      <c r="AO86" s="2"/>
      <c r="AP86" s="2"/>
      <c r="AQ86" s="2"/>
      <c r="AR86" s="113"/>
      <c r="AS86" s="113"/>
      <c r="AT86" s="55"/>
      <c r="AU86" s="110"/>
      <c r="AV86" s="110"/>
      <c r="AW86" s="110"/>
      <c r="AX86" s="32"/>
      <c r="AY86" s="32"/>
      <c r="AZ86" s="32"/>
      <c r="BA86" s="32"/>
      <c r="BB86" s="32"/>
      <c r="BC86" s="2"/>
      <c r="BD86" s="2"/>
      <c r="BE86" s="2"/>
      <c r="BH86" s="2"/>
      <c r="BL86" s="2"/>
      <c r="BM86" s="2"/>
      <c r="BN86" s="2"/>
      <c r="BO86" s="2"/>
      <c r="BP86" s="834"/>
      <c r="BQ86" s="826">
        <v>1390</v>
      </c>
      <c r="BR86" s="827"/>
      <c r="BS86" s="828"/>
      <c r="BT86" s="24" t="s">
        <v>264</v>
      </c>
      <c r="BU86" s="24"/>
      <c r="BV86" s="24"/>
      <c r="BW86" s="24"/>
      <c r="BX86" s="24"/>
      <c r="BY86" s="24"/>
      <c r="BZ86" s="24"/>
      <c r="CA86" s="26"/>
      <c r="CB86" s="23" t="s">
        <v>275</v>
      </c>
      <c r="CC86" s="24"/>
      <c r="CD86" s="24"/>
      <c r="CE86" s="24"/>
      <c r="CF86" s="24"/>
      <c r="CG86" s="24"/>
      <c r="CH86" s="24"/>
      <c r="CI86" s="24"/>
      <c r="CJ86" s="24"/>
      <c r="CK86" s="24"/>
      <c r="CL86" s="24"/>
      <c r="CM86" s="24"/>
      <c r="CN86" s="24"/>
      <c r="CO86" s="24"/>
      <c r="CP86" s="24"/>
      <c r="CQ86" s="26"/>
      <c r="CR86" s="26"/>
      <c r="CS86" s="26"/>
      <c r="CT86" s="26"/>
      <c r="CU86" s="26"/>
      <c r="CV86" s="26"/>
      <c r="CW86" s="26"/>
      <c r="CX86" s="27"/>
      <c r="CY86" s="27"/>
      <c r="CZ86" s="27"/>
      <c r="DA86" s="27"/>
      <c r="DB86" s="27"/>
      <c r="DC86" s="27"/>
      <c r="DD86" s="27"/>
      <c r="DE86" s="27"/>
      <c r="DF86" s="27"/>
      <c r="DG86" s="28"/>
      <c r="DH86" s="2"/>
      <c r="DI86" s="2"/>
      <c r="DJ86" s="2"/>
      <c r="DK86" s="2"/>
      <c r="DL86" s="2"/>
      <c r="DM86" s="2"/>
      <c r="DN86" s="167">
        <v>1540</v>
      </c>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row>
    <row r="87" spans="1:186" ht="18" customHeight="1">
      <c r="A87" s="38"/>
      <c r="B87" s="5"/>
      <c r="C87" s="15"/>
      <c r="D87" s="914" t="s">
        <v>31</v>
      </c>
      <c r="E87" s="914"/>
      <c r="F87" s="914"/>
      <c r="G87" s="914"/>
      <c r="H87" s="914"/>
      <c r="I87" s="915"/>
      <c r="J87" s="831"/>
      <c r="K87" s="831"/>
      <c r="L87" s="831"/>
      <c r="M87" s="831"/>
      <c r="N87" s="831"/>
      <c r="O87" s="831"/>
      <c r="P87" s="831"/>
      <c r="Q87" s="5"/>
      <c r="R87" s="78"/>
      <c r="S87" s="836" t="s">
        <v>260</v>
      </c>
      <c r="T87" s="101" t="s">
        <v>55</v>
      </c>
      <c r="U87" s="1076">
        <v>1310</v>
      </c>
      <c r="V87" s="1076"/>
      <c r="W87" s="861" t="s">
        <v>245</v>
      </c>
      <c r="X87" s="861"/>
      <c r="Y87" s="861"/>
      <c r="Z87" s="267" t="s">
        <v>55</v>
      </c>
      <c r="AA87" s="1076">
        <v>1380</v>
      </c>
      <c r="AB87" s="1076"/>
      <c r="AC87" s="1077" t="s">
        <v>584</v>
      </c>
      <c r="AD87" s="1077"/>
      <c r="AE87" s="1077"/>
      <c r="AF87" s="267" t="s">
        <v>55</v>
      </c>
      <c r="AG87" s="1076">
        <v>1490</v>
      </c>
      <c r="AH87" s="1076"/>
      <c r="AI87" s="1024" t="s">
        <v>255</v>
      </c>
      <c r="AJ87" s="1024"/>
      <c r="AK87" s="1025"/>
      <c r="AL87" s="44"/>
      <c r="AM87" s="2"/>
      <c r="AN87" s="2"/>
      <c r="AO87" s="2"/>
      <c r="AP87" s="2"/>
      <c r="AQ87" s="2"/>
      <c r="AR87" s="113"/>
      <c r="AS87" s="113"/>
      <c r="AT87" s="55"/>
      <c r="AU87" s="110"/>
      <c r="AV87" s="110"/>
      <c r="AW87" s="110"/>
      <c r="AX87" s="32"/>
      <c r="AY87" s="32"/>
      <c r="AZ87" s="32"/>
      <c r="BA87" s="32"/>
      <c r="BB87" s="32"/>
      <c r="BC87" s="2"/>
      <c r="BD87" s="2"/>
      <c r="BE87" s="2"/>
      <c r="BH87" s="2"/>
      <c r="BL87" s="2"/>
      <c r="BM87" s="2"/>
      <c r="BN87" s="2"/>
      <c r="BO87" s="2"/>
      <c r="BP87" s="834"/>
      <c r="BQ87" s="826">
        <v>1400</v>
      </c>
      <c r="BR87" s="827"/>
      <c r="BS87" s="828"/>
      <c r="BT87" s="24" t="s">
        <v>252</v>
      </c>
      <c r="BU87" s="24"/>
      <c r="BV87" s="24"/>
      <c r="BW87" s="24"/>
      <c r="BX87" s="24"/>
      <c r="BY87" s="24"/>
      <c r="BZ87" s="24"/>
      <c r="CA87" s="26"/>
      <c r="CB87" s="23" t="s">
        <v>276</v>
      </c>
      <c r="CC87" s="24"/>
      <c r="CD87" s="24"/>
      <c r="CE87" s="24"/>
      <c r="CF87" s="24"/>
      <c r="CG87" s="24"/>
      <c r="CH87" s="24"/>
      <c r="CI87" s="24"/>
      <c r="CJ87" s="24"/>
      <c r="CK87" s="24"/>
      <c r="CL87" s="24"/>
      <c r="CM87" s="24"/>
      <c r="CN87" s="24"/>
      <c r="CO87" s="24"/>
      <c r="CP87" s="24"/>
      <c r="CQ87" s="26"/>
      <c r="CR87" s="26"/>
      <c r="CS87" s="26"/>
      <c r="CT87" s="26"/>
      <c r="CU87" s="26"/>
      <c r="CV87" s="26"/>
      <c r="CW87" s="26"/>
      <c r="CX87" s="27"/>
      <c r="CY87" s="27"/>
      <c r="CZ87" s="27"/>
      <c r="DA87" s="27"/>
      <c r="DB87" s="27"/>
      <c r="DC87" s="27"/>
      <c r="DD87" s="27"/>
      <c r="DE87" s="27"/>
      <c r="DF87" s="27"/>
      <c r="DG87" s="28"/>
      <c r="DH87" s="2"/>
      <c r="DI87" s="2"/>
      <c r="DJ87" s="2"/>
      <c r="DK87" s="2"/>
      <c r="DL87" s="2"/>
      <c r="DM87" s="2"/>
      <c r="DN87" s="167">
        <v>1700</v>
      </c>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row>
    <row r="88" spans="1:186" ht="18" customHeight="1">
      <c r="A88" s="38"/>
      <c r="B88" s="5"/>
      <c r="C88" s="13" t="s">
        <v>12</v>
      </c>
      <c r="D88" s="14" t="s">
        <v>25</v>
      </c>
      <c r="E88" s="14"/>
      <c r="F88" s="14"/>
      <c r="G88" s="14"/>
      <c r="H88" s="14"/>
      <c r="I88" s="14"/>
      <c r="J88" s="831" t="str">
        <f>$J$31</f>
        <v/>
      </c>
      <c r="K88" s="831"/>
      <c r="L88" s="831"/>
      <c r="M88" s="831"/>
      <c r="N88" s="831"/>
      <c r="O88" s="831"/>
      <c r="P88" s="831"/>
      <c r="Q88" s="5"/>
      <c r="R88" s="5"/>
      <c r="S88" s="837"/>
      <c r="T88" s="99" t="s">
        <v>55</v>
      </c>
      <c r="U88" s="1023">
        <v>1320</v>
      </c>
      <c r="V88" s="1023"/>
      <c r="W88" s="860" t="s">
        <v>246</v>
      </c>
      <c r="X88" s="860"/>
      <c r="Y88" s="860"/>
      <c r="Z88" s="268" t="s">
        <v>55</v>
      </c>
      <c r="AA88" s="1023">
        <v>1390</v>
      </c>
      <c r="AB88" s="1023"/>
      <c r="AC88" s="860" t="s">
        <v>585</v>
      </c>
      <c r="AD88" s="860"/>
      <c r="AE88" s="860"/>
      <c r="AF88" s="268" t="s">
        <v>55</v>
      </c>
      <c r="AG88" s="1023">
        <v>1500</v>
      </c>
      <c r="AH88" s="1023"/>
      <c r="AI88" s="1026" t="s">
        <v>256</v>
      </c>
      <c r="AJ88" s="1026"/>
      <c r="AK88" s="1027"/>
      <c r="AL88" s="44"/>
      <c r="AM88" s="2"/>
      <c r="AN88" s="2"/>
      <c r="AO88" s="2"/>
      <c r="AP88" s="2"/>
      <c r="AQ88" s="2"/>
      <c r="AR88" s="113"/>
      <c r="AS88" s="113"/>
      <c r="AT88" s="55"/>
      <c r="AU88" s="110"/>
      <c r="AV88" s="110"/>
      <c r="AW88" s="110"/>
      <c r="AX88" s="32"/>
      <c r="AY88" s="32"/>
      <c r="AZ88" s="32"/>
      <c r="BA88" s="32"/>
      <c r="BB88" s="32"/>
      <c r="BC88" s="2"/>
      <c r="BD88" s="2"/>
      <c r="BE88" s="2"/>
      <c r="BH88" s="2"/>
      <c r="BJ88" s="897"/>
      <c r="BK88" s="897"/>
      <c r="BL88" s="2"/>
      <c r="BM88" s="2"/>
      <c r="BN88" s="2"/>
      <c r="BO88" s="2"/>
      <c r="BP88" s="834"/>
      <c r="BQ88" s="826">
        <v>1410</v>
      </c>
      <c r="BR88" s="827"/>
      <c r="BS88" s="828"/>
      <c r="BT88" s="24" t="s">
        <v>265</v>
      </c>
      <c r="BU88" s="24"/>
      <c r="BV88" s="24"/>
      <c r="BW88" s="24"/>
      <c r="BX88" s="24"/>
      <c r="BY88" s="24"/>
      <c r="BZ88" s="24"/>
      <c r="CA88" s="26"/>
      <c r="CB88" s="23" t="s">
        <v>277</v>
      </c>
      <c r="CC88" s="24"/>
      <c r="CD88" s="24"/>
      <c r="CE88" s="24"/>
      <c r="CF88" s="24"/>
      <c r="CG88" s="24"/>
      <c r="CH88" s="24"/>
      <c r="CI88" s="24"/>
      <c r="CJ88" s="24"/>
      <c r="CK88" s="24"/>
      <c r="CL88" s="24"/>
      <c r="CM88" s="24"/>
      <c r="CN88" s="24"/>
      <c r="CO88" s="24"/>
      <c r="CP88" s="24"/>
      <c r="CQ88" s="26"/>
      <c r="CR88" s="26"/>
      <c r="CS88" s="26"/>
      <c r="CT88" s="26"/>
      <c r="CU88" s="26"/>
      <c r="CV88" s="26"/>
      <c r="CW88" s="26"/>
      <c r="CX88" s="27"/>
      <c r="CY88" s="27"/>
      <c r="CZ88" s="27"/>
      <c r="DA88" s="27"/>
      <c r="DB88" s="27"/>
      <c r="DC88" s="27"/>
      <c r="DD88" s="27"/>
      <c r="DE88" s="27"/>
      <c r="DF88" s="27"/>
      <c r="DG88" s="28"/>
      <c r="DH88" s="2"/>
      <c r="DI88" s="2"/>
      <c r="DJ88" s="2"/>
      <c r="DK88" s="2"/>
      <c r="DL88" s="2"/>
      <c r="DM88" s="2"/>
      <c r="DN88" s="167">
        <v>1510</v>
      </c>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row>
    <row r="89" spans="1:186" ht="18" customHeight="1">
      <c r="A89" s="38"/>
      <c r="B89" s="5"/>
      <c r="C89" s="29"/>
      <c r="D89" s="845" t="s">
        <v>21</v>
      </c>
      <c r="E89" s="845"/>
      <c r="F89" s="845"/>
      <c r="G89" s="845"/>
      <c r="H89" s="845"/>
      <c r="I89" s="846"/>
      <c r="J89" s="831"/>
      <c r="K89" s="831"/>
      <c r="L89" s="831"/>
      <c r="M89" s="831"/>
      <c r="N89" s="831"/>
      <c r="O89" s="831"/>
      <c r="P89" s="831"/>
      <c r="Q89" s="5"/>
      <c r="R89" s="10"/>
      <c r="S89" s="837"/>
      <c r="T89" s="99" t="s">
        <v>55</v>
      </c>
      <c r="U89" s="1023">
        <v>1330</v>
      </c>
      <c r="V89" s="1023"/>
      <c r="W89" s="860" t="s">
        <v>247</v>
      </c>
      <c r="X89" s="860"/>
      <c r="Y89" s="860"/>
      <c r="Z89" s="268" t="s">
        <v>55</v>
      </c>
      <c r="AA89" s="1023">
        <v>1400</v>
      </c>
      <c r="AB89" s="1023"/>
      <c r="AC89" s="860" t="s">
        <v>252</v>
      </c>
      <c r="AD89" s="860"/>
      <c r="AE89" s="860"/>
      <c r="AF89" s="268" t="s">
        <v>55</v>
      </c>
      <c r="AG89" s="1023">
        <v>1510</v>
      </c>
      <c r="AH89" s="1023"/>
      <c r="AI89" s="1026" t="s">
        <v>257</v>
      </c>
      <c r="AJ89" s="1026"/>
      <c r="AK89" s="1027"/>
      <c r="AL89" s="44"/>
      <c r="AM89" s="2"/>
      <c r="AN89" s="2"/>
      <c r="AO89" s="2"/>
      <c r="AP89" s="2"/>
      <c r="AQ89" s="2"/>
      <c r="AR89" s="113"/>
      <c r="AS89" s="113"/>
      <c r="AT89" s="55"/>
      <c r="AU89" s="114"/>
      <c r="AV89" s="114"/>
      <c r="AW89" s="114"/>
      <c r="AX89" s="5"/>
      <c r="AY89" s="5"/>
      <c r="AZ89" s="5"/>
      <c r="BA89" s="5"/>
      <c r="BB89" s="5"/>
      <c r="BC89" s="2"/>
      <c r="BD89" s="2"/>
      <c r="BE89" s="2"/>
      <c r="BH89" s="2"/>
      <c r="BJ89" s="897"/>
      <c r="BK89" s="897"/>
      <c r="BN89" s="2"/>
      <c r="BO89" s="2"/>
      <c r="BP89" s="834"/>
      <c r="BQ89" s="826">
        <v>1460</v>
      </c>
      <c r="BR89" s="827"/>
      <c r="BS89" s="828"/>
      <c r="BT89" s="24" t="s">
        <v>266</v>
      </c>
      <c r="BU89" s="24"/>
      <c r="BV89" s="24"/>
      <c r="BW89" s="24"/>
      <c r="BX89" s="24"/>
      <c r="BY89" s="24"/>
      <c r="BZ89" s="24"/>
      <c r="CA89" s="26"/>
      <c r="CB89" s="23" t="s">
        <v>278</v>
      </c>
      <c r="CC89" s="24"/>
      <c r="CD89" s="24"/>
      <c r="CE89" s="24"/>
      <c r="CF89" s="24"/>
      <c r="CG89" s="24"/>
      <c r="CH89" s="24"/>
      <c r="CI89" s="24"/>
      <c r="CJ89" s="24"/>
      <c r="CK89" s="24"/>
      <c r="CL89" s="24"/>
      <c r="CM89" s="24"/>
      <c r="CN89" s="24"/>
      <c r="CO89" s="24"/>
      <c r="CP89" s="24"/>
      <c r="CQ89" s="26"/>
      <c r="CR89" s="26"/>
      <c r="CS89" s="26"/>
      <c r="CT89" s="26"/>
      <c r="CU89" s="26"/>
      <c r="CV89" s="26"/>
      <c r="CW89" s="26"/>
      <c r="CX89" s="27"/>
      <c r="CY89" s="27"/>
      <c r="CZ89" s="27"/>
      <c r="DA89" s="27"/>
      <c r="DB89" s="27"/>
      <c r="DC89" s="27"/>
      <c r="DD89" s="27"/>
      <c r="DE89" s="27"/>
      <c r="DF89" s="27"/>
      <c r="DG89" s="28"/>
      <c r="DH89" s="2"/>
      <c r="DI89" s="2"/>
      <c r="DJ89" s="2"/>
      <c r="DK89" s="2"/>
      <c r="DL89" s="2"/>
      <c r="DM89" s="2"/>
      <c r="DN89" s="167">
        <v>1800</v>
      </c>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row>
    <row r="90" spans="1:186" ht="18" customHeight="1">
      <c r="A90" s="38"/>
      <c r="B90" s="5"/>
      <c r="C90" s="15" t="s">
        <v>13</v>
      </c>
      <c r="D90" s="10" t="s">
        <v>26</v>
      </c>
      <c r="E90" s="10"/>
      <c r="F90" s="10"/>
      <c r="G90" s="10"/>
      <c r="H90" s="10"/>
      <c r="I90" s="10"/>
      <c r="J90" s="831" t="str">
        <f>$J$33</f>
        <v/>
      </c>
      <c r="K90" s="831"/>
      <c r="L90" s="831"/>
      <c r="M90" s="831"/>
      <c r="N90" s="831"/>
      <c r="O90" s="831"/>
      <c r="P90" s="831"/>
      <c r="Q90" s="5"/>
      <c r="R90" s="5"/>
      <c r="S90" s="837"/>
      <c r="T90" s="99" t="s">
        <v>55</v>
      </c>
      <c r="U90" s="1023">
        <v>1350</v>
      </c>
      <c r="V90" s="1023"/>
      <c r="W90" s="860" t="s">
        <v>248</v>
      </c>
      <c r="X90" s="860"/>
      <c r="Y90" s="860"/>
      <c r="Z90" s="268" t="s">
        <v>55</v>
      </c>
      <c r="AA90" s="1023">
        <v>1410</v>
      </c>
      <c r="AB90" s="1023"/>
      <c r="AC90" s="860" t="s">
        <v>265</v>
      </c>
      <c r="AD90" s="860"/>
      <c r="AE90" s="860"/>
      <c r="AF90" s="268" t="s">
        <v>55</v>
      </c>
      <c r="AG90" s="1023">
        <v>1540</v>
      </c>
      <c r="AH90" s="1023"/>
      <c r="AI90" s="860" t="s">
        <v>270</v>
      </c>
      <c r="AJ90" s="860"/>
      <c r="AK90" s="1036"/>
      <c r="AL90" s="44"/>
      <c r="AM90" s="2"/>
      <c r="AN90" s="2"/>
      <c r="AO90" s="2"/>
      <c r="AP90" s="2"/>
      <c r="AQ90" s="2"/>
      <c r="AR90" s="111"/>
      <c r="AS90" s="111"/>
      <c r="AT90" s="55"/>
      <c r="AU90" s="115"/>
      <c r="AV90" s="115"/>
      <c r="AW90" s="115"/>
      <c r="AX90" s="112"/>
      <c r="AY90" s="112"/>
      <c r="AZ90" s="112"/>
      <c r="BA90" s="112"/>
      <c r="BB90" s="112"/>
      <c r="BC90" s="2"/>
      <c r="BD90" s="2"/>
      <c r="BE90" s="2"/>
      <c r="BH90" s="2"/>
      <c r="BJ90" s="897"/>
      <c r="BK90" s="897"/>
      <c r="BN90" s="2"/>
      <c r="BO90" s="2"/>
      <c r="BP90" s="834"/>
      <c r="BQ90" s="826">
        <v>1470</v>
      </c>
      <c r="BR90" s="827"/>
      <c r="BS90" s="828"/>
      <c r="BT90" s="24" t="s">
        <v>267</v>
      </c>
      <c r="BU90" s="24"/>
      <c r="BV90" s="24"/>
      <c r="BW90" s="24"/>
      <c r="BX90" s="24"/>
      <c r="BY90" s="24"/>
      <c r="BZ90" s="24"/>
      <c r="CA90" s="26"/>
      <c r="CB90" s="23" t="s">
        <v>279</v>
      </c>
      <c r="CC90" s="24"/>
      <c r="CD90" s="24"/>
      <c r="CE90" s="24"/>
      <c r="CF90" s="24"/>
      <c r="CG90" s="24"/>
      <c r="CH90" s="24"/>
      <c r="CI90" s="24"/>
      <c r="CJ90" s="24"/>
      <c r="CK90" s="24"/>
      <c r="CL90" s="24"/>
      <c r="CM90" s="24"/>
      <c r="CN90" s="24"/>
      <c r="CO90" s="24"/>
      <c r="CP90" s="24"/>
      <c r="CQ90" s="26"/>
      <c r="CR90" s="26"/>
      <c r="CS90" s="26"/>
      <c r="CT90" s="26"/>
      <c r="CU90" s="26"/>
      <c r="CV90" s="26"/>
      <c r="CW90" s="26"/>
      <c r="CX90" s="27"/>
      <c r="CY90" s="27"/>
      <c r="CZ90" s="27"/>
      <c r="DA90" s="27"/>
      <c r="DB90" s="27"/>
      <c r="DC90" s="27"/>
      <c r="DD90" s="27"/>
      <c r="DE90" s="27"/>
      <c r="DF90" s="27"/>
      <c r="DG90" s="28"/>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row>
    <row r="91" spans="1:186" ht="18" customHeight="1">
      <c r="A91" s="38"/>
      <c r="B91" s="5"/>
      <c r="C91" s="15"/>
      <c r="D91" s="852" t="s">
        <v>470</v>
      </c>
      <c r="E91" s="852"/>
      <c r="F91" s="852"/>
      <c r="G91" s="852"/>
      <c r="H91" s="852"/>
      <c r="I91" s="852"/>
      <c r="J91" s="831"/>
      <c r="K91" s="831"/>
      <c r="L91" s="831"/>
      <c r="M91" s="831"/>
      <c r="N91" s="831"/>
      <c r="O91" s="831"/>
      <c r="P91" s="831"/>
      <c r="Q91" s="5"/>
      <c r="R91" s="5"/>
      <c r="S91" s="837"/>
      <c r="T91" s="99" t="s">
        <v>55</v>
      </c>
      <c r="U91" s="1023">
        <v>1360</v>
      </c>
      <c r="V91" s="1023"/>
      <c r="W91" s="860" t="s">
        <v>249</v>
      </c>
      <c r="X91" s="860"/>
      <c r="Y91" s="860"/>
      <c r="Z91" s="268" t="s">
        <v>55</v>
      </c>
      <c r="AA91" s="1023">
        <v>1470</v>
      </c>
      <c r="AB91" s="1023"/>
      <c r="AC91" s="860" t="s">
        <v>253</v>
      </c>
      <c r="AD91" s="860"/>
      <c r="AE91" s="860"/>
      <c r="AF91" s="268" t="s">
        <v>55</v>
      </c>
      <c r="AG91" s="1023">
        <v>1610</v>
      </c>
      <c r="AH91" s="1023"/>
      <c r="AI91" s="860" t="s">
        <v>258</v>
      </c>
      <c r="AJ91" s="860"/>
      <c r="AK91" s="1036"/>
      <c r="AL91" s="44"/>
      <c r="AM91" s="2"/>
      <c r="AN91" s="2"/>
      <c r="AO91" s="2"/>
      <c r="AP91" s="2"/>
      <c r="AQ91" s="2"/>
      <c r="AR91" s="111"/>
      <c r="AS91" s="111"/>
      <c r="AT91" s="55"/>
      <c r="AU91" s="110"/>
      <c r="AV91" s="110"/>
      <c r="AW91" s="110"/>
      <c r="AX91" s="32"/>
      <c r="AY91" s="32"/>
      <c r="AZ91" s="32"/>
      <c r="BA91" s="32"/>
      <c r="BB91" s="32"/>
      <c r="BC91" s="2"/>
      <c r="BD91" s="2"/>
      <c r="BE91" s="2"/>
      <c r="BH91" s="2"/>
      <c r="BN91" s="2"/>
      <c r="BO91" s="2"/>
      <c r="BP91" s="834"/>
      <c r="BQ91" s="826"/>
      <c r="BR91" s="827"/>
      <c r="BS91" s="828"/>
      <c r="BT91" s="823">
        <v>1325</v>
      </c>
      <c r="BU91" s="824"/>
      <c r="BV91" s="824"/>
      <c r="BW91" s="824"/>
      <c r="BX91" s="824"/>
      <c r="BY91" s="824"/>
      <c r="BZ91" s="824"/>
      <c r="CA91" s="825"/>
      <c r="CB91" s="23" t="s">
        <v>288</v>
      </c>
      <c r="CC91" s="24"/>
      <c r="CD91" s="24"/>
      <c r="CE91" s="24"/>
      <c r="CF91" s="24"/>
      <c r="CG91" s="24"/>
      <c r="CH91" s="24"/>
      <c r="CI91" s="24"/>
      <c r="CJ91" s="24"/>
      <c r="CK91" s="24"/>
      <c r="CL91" s="24"/>
      <c r="CM91" s="24"/>
      <c r="CN91" s="24"/>
      <c r="CO91" s="24"/>
      <c r="CP91" s="24"/>
      <c r="CQ91" s="26"/>
      <c r="CR91" s="26"/>
      <c r="CS91" s="26"/>
      <c r="CT91" s="26"/>
      <c r="CU91" s="26"/>
      <c r="CV91" s="26"/>
      <c r="CW91" s="26"/>
      <c r="CX91" s="27"/>
      <c r="CY91" s="27"/>
      <c r="CZ91" s="27"/>
      <c r="DA91" s="27"/>
      <c r="DB91" s="27"/>
      <c r="DC91" s="27"/>
      <c r="DD91" s="27"/>
      <c r="DE91" s="27"/>
      <c r="DF91" s="27"/>
      <c r="DG91" s="28"/>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row>
    <row r="92" spans="1:186" ht="18" customHeight="1">
      <c r="A92" s="38"/>
      <c r="B92" s="5"/>
      <c r="C92" s="13" t="s">
        <v>14</v>
      </c>
      <c r="D92" s="14"/>
      <c r="E92" s="14"/>
      <c r="F92" s="14"/>
      <c r="G92" s="14"/>
      <c r="H92" s="14"/>
      <c r="I92" s="146"/>
      <c r="J92" s="921" t="str">
        <f>IF($J$35="","",$J$35)</f>
        <v/>
      </c>
      <c r="K92" s="922"/>
      <c r="L92" s="922"/>
      <c r="M92" s="922"/>
      <c r="N92" s="922"/>
      <c r="O92" s="922"/>
      <c r="P92" s="923"/>
      <c r="Q92" s="5"/>
      <c r="R92" s="96"/>
      <c r="S92" s="837"/>
      <c r="T92" s="99" t="s">
        <v>55</v>
      </c>
      <c r="U92" s="1023">
        <v>1370</v>
      </c>
      <c r="V92" s="1023"/>
      <c r="W92" s="860" t="s">
        <v>250</v>
      </c>
      <c r="X92" s="860"/>
      <c r="Y92" s="860"/>
      <c r="Z92" s="268" t="s">
        <v>55</v>
      </c>
      <c r="AA92" s="1023">
        <v>1480</v>
      </c>
      <c r="AB92" s="1023"/>
      <c r="AC92" s="860" t="s">
        <v>254</v>
      </c>
      <c r="AD92" s="860"/>
      <c r="AE92" s="860"/>
      <c r="AF92" s="268" t="s">
        <v>55</v>
      </c>
      <c r="AG92" s="1023">
        <v>1700</v>
      </c>
      <c r="AH92" s="1023"/>
      <c r="AI92" s="860" t="s">
        <v>259</v>
      </c>
      <c r="AJ92" s="860"/>
      <c r="AK92" s="1036"/>
      <c r="AL92" s="44"/>
      <c r="AM92" s="2"/>
      <c r="AN92" s="2"/>
      <c r="AO92" s="2"/>
      <c r="AP92" s="2"/>
      <c r="AQ92" s="2"/>
      <c r="AR92" s="2"/>
      <c r="AS92" s="2"/>
      <c r="AT92" s="2"/>
      <c r="AU92" s="2"/>
      <c r="AV92" s="2"/>
      <c r="AW92" s="2"/>
      <c r="AX92" s="2"/>
      <c r="AY92" s="2"/>
      <c r="AZ92" s="2"/>
      <c r="BA92" s="2"/>
      <c r="BB92" s="2"/>
      <c r="BC92" s="2"/>
      <c r="BD92" s="2"/>
      <c r="BE92" s="2"/>
      <c r="BH92" s="2"/>
      <c r="BN92" s="2"/>
      <c r="BO92" s="2"/>
      <c r="BP92" s="834"/>
      <c r="BQ92" s="826">
        <v>1490</v>
      </c>
      <c r="BR92" s="827"/>
      <c r="BS92" s="828"/>
      <c r="BT92" s="24" t="s">
        <v>268</v>
      </c>
      <c r="BU92" s="24"/>
      <c r="BV92" s="24"/>
      <c r="BW92" s="24"/>
      <c r="BX92" s="24"/>
      <c r="BY92" s="24"/>
      <c r="BZ92" s="24"/>
      <c r="CA92" s="26"/>
      <c r="CB92" s="23" t="s">
        <v>155</v>
      </c>
      <c r="CC92" s="24"/>
      <c r="CD92" s="24"/>
      <c r="CE92" s="24"/>
      <c r="CF92" s="24"/>
      <c r="CG92" s="24"/>
      <c r="CH92" s="24"/>
      <c r="CI92" s="24"/>
      <c r="CJ92" s="24"/>
      <c r="CK92" s="24"/>
      <c r="CL92" s="24"/>
      <c r="CM92" s="24"/>
      <c r="CN92" s="24"/>
      <c r="CO92" s="24"/>
      <c r="CP92" s="24"/>
      <c r="CQ92" s="26"/>
      <c r="CR92" s="26"/>
      <c r="CS92" s="26"/>
      <c r="CT92" s="26"/>
      <c r="CU92" s="26"/>
      <c r="CV92" s="26"/>
      <c r="CW92" s="26"/>
      <c r="CX92" s="27"/>
      <c r="CY92" s="27"/>
      <c r="CZ92" s="27"/>
      <c r="DA92" s="27"/>
      <c r="DB92" s="27"/>
      <c r="DC92" s="27"/>
      <c r="DD92" s="27"/>
      <c r="DE92" s="27"/>
      <c r="DF92" s="27"/>
      <c r="DG92" s="28"/>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row>
    <row r="93" spans="1:186" ht="18" customHeight="1">
      <c r="A93" s="38"/>
      <c r="B93" s="5"/>
      <c r="C93" s="15"/>
      <c r="D93" s="852" t="s">
        <v>425</v>
      </c>
      <c r="E93" s="852"/>
      <c r="F93" s="852"/>
      <c r="G93" s="852"/>
      <c r="H93" s="852"/>
      <c r="I93" s="920"/>
      <c r="J93" s="924"/>
      <c r="K93" s="925"/>
      <c r="L93" s="925"/>
      <c r="M93" s="925"/>
      <c r="N93" s="925"/>
      <c r="O93" s="925"/>
      <c r="P93" s="926"/>
      <c r="Q93" s="73"/>
      <c r="R93" s="73"/>
      <c r="S93" s="837"/>
      <c r="T93" s="1096" t="s">
        <v>583</v>
      </c>
      <c r="U93" s="1081"/>
      <c r="V93" s="1081"/>
      <c r="W93" s="1081"/>
      <c r="X93" s="1081"/>
      <c r="Y93" s="1081"/>
      <c r="Z93" s="1081"/>
      <c r="AA93" s="1081"/>
      <c r="AB93" s="1081"/>
      <c r="AC93" s="1081"/>
      <c r="AD93" s="1081"/>
      <c r="AE93" s="1081"/>
      <c r="AF93" s="1081"/>
      <c r="AG93" s="1081"/>
      <c r="AH93" s="1081"/>
      <c r="AI93" s="1081"/>
      <c r="AJ93" s="1081"/>
      <c r="AK93" s="1087"/>
      <c r="AL93" s="44"/>
      <c r="AM93" s="2"/>
      <c r="AN93" s="2"/>
      <c r="AO93" s="2"/>
      <c r="AP93" s="2"/>
      <c r="AQ93" s="2"/>
      <c r="AR93" s="2"/>
      <c r="AS93" s="2"/>
      <c r="AT93" s="2"/>
      <c r="AU93" s="2"/>
      <c r="AV93" s="2"/>
      <c r="AW93" s="2"/>
      <c r="AX93" s="2"/>
      <c r="AY93" s="2"/>
      <c r="AZ93" s="2"/>
      <c r="BA93" s="2"/>
      <c r="BB93" s="2"/>
      <c r="BC93" s="2"/>
      <c r="BD93" s="2"/>
      <c r="BE93" s="2"/>
      <c r="BG93" s="108"/>
      <c r="BH93" s="2"/>
      <c r="BJ93" s="897"/>
      <c r="BK93" s="897"/>
      <c r="BN93" s="2"/>
      <c r="BO93" s="2"/>
      <c r="BP93" s="834"/>
      <c r="BQ93" s="826"/>
      <c r="BR93" s="827"/>
      <c r="BS93" s="828"/>
      <c r="BT93" s="823">
        <v>1510</v>
      </c>
      <c r="BU93" s="824"/>
      <c r="BV93" s="824"/>
      <c r="BW93" s="824"/>
      <c r="BX93" s="824"/>
      <c r="BY93" s="824"/>
      <c r="BZ93" s="824"/>
      <c r="CA93" s="825"/>
      <c r="CB93" s="23" t="s">
        <v>292</v>
      </c>
      <c r="CC93" s="24"/>
      <c r="CD93" s="24"/>
      <c r="CE93" s="24"/>
      <c r="CF93" s="24"/>
      <c r="CG93" s="24"/>
      <c r="CH93" s="24"/>
      <c r="CI93" s="24"/>
      <c r="CJ93" s="24"/>
      <c r="CK93" s="24"/>
      <c r="CL93" s="24"/>
      <c r="CM93" s="24"/>
      <c r="CN93" s="24"/>
      <c r="CO93" s="24"/>
      <c r="CP93" s="24"/>
      <c r="CQ93" s="26"/>
      <c r="CR93" s="26"/>
      <c r="CS93" s="26"/>
      <c r="CT93" s="26"/>
      <c r="CU93" s="26"/>
      <c r="CV93" s="26"/>
      <c r="CW93" s="26"/>
      <c r="CX93" s="27"/>
      <c r="CY93" s="27"/>
      <c r="CZ93" s="27"/>
      <c r="DA93" s="27"/>
      <c r="DB93" s="27"/>
      <c r="DC93" s="27"/>
      <c r="DD93" s="27"/>
      <c r="DE93" s="27"/>
      <c r="DF93" s="27"/>
      <c r="DG93" s="28"/>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row>
    <row r="94" spans="1:186" ht="5.0999999999999996" customHeight="1" thickBot="1">
      <c r="A94" s="38"/>
      <c r="B94" s="5"/>
      <c r="C94" s="15"/>
      <c r="D94" s="852"/>
      <c r="E94" s="852"/>
      <c r="F94" s="852"/>
      <c r="G94" s="852"/>
      <c r="H94" s="852"/>
      <c r="I94" s="920"/>
      <c r="J94" s="924"/>
      <c r="K94" s="925"/>
      <c r="L94" s="925"/>
      <c r="M94" s="925"/>
      <c r="N94" s="925"/>
      <c r="O94" s="925"/>
      <c r="P94" s="926"/>
      <c r="Q94" s="73"/>
      <c r="R94" s="73"/>
      <c r="S94" s="262"/>
      <c r="T94" s="1097"/>
      <c r="U94" s="1088"/>
      <c r="V94" s="1088"/>
      <c r="W94" s="1088"/>
      <c r="X94" s="1088"/>
      <c r="Y94" s="1088"/>
      <c r="Z94" s="1088"/>
      <c r="AA94" s="1088"/>
      <c r="AB94" s="1088"/>
      <c r="AC94" s="1088"/>
      <c r="AD94" s="1088"/>
      <c r="AE94" s="1088"/>
      <c r="AF94" s="1088"/>
      <c r="AG94" s="1088"/>
      <c r="AH94" s="1088"/>
      <c r="AI94" s="1088"/>
      <c r="AJ94" s="1088"/>
      <c r="AK94" s="1089"/>
      <c r="AL94" s="44"/>
      <c r="AM94" s="2"/>
      <c r="AN94" s="2"/>
      <c r="AO94" s="2"/>
      <c r="AP94" s="2"/>
      <c r="AQ94" s="2"/>
      <c r="AR94" s="2"/>
      <c r="AS94" s="2"/>
      <c r="AT94" s="2"/>
      <c r="AU94" s="2"/>
      <c r="AV94" s="2"/>
      <c r="AW94" s="2"/>
      <c r="AX94" s="2"/>
      <c r="AY94" s="2"/>
      <c r="AZ94" s="2"/>
      <c r="BA94" s="2"/>
      <c r="BB94" s="2"/>
      <c r="BC94" s="2"/>
      <c r="BD94" s="2"/>
      <c r="BE94" s="2"/>
      <c r="BG94" s="108"/>
      <c r="BH94" s="2"/>
      <c r="BJ94" s="67"/>
      <c r="BK94" s="67"/>
      <c r="BN94" s="2"/>
      <c r="BO94" s="2"/>
      <c r="BP94" s="834"/>
      <c r="BQ94" s="118"/>
      <c r="BR94" s="119"/>
      <c r="BS94" s="120"/>
      <c r="BT94" s="129"/>
      <c r="BU94" s="130"/>
      <c r="BV94" s="130"/>
      <c r="BW94" s="130"/>
      <c r="BX94" s="130"/>
      <c r="BY94" s="130"/>
      <c r="BZ94" s="130"/>
      <c r="CA94" s="131"/>
      <c r="CB94" s="23"/>
      <c r="CC94" s="24"/>
      <c r="CD94" s="24"/>
      <c r="CE94" s="24"/>
      <c r="CF94" s="24"/>
      <c r="CG94" s="24"/>
      <c r="CH94" s="24"/>
      <c r="CI94" s="24"/>
      <c r="CJ94" s="24"/>
      <c r="CK94" s="24"/>
      <c r="CL94" s="24"/>
      <c r="CM94" s="24"/>
      <c r="CN94" s="24"/>
      <c r="CO94" s="24"/>
      <c r="CP94" s="24"/>
      <c r="CQ94" s="26"/>
      <c r="CR94" s="26"/>
      <c r="CS94" s="26"/>
      <c r="CT94" s="26"/>
      <c r="CU94" s="26"/>
      <c r="CV94" s="26"/>
      <c r="CW94" s="26"/>
      <c r="CX94" s="27"/>
      <c r="CY94" s="27"/>
      <c r="CZ94" s="27"/>
      <c r="DA94" s="27"/>
      <c r="DB94" s="27"/>
      <c r="DC94" s="27"/>
      <c r="DD94" s="27"/>
      <c r="DE94" s="27"/>
      <c r="DF94" s="27"/>
      <c r="DG94" s="28"/>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row>
    <row r="95" spans="1:186" ht="15" customHeight="1" thickTop="1">
      <c r="A95" s="38"/>
      <c r="B95" s="5"/>
      <c r="C95" s="154" t="s">
        <v>15</v>
      </c>
      <c r="D95" s="913" t="s">
        <v>27</v>
      </c>
      <c r="E95" s="913"/>
      <c r="F95" s="913"/>
      <c r="G95" s="155" t="s">
        <v>227</v>
      </c>
      <c r="H95" s="156">
        <f>IF($AV$23="","",$H$37)</f>
        <v>10</v>
      </c>
      <c r="I95" s="155" t="s">
        <v>226</v>
      </c>
      <c r="J95" s="927" t="str">
        <f>$J$37</f>
        <v/>
      </c>
      <c r="K95" s="928"/>
      <c r="L95" s="928"/>
      <c r="M95" s="928"/>
      <c r="N95" s="928"/>
      <c r="O95" s="928"/>
      <c r="P95" s="929"/>
      <c r="Q95" s="73"/>
      <c r="R95" s="73"/>
      <c r="S95" s="836" t="s">
        <v>482</v>
      </c>
      <c r="T95" s="98" t="s">
        <v>55</v>
      </c>
      <c r="U95" s="894" t="s">
        <v>158</v>
      </c>
      <c r="V95" s="1093"/>
      <c r="W95" s="267" t="s">
        <v>55</v>
      </c>
      <c r="X95" s="894" t="s">
        <v>565</v>
      </c>
      <c r="Y95" s="894"/>
      <c r="Z95" s="267" t="s">
        <v>55</v>
      </c>
      <c r="AA95" s="894" t="s">
        <v>548</v>
      </c>
      <c r="AB95" s="1093"/>
      <c r="AC95" s="101" t="s">
        <v>55</v>
      </c>
      <c r="AD95" s="894" t="s">
        <v>530</v>
      </c>
      <c r="AE95" s="894"/>
      <c r="AF95" s="267" t="s">
        <v>55</v>
      </c>
      <c r="AG95" s="894" t="s">
        <v>509</v>
      </c>
      <c r="AH95" s="894"/>
      <c r="AI95" s="267" t="s">
        <v>55</v>
      </c>
      <c r="AJ95" s="943" t="s">
        <v>497</v>
      </c>
      <c r="AK95" s="944"/>
      <c r="AL95" s="44"/>
      <c r="AM95" s="2"/>
      <c r="AN95" s="2"/>
      <c r="AO95" s="2"/>
      <c r="AP95" s="2"/>
      <c r="AQ95" s="2"/>
      <c r="AR95" s="2"/>
      <c r="AS95" s="2"/>
      <c r="AT95" s="2"/>
      <c r="AU95" s="2"/>
      <c r="AV95" s="2"/>
      <c r="AW95" s="2"/>
      <c r="AX95" s="2"/>
      <c r="AY95" s="2"/>
      <c r="AZ95" s="2"/>
      <c r="BA95" s="2"/>
      <c r="BB95" s="2"/>
      <c r="BC95" s="2"/>
      <c r="BD95" s="2"/>
      <c r="BE95" s="2"/>
      <c r="BG95" s="108"/>
      <c r="BH95" s="2"/>
      <c r="BL95" s="2"/>
      <c r="BM95" s="2"/>
      <c r="BN95" s="2"/>
      <c r="BO95" s="2"/>
      <c r="BP95" s="834"/>
      <c r="BQ95" s="826"/>
      <c r="BR95" s="827"/>
      <c r="BS95" s="828"/>
      <c r="BT95" s="823">
        <v>1540</v>
      </c>
      <c r="BU95" s="824"/>
      <c r="BV95" s="824"/>
      <c r="BW95" s="824"/>
      <c r="BX95" s="824"/>
      <c r="BY95" s="824"/>
      <c r="BZ95" s="824"/>
      <c r="CA95" s="825"/>
      <c r="CB95" s="24" t="s">
        <v>293</v>
      </c>
      <c r="CC95" s="24"/>
      <c r="CD95" s="24"/>
      <c r="CE95" s="24"/>
      <c r="CF95" s="24"/>
      <c r="CG95" s="24"/>
      <c r="CH95" s="24"/>
      <c r="CI95" s="24"/>
      <c r="CJ95" s="24"/>
      <c r="CK95" s="24"/>
      <c r="CL95" s="24"/>
      <c r="CM95" s="24"/>
      <c r="CN95" s="24"/>
      <c r="CO95" s="24"/>
      <c r="CP95" s="24"/>
      <c r="CQ95" s="26"/>
      <c r="CR95" s="26"/>
      <c r="CS95" s="26"/>
      <c r="CT95" s="26"/>
      <c r="CU95" s="26"/>
      <c r="CV95" s="26"/>
      <c r="CW95" s="26"/>
      <c r="CX95" s="27"/>
      <c r="CY95" s="27"/>
      <c r="CZ95" s="27"/>
      <c r="DA95" s="27"/>
      <c r="DB95" s="27"/>
      <c r="DC95" s="27"/>
      <c r="DD95" s="27"/>
      <c r="DE95" s="27"/>
      <c r="DF95" s="27"/>
      <c r="DG95" s="28"/>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row>
    <row r="96" spans="1:186" ht="9" customHeight="1">
      <c r="A96" s="38"/>
      <c r="B96" s="5"/>
      <c r="C96" s="157"/>
      <c r="D96" s="158"/>
      <c r="E96" s="158"/>
      <c r="F96" s="158"/>
      <c r="G96" s="159"/>
      <c r="H96" s="159"/>
      <c r="I96" s="159"/>
      <c r="J96" s="930"/>
      <c r="K96" s="931"/>
      <c r="L96" s="931"/>
      <c r="M96" s="931"/>
      <c r="N96" s="931"/>
      <c r="O96" s="931"/>
      <c r="P96" s="932"/>
      <c r="Q96" s="73"/>
      <c r="R96" s="73"/>
      <c r="S96" s="837"/>
      <c r="T96" s="1092" t="s">
        <v>60</v>
      </c>
      <c r="U96" s="1085"/>
      <c r="V96" s="1090"/>
      <c r="W96" s="1084" t="s">
        <v>566</v>
      </c>
      <c r="X96" s="1085"/>
      <c r="Y96" s="1085"/>
      <c r="Z96" s="1084" t="s">
        <v>549</v>
      </c>
      <c r="AA96" s="1085"/>
      <c r="AB96" s="1090"/>
      <c r="AC96" s="1085" t="s">
        <v>531</v>
      </c>
      <c r="AD96" s="1085"/>
      <c r="AE96" s="1085"/>
      <c r="AF96" s="1084" t="s">
        <v>510</v>
      </c>
      <c r="AG96" s="1085"/>
      <c r="AH96" s="1085"/>
      <c r="AI96" s="1084" t="s">
        <v>498</v>
      </c>
      <c r="AJ96" s="1085"/>
      <c r="AK96" s="1091"/>
      <c r="AL96" s="44"/>
      <c r="AM96" s="2"/>
      <c r="AN96" s="2"/>
      <c r="AO96" s="2"/>
      <c r="AP96" s="2"/>
      <c r="AQ96" s="2"/>
      <c r="AR96" s="2"/>
      <c r="AS96" s="2"/>
      <c r="AT96" s="2"/>
      <c r="AU96" s="2"/>
      <c r="AV96" s="2"/>
      <c r="AW96" s="2"/>
      <c r="AX96" s="2"/>
      <c r="AY96" s="2"/>
      <c r="AZ96" s="2"/>
      <c r="BA96" s="2"/>
      <c r="BB96" s="2"/>
      <c r="BC96" s="2"/>
      <c r="BD96" s="2"/>
      <c r="BE96" s="2"/>
      <c r="BG96" s="108"/>
      <c r="BH96" s="2"/>
      <c r="BL96" s="2"/>
      <c r="BM96" s="2"/>
      <c r="BN96" s="2"/>
      <c r="BO96" s="2"/>
      <c r="BP96" s="834"/>
      <c r="BQ96" s="118"/>
      <c r="BR96" s="119"/>
      <c r="BS96" s="120"/>
      <c r="BT96" s="129"/>
      <c r="BU96" s="130"/>
      <c r="BV96" s="130"/>
      <c r="BW96" s="130"/>
      <c r="BX96" s="130"/>
      <c r="BY96" s="130"/>
      <c r="BZ96" s="130"/>
      <c r="CA96" s="131"/>
      <c r="CB96" s="24"/>
      <c r="CC96" s="24"/>
      <c r="CD96" s="24"/>
      <c r="CE96" s="24"/>
      <c r="CF96" s="24"/>
      <c r="CG96" s="24"/>
      <c r="CH96" s="24"/>
      <c r="CI96" s="24"/>
      <c r="CJ96" s="24"/>
      <c r="CK96" s="24"/>
      <c r="CL96" s="24"/>
      <c r="CM96" s="24"/>
      <c r="CN96" s="24"/>
      <c r="CO96" s="24"/>
      <c r="CP96" s="24"/>
      <c r="CQ96" s="26"/>
      <c r="CR96" s="26"/>
      <c r="CS96" s="26"/>
      <c r="CT96" s="26"/>
      <c r="CU96" s="26"/>
      <c r="CV96" s="26"/>
      <c r="CW96" s="26"/>
      <c r="CX96" s="27"/>
      <c r="CY96" s="27"/>
      <c r="CZ96" s="27"/>
      <c r="DA96" s="27"/>
      <c r="DB96" s="27"/>
      <c r="DC96" s="27"/>
      <c r="DD96" s="27"/>
      <c r="DE96" s="27"/>
      <c r="DF96" s="27"/>
      <c r="DG96" s="28"/>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row>
    <row r="97" spans="1:186" ht="15" customHeight="1">
      <c r="A97" s="38"/>
      <c r="B97" s="5"/>
      <c r="C97" s="157"/>
      <c r="D97" s="936" t="s">
        <v>359</v>
      </c>
      <c r="E97" s="936"/>
      <c r="F97" s="936"/>
      <c r="G97" s="936"/>
      <c r="H97" s="936"/>
      <c r="I97" s="937"/>
      <c r="J97" s="930"/>
      <c r="K97" s="931"/>
      <c r="L97" s="931"/>
      <c r="M97" s="931"/>
      <c r="N97" s="931"/>
      <c r="O97" s="931"/>
      <c r="P97" s="932"/>
      <c r="Q97" s="5"/>
      <c r="R97" s="5"/>
      <c r="S97" s="837"/>
      <c r="T97" s="103" t="s">
        <v>55</v>
      </c>
      <c r="U97" s="1081" t="s">
        <v>581</v>
      </c>
      <c r="V97" s="1086"/>
      <c r="W97" s="269" t="s">
        <v>55</v>
      </c>
      <c r="X97" s="1081" t="s">
        <v>563</v>
      </c>
      <c r="Y97" s="1081"/>
      <c r="Z97" s="269" t="s">
        <v>55</v>
      </c>
      <c r="AA97" s="144" t="s">
        <v>546</v>
      </c>
      <c r="AB97" s="270"/>
      <c r="AC97" s="266" t="s">
        <v>55</v>
      </c>
      <c r="AD97" s="1081" t="s">
        <v>528</v>
      </c>
      <c r="AE97" s="1081"/>
      <c r="AF97" s="269" t="s">
        <v>55</v>
      </c>
      <c r="AG97" s="1081" t="s">
        <v>507</v>
      </c>
      <c r="AH97" s="1081"/>
      <c r="AI97" s="272" t="s">
        <v>55</v>
      </c>
      <c r="AJ97" s="945" t="s">
        <v>495</v>
      </c>
      <c r="AK97" s="946"/>
      <c r="AL97" s="44"/>
      <c r="AM97" s="2"/>
      <c r="AN97" s="2"/>
      <c r="AO97" s="2"/>
      <c r="AP97" s="2"/>
      <c r="AQ97" s="2"/>
      <c r="AR97" s="2"/>
      <c r="AS97" s="2"/>
      <c r="AT97" s="2"/>
      <c r="AU97" s="2"/>
      <c r="AV97" s="2"/>
      <c r="AW97" s="2"/>
      <c r="AX97" s="2"/>
      <c r="AY97" s="2"/>
      <c r="AZ97" s="2"/>
      <c r="BA97" s="2"/>
      <c r="BB97" s="2"/>
      <c r="BC97" s="2"/>
      <c r="BD97" s="2"/>
      <c r="BE97" s="2"/>
      <c r="BH97" s="2"/>
      <c r="BI97" s="67"/>
      <c r="BL97" s="2"/>
      <c r="BM97" s="2"/>
      <c r="BN97" s="2"/>
      <c r="BO97" s="2"/>
      <c r="BP97" s="834"/>
      <c r="BQ97" s="826"/>
      <c r="BR97" s="827"/>
      <c r="BS97" s="828"/>
      <c r="BT97" s="823">
        <v>1560</v>
      </c>
      <c r="BU97" s="824"/>
      <c r="BV97" s="824"/>
      <c r="BW97" s="824"/>
      <c r="BX97" s="824"/>
      <c r="BY97" s="824"/>
      <c r="BZ97" s="824"/>
      <c r="CA97" s="825"/>
      <c r="CB97" s="24" t="s">
        <v>294</v>
      </c>
      <c r="CC97" s="24"/>
      <c r="CD97" s="24"/>
      <c r="CE97" s="24"/>
      <c r="CF97" s="24"/>
      <c r="CG97" s="24"/>
      <c r="CH97" s="24"/>
      <c r="CI97" s="24"/>
      <c r="CJ97" s="24"/>
      <c r="CK97" s="24"/>
      <c r="CL97" s="24"/>
      <c r="CM97" s="24"/>
      <c r="CN97" s="24"/>
      <c r="CO97" s="24"/>
      <c r="CP97" s="24"/>
      <c r="CQ97" s="26"/>
      <c r="CR97" s="26"/>
      <c r="CS97" s="26"/>
      <c r="CT97" s="26"/>
      <c r="CU97" s="26"/>
      <c r="CV97" s="26"/>
      <c r="CW97" s="26"/>
      <c r="CX97" s="27"/>
      <c r="CY97" s="27"/>
      <c r="CZ97" s="27"/>
      <c r="DA97" s="27"/>
      <c r="DB97" s="27"/>
      <c r="DC97" s="27"/>
      <c r="DD97" s="27"/>
      <c r="DE97" s="27"/>
      <c r="DF97" s="27"/>
      <c r="DG97" s="28"/>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row>
    <row r="98" spans="1:186" ht="9" customHeight="1" thickBot="1">
      <c r="A98" s="38"/>
      <c r="B98" s="5"/>
      <c r="C98" s="166"/>
      <c r="D98" s="938"/>
      <c r="E98" s="938"/>
      <c r="F98" s="938"/>
      <c r="G98" s="938"/>
      <c r="H98" s="938"/>
      <c r="I98" s="939"/>
      <c r="J98" s="933"/>
      <c r="K98" s="934"/>
      <c r="L98" s="934"/>
      <c r="M98" s="934"/>
      <c r="N98" s="934"/>
      <c r="O98" s="934"/>
      <c r="P98" s="935"/>
      <c r="Q98" s="5"/>
      <c r="R98" s="5"/>
      <c r="S98" s="837"/>
      <c r="T98" s="1092" t="s">
        <v>582</v>
      </c>
      <c r="U98" s="1085"/>
      <c r="V98" s="1090"/>
      <c r="W98" s="1084" t="s">
        <v>564</v>
      </c>
      <c r="X98" s="1085"/>
      <c r="Y98" s="1085"/>
      <c r="Z98" s="1084" t="s">
        <v>547</v>
      </c>
      <c r="AA98" s="1085"/>
      <c r="AB98" s="1090"/>
      <c r="AC98" s="1085" t="s">
        <v>529</v>
      </c>
      <c r="AD98" s="1085"/>
      <c r="AE98" s="1085"/>
      <c r="AF98" s="1084" t="s">
        <v>508</v>
      </c>
      <c r="AG98" s="1085"/>
      <c r="AH98" s="1085"/>
      <c r="AI98" s="1084" t="s">
        <v>496</v>
      </c>
      <c r="AJ98" s="1085"/>
      <c r="AK98" s="1091"/>
      <c r="AL98" s="44"/>
      <c r="AM98" s="2"/>
      <c r="AN98" s="2"/>
      <c r="AO98" s="2"/>
      <c r="AP98" s="2"/>
      <c r="AQ98" s="2"/>
      <c r="AR98" s="2"/>
      <c r="AS98" s="2"/>
      <c r="AT98" s="2"/>
      <c r="AU98" s="2"/>
      <c r="AV98" s="2"/>
      <c r="AW98" s="2"/>
      <c r="AX98" s="2"/>
      <c r="AY98" s="2"/>
      <c r="AZ98" s="2"/>
      <c r="BA98" s="2"/>
      <c r="BB98" s="2"/>
      <c r="BC98" s="2"/>
      <c r="BD98" s="2"/>
      <c r="BE98" s="2"/>
      <c r="BH98" s="2"/>
      <c r="BI98" s="67"/>
      <c r="BL98" s="2"/>
      <c r="BM98" s="2"/>
      <c r="BN98" s="2"/>
      <c r="BO98" s="2"/>
      <c r="BP98" s="834"/>
      <c r="BQ98" s="118"/>
      <c r="BR98" s="119"/>
      <c r="BS98" s="120"/>
      <c r="BT98" s="129"/>
      <c r="BU98" s="130"/>
      <c r="BV98" s="130"/>
      <c r="BW98" s="130"/>
      <c r="BX98" s="130"/>
      <c r="BY98" s="130"/>
      <c r="BZ98" s="130"/>
      <c r="CA98" s="131"/>
      <c r="CB98" s="24"/>
      <c r="CC98" s="24"/>
      <c r="CD98" s="24"/>
      <c r="CE98" s="24"/>
      <c r="CF98" s="24"/>
      <c r="CG98" s="24"/>
      <c r="CH98" s="24"/>
      <c r="CI98" s="24"/>
      <c r="CJ98" s="24"/>
      <c r="CK98" s="24"/>
      <c r="CL98" s="24"/>
      <c r="CM98" s="24"/>
      <c r="CN98" s="24"/>
      <c r="CO98" s="24"/>
      <c r="CP98" s="24"/>
      <c r="CQ98" s="26"/>
      <c r="CR98" s="26"/>
      <c r="CS98" s="26"/>
      <c r="CT98" s="26"/>
      <c r="CU98" s="26"/>
      <c r="CV98" s="26"/>
      <c r="CW98" s="26"/>
      <c r="CX98" s="27"/>
      <c r="CY98" s="27"/>
      <c r="CZ98" s="27"/>
      <c r="DA98" s="27"/>
      <c r="DB98" s="27"/>
      <c r="DC98" s="27"/>
      <c r="DD98" s="27"/>
      <c r="DE98" s="27"/>
      <c r="DF98" s="27"/>
      <c r="DG98" s="28"/>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row>
    <row r="99" spans="1:186" ht="15" customHeight="1" thickTop="1">
      <c r="A99" s="38"/>
      <c r="B99" s="5"/>
      <c r="C99" s="15" t="s">
        <v>16</v>
      </c>
      <c r="D99" s="70" t="s">
        <v>28</v>
      </c>
      <c r="E99" s="916">
        <f>IF($AV$23="","",$E$39)</f>
        <v>10</v>
      </c>
      <c r="F99" s="916"/>
      <c r="G99" s="10" t="s">
        <v>29</v>
      </c>
      <c r="H99" s="10" t="s">
        <v>30</v>
      </c>
      <c r="I99" s="10"/>
      <c r="J99" s="917" t="str">
        <f>$J$39</f>
        <v/>
      </c>
      <c r="K99" s="917"/>
      <c r="L99" s="917"/>
      <c r="M99" s="917"/>
      <c r="N99" s="917"/>
      <c r="O99" s="917"/>
      <c r="P99" s="917"/>
      <c r="Q99" s="5"/>
      <c r="R99" s="5"/>
      <c r="S99" s="837"/>
      <c r="T99" s="103" t="s">
        <v>55</v>
      </c>
      <c r="U99" s="1081" t="s">
        <v>579</v>
      </c>
      <c r="V99" s="1086"/>
      <c r="W99" s="269" t="s">
        <v>55</v>
      </c>
      <c r="X99" s="1081" t="s">
        <v>169</v>
      </c>
      <c r="Y99" s="1081"/>
      <c r="Z99" s="269" t="s">
        <v>55</v>
      </c>
      <c r="AA99" s="144" t="s">
        <v>544</v>
      </c>
      <c r="AB99" s="271"/>
      <c r="AC99" s="266" t="s">
        <v>55</v>
      </c>
      <c r="AD99" s="1081" t="s">
        <v>527</v>
      </c>
      <c r="AE99" s="1081"/>
      <c r="AF99" s="269" t="s">
        <v>55</v>
      </c>
      <c r="AG99" s="1081" t="s">
        <v>505</v>
      </c>
      <c r="AH99" s="1081"/>
      <c r="AI99" s="272" t="s">
        <v>55</v>
      </c>
      <c r="AJ99" s="1081" t="s">
        <v>493</v>
      </c>
      <c r="AK99" s="1087"/>
      <c r="AL99" s="44"/>
      <c r="AM99" s="2"/>
      <c r="AN99" s="2"/>
      <c r="AO99" s="2"/>
      <c r="AP99" s="2"/>
      <c r="AQ99" s="2"/>
      <c r="AR99" s="2"/>
      <c r="AS99" s="2"/>
      <c r="AT99" s="2"/>
      <c r="AU99" s="2"/>
      <c r="AV99" s="2"/>
      <c r="AW99" s="2"/>
      <c r="AX99" s="2"/>
      <c r="AY99" s="2"/>
      <c r="AZ99" s="2"/>
      <c r="BA99" s="2"/>
      <c r="BB99" s="2"/>
      <c r="BC99" s="2"/>
      <c r="BD99" s="2"/>
      <c r="BE99" s="2"/>
      <c r="BH99" s="2"/>
      <c r="BI99" s="897"/>
      <c r="BJ99" s="897"/>
      <c r="BK99" s="2"/>
      <c r="BL99" s="2"/>
      <c r="BM99" s="2"/>
      <c r="BN99" s="2"/>
      <c r="BO99" s="2"/>
      <c r="BP99" s="834"/>
      <c r="BQ99" s="826"/>
      <c r="BR99" s="827"/>
      <c r="BS99" s="828"/>
      <c r="BT99" s="823">
        <v>1570</v>
      </c>
      <c r="BU99" s="824"/>
      <c r="BV99" s="824"/>
      <c r="BW99" s="824"/>
      <c r="BX99" s="824"/>
      <c r="BY99" s="824"/>
      <c r="BZ99" s="824"/>
      <c r="CA99" s="825"/>
      <c r="CB99" s="24" t="s">
        <v>351</v>
      </c>
      <c r="CC99" s="24"/>
      <c r="CD99" s="26"/>
      <c r="CE99" s="26"/>
      <c r="CF99" s="26"/>
      <c r="CG99" s="26"/>
      <c r="CH99" s="26"/>
      <c r="CI99" s="26"/>
      <c r="CJ99" s="26"/>
      <c r="CK99" s="26"/>
      <c r="CL99" s="26"/>
      <c r="CM99" s="26"/>
      <c r="CN99" s="26"/>
      <c r="CO99" s="26"/>
      <c r="CP99" s="26"/>
      <c r="CQ99" s="26"/>
      <c r="CR99" s="26"/>
      <c r="CS99" s="26"/>
      <c r="CT99" s="26"/>
      <c r="CU99" s="26"/>
      <c r="CV99" s="26"/>
      <c r="CW99" s="26"/>
      <c r="CX99" s="27"/>
      <c r="CY99" s="27"/>
      <c r="CZ99" s="27"/>
      <c r="DA99" s="27"/>
      <c r="DB99" s="27"/>
      <c r="DC99" s="27"/>
      <c r="DD99" s="27"/>
      <c r="DE99" s="27"/>
      <c r="DF99" s="27"/>
      <c r="DG99" s="28"/>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row>
    <row r="100" spans="1:186" ht="9" customHeight="1">
      <c r="A100" s="38"/>
      <c r="B100" s="1231" t="s">
        <v>446</v>
      </c>
      <c r="C100" s="15"/>
      <c r="D100" s="70"/>
      <c r="E100" s="121"/>
      <c r="F100" s="121"/>
      <c r="G100" s="10"/>
      <c r="H100" s="10"/>
      <c r="I100" s="10"/>
      <c r="J100" s="918"/>
      <c r="K100" s="918"/>
      <c r="L100" s="918"/>
      <c r="M100" s="918"/>
      <c r="N100" s="918"/>
      <c r="O100" s="918"/>
      <c r="P100" s="918"/>
      <c r="Q100" s="5"/>
      <c r="R100" s="5"/>
      <c r="S100" s="837"/>
      <c r="T100" s="1092" t="s">
        <v>580</v>
      </c>
      <c r="U100" s="1085"/>
      <c r="V100" s="1090"/>
      <c r="W100" s="1084" t="s">
        <v>562</v>
      </c>
      <c r="X100" s="1085"/>
      <c r="Y100" s="1085"/>
      <c r="Z100" s="1084" t="s">
        <v>545</v>
      </c>
      <c r="AA100" s="1085"/>
      <c r="AB100" s="1090"/>
      <c r="AC100" s="1085" t="s">
        <v>510</v>
      </c>
      <c r="AD100" s="1085"/>
      <c r="AE100" s="1085"/>
      <c r="AF100" s="1084" t="s">
        <v>506</v>
      </c>
      <c r="AG100" s="1085"/>
      <c r="AH100" s="1085"/>
      <c r="AI100" s="1084" t="s">
        <v>494</v>
      </c>
      <c r="AJ100" s="1085"/>
      <c r="AK100" s="1091"/>
      <c r="AL100" s="44"/>
      <c r="AM100" s="2"/>
      <c r="AN100" s="2"/>
      <c r="AO100" s="2"/>
      <c r="AP100" s="2"/>
      <c r="AQ100" s="2"/>
      <c r="AR100" s="2"/>
      <c r="AS100" s="2"/>
      <c r="AT100" s="2"/>
      <c r="AU100" s="2"/>
      <c r="AV100" s="2"/>
      <c r="AW100" s="2"/>
      <c r="AX100" s="2"/>
      <c r="AY100" s="2"/>
      <c r="AZ100" s="2"/>
      <c r="BA100" s="2"/>
      <c r="BB100" s="2"/>
      <c r="BC100" s="2"/>
      <c r="BD100" s="2"/>
      <c r="BE100" s="2"/>
      <c r="BH100" s="2"/>
      <c r="BI100" s="67"/>
      <c r="BJ100" s="67"/>
      <c r="BK100" s="2"/>
      <c r="BL100" s="2"/>
      <c r="BM100" s="2"/>
      <c r="BN100" s="2"/>
      <c r="BO100" s="2"/>
      <c r="BP100" s="834"/>
      <c r="BQ100" s="118"/>
      <c r="BR100" s="119"/>
      <c r="BS100" s="119"/>
      <c r="BT100" s="129"/>
      <c r="BU100" s="130"/>
      <c r="BV100" s="130"/>
      <c r="BW100" s="130"/>
      <c r="BX100" s="130"/>
      <c r="BY100" s="130"/>
      <c r="BZ100" s="130"/>
      <c r="CA100" s="131"/>
      <c r="CB100" s="24"/>
      <c r="CC100" s="24"/>
      <c r="CD100" s="26"/>
      <c r="CE100" s="26"/>
      <c r="CF100" s="26"/>
      <c r="CG100" s="26"/>
      <c r="CH100" s="26"/>
      <c r="CI100" s="26"/>
      <c r="CJ100" s="26"/>
      <c r="CK100" s="26"/>
      <c r="CL100" s="26"/>
      <c r="CM100" s="26"/>
      <c r="CN100" s="26"/>
      <c r="CO100" s="26"/>
      <c r="CP100" s="26"/>
      <c r="CQ100" s="26"/>
      <c r="CR100" s="26"/>
      <c r="CS100" s="26"/>
      <c r="CT100" s="26"/>
      <c r="CU100" s="26"/>
      <c r="CV100" s="26"/>
      <c r="CW100" s="26"/>
      <c r="CX100" s="27"/>
      <c r="CY100" s="27"/>
      <c r="CZ100" s="27"/>
      <c r="DA100" s="27"/>
      <c r="DB100" s="27"/>
      <c r="DC100" s="27"/>
      <c r="DD100" s="27"/>
      <c r="DE100" s="27"/>
      <c r="DF100" s="27"/>
      <c r="DG100" s="28"/>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row>
    <row r="101" spans="1:186" ht="15" customHeight="1">
      <c r="A101" s="38"/>
      <c r="B101" s="1231"/>
      <c r="C101" s="29"/>
      <c r="D101" s="912" t="s">
        <v>225</v>
      </c>
      <c r="E101" s="912"/>
      <c r="F101" s="912"/>
      <c r="G101" s="912"/>
      <c r="H101" s="912"/>
      <c r="I101" s="912"/>
      <c r="J101" s="919"/>
      <c r="K101" s="919"/>
      <c r="L101" s="919"/>
      <c r="M101" s="919"/>
      <c r="N101" s="919"/>
      <c r="O101" s="919"/>
      <c r="P101" s="919"/>
      <c r="Q101" s="5"/>
      <c r="R101" s="5"/>
      <c r="S101" s="837"/>
      <c r="T101" s="103" t="s">
        <v>55</v>
      </c>
      <c r="U101" s="1081" t="s">
        <v>577</v>
      </c>
      <c r="V101" s="1086"/>
      <c r="W101" s="269" t="s">
        <v>55</v>
      </c>
      <c r="X101" s="1081" t="s">
        <v>560</v>
      </c>
      <c r="Y101" s="1081"/>
      <c r="Z101" s="269" t="s">
        <v>55</v>
      </c>
      <c r="AA101" s="1081" t="s">
        <v>542</v>
      </c>
      <c r="AB101" s="1086"/>
      <c r="AC101" s="266" t="s">
        <v>55</v>
      </c>
      <c r="AD101" s="144" t="s">
        <v>525</v>
      </c>
      <c r="AE101" s="144"/>
      <c r="AF101" s="269" t="s">
        <v>55</v>
      </c>
      <c r="AG101" s="1081" t="s">
        <v>503</v>
      </c>
      <c r="AH101" s="1081"/>
      <c r="AI101" s="269" t="s">
        <v>55</v>
      </c>
      <c r="AJ101" s="1081" t="s">
        <v>491</v>
      </c>
      <c r="AK101" s="1087"/>
      <c r="AL101" s="44"/>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834"/>
      <c r="BQ101" s="826"/>
      <c r="BR101" s="827"/>
      <c r="BS101" s="827"/>
      <c r="BT101" s="823">
        <v>1599</v>
      </c>
      <c r="BU101" s="824"/>
      <c r="BV101" s="824"/>
      <c r="BW101" s="824"/>
      <c r="BX101" s="824"/>
      <c r="BY101" s="824"/>
      <c r="BZ101" s="824"/>
      <c r="CA101" s="825"/>
      <c r="CB101" s="24" t="s">
        <v>295</v>
      </c>
      <c r="CC101" s="24"/>
      <c r="CD101" s="26"/>
      <c r="CE101" s="26"/>
      <c r="CF101" s="26"/>
      <c r="CG101" s="26"/>
      <c r="CH101" s="26"/>
      <c r="CI101" s="26"/>
      <c r="CJ101" s="26"/>
      <c r="CK101" s="26"/>
      <c r="CL101" s="26"/>
      <c r="CM101" s="26"/>
      <c r="CN101" s="26"/>
      <c r="CO101" s="26"/>
      <c r="CP101" s="26"/>
      <c r="CQ101" s="26"/>
      <c r="CR101" s="26"/>
      <c r="CS101" s="26"/>
      <c r="CT101" s="26"/>
      <c r="CU101" s="26"/>
      <c r="CV101" s="26"/>
      <c r="CW101" s="26"/>
      <c r="CX101" s="27"/>
      <c r="CY101" s="27"/>
      <c r="CZ101" s="27"/>
      <c r="DA101" s="27"/>
      <c r="DB101" s="27"/>
      <c r="DC101" s="27"/>
      <c r="DD101" s="27"/>
      <c r="DE101" s="27"/>
      <c r="DF101" s="27"/>
      <c r="DG101" s="28"/>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row>
    <row r="102" spans="1:186" ht="9" customHeight="1">
      <c r="A102" s="38"/>
      <c r="B102" s="5"/>
      <c r="C102" s="1214" t="s">
        <v>228</v>
      </c>
      <c r="D102" s="984" t="s">
        <v>229</v>
      </c>
      <c r="E102" s="984"/>
      <c r="F102" s="984"/>
      <c r="G102" s="984"/>
      <c r="H102" s="984"/>
      <c r="I102" s="987"/>
      <c r="J102" s="921" t="str">
        <f>IF($J$95="","",$J$95-$J$99)</f>
        <v/>
      </c>
      <c r="K102" s="922"/>
      <c r="L102" s="922"/>
      <c r="M102" s="922"/>
      <c r="N102" s="922"/>
      <c r="O102" s="922"/>
      <c r="P102" s="923"/>
      <c r="Q102" s="5"/>
      <c r="R102" s="5"/>
      <c r="S102" s="837"/>
      <c r="T102" s="1092" t="s">
        <v>578</v>
      </c>
      <c r="U102" s="1085"/>
      <c r="V102" s="1090"/>
      <c r="W102" s="1084" t="s">
        <v>561</v>
      </c>
      <c r="X102" s="1085"/>
      <c r="Y102" s="1085"/>
      <c r="Z102" s="1084" t="s">
        <v>543</v>
      </c>
      <c r="AA102" s="1085"/>
      <c r="AB102" s="1090"/>
      <c r="AC102" s="1085" t="s">
        <v>526</v>
      </c>
      <c r="AD102" s="1085"/>
      <c r="AE102" s="1085"/>
      <c r="AF102" s="1084" t="s">
        <v>504</v>
      </c>
      <c r="AG102" s="1085"/>
      <c r="AH102" s="1085"/>
      <c r="AI102" s="1084" t="s">
        <v>492</v>
      </c>
      <c r="AJ102" s="1085"/>
      <c r="AK102" s="1091"/>
      <c r="AL102" s="44"/>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834"/>
      <c r="BQ102" s="118"/>
      <c r="BR102" s="119"/>
      <c r="BS102" s="119"/>
      <c r="BT102" s="23"/>
      <c r="BU102" s="24"/>
      <c r="BV102" s="24"/>
      <c r="BW102" s="24"/>
      <c r="BX102" s="24"/>
      <c r="BY102" s="24"/>
      <c r="BZ102" s="24"/>
      <c r="CA102" s="61"/>
      <c r="CB102" s="24"/>
      <c r="CC102" s="24"/>
      <c r="CD102" s="26"/>
      <c r="CE102" s="26"/>
      <c r="CF102" s="26"/>
      <c r="CG102" s="26"/>
      <c r="CH102" s="26"/>
      <c r="CI102" s="26"/>
      <c r="CJ102" s="26"/>
      <c r="CK102" s="26"/>
      <c r="CL102" s="26"/>
      <c r="CM102" s="26"/>
      <c r="CN102" s="26"/>
      <c r="CO102" s="26"/>
      <c r="CP102" s="26"/>
      <c r="CQ102" s="26"/>
      <c r="CR102" s="26"/>
      <c r="CS102" s="26"/>
      <c r="CT102" s="26"/>
      <c r="CU102" s="26"/>
      <c r="CV102" s="26"/>
      <c r="CW102" s="26"/>
      <c r="CX102" s="27"/>
      <c r="CY102" s="27"/>
      <c r="CZ102" s="27"/>
      <c r="DA102" s="27"/>
      <c r="DB102" s="27"/>
      <c r="DC102" s="27"/>
      <c r="DD102" s="27"/>
      <c r="DE102" s="27"/>
      <c r="DF102" s="27"/>
      <c r="DG102" s="28"/>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row>
    <row r="103" spans="1:186" ht="15" customHeight="1">
      <c r="A103" s="38"/>
      <c r="B103" s="5"/>
      <c r="C103" s="1215"/>
      <c r="D103" s="852"/>
      <c r="E103" s="852"/>
      <c r="F103" s="852"/>
      <c r="G103" s="852"/>
      <c r="H103" s="852"/>
      <c r="I103" s="920"/>
      <c r="J103" s="924"/>
      <c r="K103" s="925"/>
      <c r="L103" s="925"/>
      <c r="M103" s="925"/>
      <c r="N103" s="925"/>
      <c r="O103" s="925"/>
      <c r="P103" s="926"/>
      <c r="Q103" s="5"/>
      <c r="R103" s="5"/>
      <c r="S103" s="837"/>
      <c r="T103" s="103" t="s">
        <v>55</v>
      </c>
      <c r="U103" s="1081" t="s">
        <v>575</v>
      </c>
      <c r="V103" s="1086"/>
      <c r="W103" s="269" t="s">
        <v>55</v>
      </c>
      <c r="X103" s="1081" t="s">
        <v>558</v>
      </c>
      <c r="Y103" s="1081"/>
      <c r="Z103" s="269" t="s">
        <v>55</v>
      </c>
      <c r="AA103" s="1081" t="s">
        <v>540</v>
      </c>
      <c r="AB103" s="1086"/>
      <c r="AC103" s="266" t="s">
        <v>55</v>
      </c>
      <c r="AD103" s="144" t="s">
        <v>523</v>
      </c>
      <c r="AE103" s="144"/>
      <c r="AF103" s="269" t="s">
        <v>55</v>
      </c>
      <c r="AG103" s="1081" t="s">
        <v>501</v>
      </c>
      <c r="AH103" s="1081"/>
      <c r="AI103" s="269" t="s">
        <v>55</v>
      </c>
      <c r="AJ103" s="1081" t="s">
        <v>489</v>
      </c>
      <c r="AK103" s="1087"/>
      <c r="AL103" s="44"/>
      <c r="AM103" s="2"/>
      <c r="AN103" s="2"/>
      <c r="AO103" s="2"/>
      <c r="AP103" s="2"/>
      <c r="AQ103" s="2"/>
      <c r="AR103" s="55"/>
      <c r="AS103" s="110"/>
      <c r="AT103" s="110"/>
      <c r="AU103" s="110"/>
      <c r="AV103" s="32"/>
      <c r="AW103" s="32"/>
      <c r="AX103" s="32"/>
      <c r="AY103" s="32"/>
      <c r="AZ103" s="32"/>
      <c r="BA103" s="55"/>
      <c r="BB103" s="110"/>
      <c r="BC103" s="110"/>
      <c r="BD103" s="110"/>
      <c r="BE103" s="32"/>
      <c r="BF103" s="32"/>
      <c r="BG103" s="32"/>
      <c r="BH103" s="32"/>
      <c r="BI103" s="32"/>
      <c r="BJ103" s="2"/>
      <c r="BK103" s="2"/>
      <c r="BL103" s="2"/>
      <c r="BM103" s="2"/>
      <c r="BN103" s="2"/>
      <c r="BO103" s="2"/>
      <c r="BP103" s="834"/>
      <c r="BQ103" s="826">
        <v>1500</v>
      </c>
      <c r="BR103" s="827"/>
      <c r="BS103" s="827"/>
      <c r="BT103" s="23" t="s">
        <v>269</v>
      </c>
      <c r="BU103" s="24"/>
      <c r="BV103" s="24"/>
      <c r="BW103" s="24"/>
      <c r="BX103" s="24"/>
      <c r="BY103" s="24"/>
      <c r="BZ103" s="24"/>
      <c r="CA103" s="61"/>
      <c r="CB103" s="24"/>
      <c r="CC103" s="24"/>
      <c r="CD103" s="26"/>
      <c r="CE103" s="26"/>
      <c r="CF103" s="26"/>
      <c r="CG103" s="26"/>
      <c r="CH103" s="26"/>
      <c r="CI103" s="26"/>
      <c r="CJ103" s="26"/>
      <c r="CK103" s="26"/>
      <c r="CL103" s="26"/>
      <c r="CM103" s="26"/>
      <c r="CN103" s="26"/>
      <c r="CO103" s="26"/>
      <c r="CP103" s="26"/>
      <c r="CQ103" s="26"/>
      <c r="CR103" s="26"/>
      <c r="CS103" s="26"/>
      <c r="CT103" s="26"/>
      <c r="CU103" s="26"/>
      <c r="CV103" s="26"/>
      <c r="CW103" s="26"/>
      <c r="CX103" s="27"/>
      <c r="CY103" s="27"/>
      <c r="CZ103" s="27"/>
      <c r="DA103" s="27"/>
      <c r="DB103" s="27"/>
      <c r="DC103" s="27"/>
      <c r="DD103" s="27"/>
      <c r="DE103" s="27"/>
      <c r="DF103" s="27"/>
      <c r="DG103" s="28"/>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row>
    <row r="104" spans="1:186" ht="9" customHeight="1">
      <c r="A104" s="38"/>
      <c r="B104" s="5"/>
      <c r="C104" s="15"/>
      <c r="D104" s="66"/>
      <c r="E104" s="66"/>
      <c r="F104" s="66"/>
      <c r="G104" s="66"/>
      <c r="H104" s="66"/>
      <c r="I104" s="66"/>
      <c r="J104" s="924"/>
      <c r="K104" s="925"/>
      <c r="L104" s="925"/>
      <c r="M104" s="925"/>
      <c r="N104" s="925"/>
      <c r="O104" s="925"/>
      <c r="P104" s="926"/>
      <c r="Q104" s="5"/>
      <c r="R104" s="5"/>
      <c r="S104" s="837"/>
      <c r="T104" s="1092" t="s">
        <v>576</v>
      </c>
      <c r="U104" s="1085"/>
      <c r="V104" s="1090"/>
      <c r="W104" s="1084" t="s">
        <v>559</v>
      </c>
      <c r="X104" s="1085"/>
      <c r="Y104" s="1085"/>
      <c r="Z104" s="1084" t="s">
        <v>541</v>
      </c>
      <c r="AA104" s="1085"/>
      <c r="AB104" s="1090"/>
      <c r="AC104" s="1085" t="s">
        <v>524</v>
      </c>
      <c r="AD104" s="1085"/>
      <c r="AE104" s="1085"/>
      <c r="AF104" s="1084" t="s">
        <v>502</v>
      </c>
      <c r="AG104" s="1085"/>
      <c r="AH104" s="1085"/>
      <c r="AI104" s="1084" t="s">
        <v>490</v>
      </c>
      <c r="AJ104" s="1085"/>
      <c r="AK104" s="1091"/>
      <c r="AL104" s="44"/>
      <c r="AM104" s="2"/>
      <c r="AN104" s="2"/>
      <c r="AO104" s="2"/>
      <c r="AP104" s="2"/>
      <c r="AQ104" s="2"/>
      <c r="AR104" s="55"/>
      <c r="AS104" s="110"/>
      <c r="AT104" s="110"/>
      <c r="AU104" s="110"/>
      <c r="AV104" s="32"/>
      <c r="AW104" s="32"/>
      <c r="AX104" s="32"/>
      <c r="AY104" s="32"/>
      <c r="AZ104" s="32"/>
      <c r="BA104" s="55"/>
      <c r="BB104" s="110"/>
      <c r="BC104" s="110"/>
      <c r="BD104" s="110"/>
      <c r="BE104" s="32"/>
      <c r="BF104" s="32"/>
      <c r="BG104" s="32"/>
      <c r="BH104" s="32"/>
      <c r="BI104" s="32"/>
      <c r="BJ104" s="2"/>
      <c r="BK104" s="2"/>
      <c r="BL104" s="2"/>
      <c r="BM104" s="2"/>
      <c r="BN104" s="2"/>
      <c r="BO104" s="2"/>
      <c r="BP104" s="834"/>
      <c r="BQ104" s="118"/>
      <c r="BR104" s="119"/>
      <c r="BS104" s="119"/>
      <c r="BT104" s="129"/>
      <c r="BU104" s="130"/>
      <c r="BV104" s="130"/>
      <c r="BW104" s="130"/>
      <c r="BX104" s="130"/>
      <c r="BY104" s="130"/>
      <c r="BZ104" s="130"/>
      <c r="CA104" s="131"/>
      <c r="CB104" s="24"/>
      <c r="CC104" s="24"/>
      <c r="CD104" s="26"/>
      <c r="CE104" s="26"/>
      <c r="CF104" s="26"/>
      <c r="CG104" s="26"/>
      <c r="CH104" s="26"/>
      <c r="CI104" s="26"/>
      <c r="CJ104" s="26"/>
      <c r="CK104" s="26"/>
      <c r="CL104" s="26"/>
      <c r="CM104" s="26"/>
      <c r="CN104" s="26"/>
      <c r="CO104" s="26"/>
      <c r="CP104" s="26"/>
      <c r="CQ104" s="26"/>
      <c r="CR104" s="26"/>
      <c r="CS104" s="26"/>
      <c r="CT104" s="26"/>
      <c r="CU104" s="26"/>
      <c r="CV104" s="26"/>
      <c r="CW104" s="26"/>
      <c r="CX104" s="27"/>
      <c r="CY104" s="27"/>
      <c r="CZ104" s="27"/>
      <c r="DA104" s="27"/>
      <c r="DB104" s="27"/>
      <c r="DC104" s="27"/>
      <c r="DD104" s="27"/>
      <c r="DE104" s="27"/>
      <c r="DF104" s="27"/>
      <c r="DG104" s="28"/>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row>
    <row r="105" spans="1:186" ht="15" customHeight="1">
      <c r="A105" s="38"/>
      <c r="B105" s="5"/>
      <c r="C105" s="29"/>
      <c r="D105" s="912" t="s">
        <v>230</v>
      </c>
      <c r="E105" s="912"/>
      <c r="F105" s="912"/>
      <c r="G105" s="912"/>
      <c r="H105" s="912"/>
      <c r="I105" s="912"/>
      <c r="J105" s="1216"/>
      <c r="K105" s="1217"/>
      <c r="L105" s="1217"/>
      <c r="M105" s="1217"/>
      <c r="N105" s="1217"/>
      <c r="O105" s="1217"/>
      <c r="P105" s="1218"/>
      <c r="Q105" s="5"/>
      <c r="R105" s="5"/>
      <c r="S105" s="837"/>
      <c r="T105" s="103" t="s">
        <v>55</v>
      </c>
      <c r="U105" s="1081" t="s">
        <v>573</v>
      </c>
      <c r="V105" s="1086"/>
      <c r="W105" s="269" t="s">
        <v>55</v>
      </c>
      <c r="X105" s="1081" t="s">
        <v>556</v>
      </c>
      <c r="Y105" s="1081"/>
      <c r="Z105" s="269" t="s">
        <v>55</v>
      </c>
      <c r="AA105" s="1081" t="s">
        <v>538</v>
      </c>
      <c r="AB105" s="1086"/>
      <c r="AC105" s="266" t="s">
        <v>55</v>
      </c>
      <c r="AD105" s="1081" t="s">
        <v>521</v>
      </c>
      <c r="AE105" s="1081"/>
      <c r="AF105" s="269" t="s">
        <v>55</v>
      </c>
      <c r="AG105" s="1081" t="s">
        <v>513</v>
      </c>
      <c r="AH105" s="1081"/>
      <c r="AI105" s="269" t="s">
        <v>55</v>
      </c>
      <c r="AJ105" s="1081" t="s">
        <v>487</v>
      </c>
      <c r="AK105" s="1087"/>
      <c r="AL105" s="44"/>
      <c r="AM105" s="2"/>
      <c r="AN105" s="2"/>
      <c r="AO105" s="2"/>
      <c r="AP105" s="2"/>
      <c r="AQ105" s="2"/>
      <c r="AR105" s="55"/>
      <c r="AS105" s="110"/>
      <c r="AT105" s="110"/>
      <c r="AU105" s="110"/>
      <c r="AV105" s="32"/>
      <c r="AW105" s="32"/>
      <c r="AX105" s="32"/>
      <c r="AY105" s="32"/>
      <c r="AZ105" s="32"/>
      <c r="BA105" s="55"/>
      <c r="BB105" s="110"/>
      <c r="BC105" s="110"/>
      <c r="BD105" s="110"/>
      <c r="BE105" s="32"/>
      <c r="BF105" s="32"/>
      <c r="BG105" s="32"/>
      <c r="BH105" s="32"/>
      <c r="BI105" s="32"/>
      <c r="BJ105" s="2"/>
      <c r="BK105" s="2"/>
      <c r="BL105" s="2"/>
      <c r="BM105" s="2"/>
      <c r="BN105" s="2"/>
      <c r="BO105" s="2"/>
      <c r="BP105" s="834"/>
      <c r="BQ105" s="826"/>
      <c r="BR105" s="827"/>
      <c r="BS105" s="827"/>
      <c r="BT105" s="823">
        <v>1610</v>
      </c>
      <c r="BU105" s="824"/>
      <c r="BV105" s="824"/>
      <c r="BW105" s="824"/>
      <c r="BX105" s="824"/>
      <c r="BY105" s="824"/>
      <c r="BZ105" s="824"/>
      <c r="CA105" s="825"/>
      <c r="CB105" s="24" t="s">
        <v>291</v>
      </c>
      <c r="CC105" s="24"/>
      <c r="CD105" s="26"/>
      <c r="CE105" s="26"/>
      <c r="CF105" s="26"/>
      <c r="CG105" s="26"/>
      <c r="CH105" s="26"/>
      <c r="CI105" s="26"/>
      <c r="CJ105" s="26"/>
      <c r="CK105" s="26"/>
      <c r="CL105" s="26"/>
      <c r="CM105" s="26"/>
      <c r="CN105" s="26"/>
      <c r="CO105" s="26"/>
      <c r="CP105" s="26"/>
      <c r="CQ105" s="26"/>
      <c r="CR105" s="26"/>
      <c r="CS105" s="26"/>
      <c r="CT105" s="26"/>
      <c r="CU105" s="26"/>
      <c r="CV105" s="26"/>
      <c r="CW105" s="26"/>
      <c r="CX105" s="27"/>
      <c r="CY105" s="27"/>
      <c r="CZ105" s="27"/>
      <c r="DA105" s="27"/>
      <c r="DB105" s="27"/>
      <c r="DC105" s="27"/>
      <c r="DD105" s="27"/>
      <c r="DE105" s="27"/>
      <c r="DF105" s="27"/>
      <c r="DG105" s="28"/>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row>
    <row r="106" spans="1:186" ht="9" customHeight="1">
      <c r="A106" s="38"/>
      <c r="B106" s="5"/>
      <c r="C106" s="32"/>
      <c r="D106" s="66"/>
      <c r="E106" s="66"/>
      <c r="F106" s="66"/>
      <c r="G106" s="66"/>
      <c r="H106" s="66"/>
      <c r="I106" s="66"/>
      <c r="J106" s="77"/>
      <c r="K106" s="77"/>
      <c r="L106" s="77"/>
      <c r="M106" s="77"/>
      <c r="N106" s="77"/>
      <c r="O106" s="77"/>
      <c r="P106" s="77"/>
      <c r="Q106" s="5"/>
      <c r="R106" s="5"/>
      <c r="S106" s="837"/>
      <c r="T106" s="1092" t="s">
        <v>574</v>
      </c>
      <c r="U106" s="1085"/>
      <c r="V106" s="1090"/>
      <c r="W106" s="1084" t="s">
        <v>557</v>
      </c>
      <c r="X106" s="1085"/>
      <c r="Y106" s="1085"/>
      <c r="Z106" s="1084" t="s">
        <v>539</v>
      </c>
      <c r="AA106" s="1085"/>
      <c r="AB106" s="1090"/>
      <c r="AC106" s="1085" t="s">
        <v>522</v>
      </c>
      <c r="AD106" s="1085"/>
      <c r="AE106" s="1085"/>
      <c r="AF106" s="1084" t="s">
        <v>514</v>
      </c>
      <c r="AG106" s="1085"/>
      <c r="AH106" s="1085"/>
      <c r="AI106" s="1084" t="s">
        <v>488</v>
      </c>
      <c r="AJ106" s="1085"/>
      <c r="AK106" s="1091"/>
      <c r="AL106" s="44"/>
      <c r="AM106" s="2"/>
      <c r="AN106" s="2"/>
      <c r="AO106" s="2"/>
      <c r="AP106" s="2"/>
      <c r="AQ106" s="2"/>
      <c r="AR106" s="55"/>
      <c r="AS106" s="110"/>
      <c r="AT106" s="110"/>
      <c r="AU106" s="110"/>
      <c r="AV106" s="32"/>
      <c r="AW106" s="32"/>
      <c r="AX106" s="32"/>
      <c r="AY106" s="32"/>
      <c r="AZ106" s="32"/>
      <c r="BA106" s="55"/>
      <c r="BB106" s="110"/>
      <c r="BC106" s="110"/>
      <c r="BD106" s="110"/>
      <c r="BE106" s="32"/>
      <c r="BF106" s="32"/>
      <c r="BG106" s="32"/>
      <c r="BH106" s="32"/>
      <c r="BI106" s="32"/>
      <c r="BJ106" s="2"/>
      <c r="BK106" s="2"/>
      <c r="BL106" s="2"/>
      <c r="BM106" s="2"/>
      <c r="BN106" s="2"/>
      <c r="BO106" s="2"/>
      <c r="BP106" s="834"/>
      <c r="BQ106" s="118"/>
      <c r="BR106" s="119"/>
      <c r="BS106" s="119"/>
      <c r="BT106" s="129"/>
      <c r="BU106" s="130"/>
      <c r="BV106" s="137"/>
      <c r="BW106" s="137"/>
      <c r="BX106" s="137"/>
      <c r="BY106" s="137"/>
      <c r="BZ106" s="137"/>
      <c r="CA106" s="140"/>
      <c r="CB106" s="24"/>
      <c r="CC106" s="24"/>
      <c r="CD106" s="26"/>
      <c r="CE106" s="26"/>
      <c r="CF106" s="26"/>
      <c r="CG106" s="26"/>
      <c r="CH106" s="26"/>
      <c r="CI106" s="26"/>
      <c r="CJ106" s="26"/>
      <c r="CK106" s="26"/>
      <c r="CL106" s="26"/>
      <c r="CM106" s="26"/>
      <c r="CN106" s="26"/>
      <c r="CO106" s="26"/>
      <c r="CP106" s="26"/>
      <c r="CQ106" s="26"/>
      <c r="CR106" s="26"/>
      <c r="CS106" s="26"/>
      <c r="CT106" s="26"/>
      <c r="CU106" s="26"/>
      <c r="CV106" s="26"/>
      <c r="CW106" s="26"/>
      <c r="CX106" s="27"/>
      <c r="CY106" s="27"/>
      <c r="CZ106" s="27"/>
      <c r="DA106" s="27"/>
      <c r="DB106" s="27"/>
      <c r="DC106" s="27"/>
      <c r="DD106" s="27"/>
      <c r="DE106" s="27"/>
      <c r="DF106" s="27"/>
      <c r="DG106" s="28"/>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row>
    <row r="107" spans="1:186" ht="15" customHeight="1">
      <c r="A107" s="38"/>
      <c r="B107" s="5"/>
      <c r="C107" s="1118" t="s">
        <v>231</v>
      </c>
      <c r="D107" s="1118" t="s">
        <v>232</v>
      </c>
      <c r="E107" s="1118"/>
      <c r="F107" s="1118"/>
      <c r="G107" s="1118"/>
      <c r="H107" s="148"/>
      <c r="I107" s="66"/>
      <c r="J107" s="77"/>
      <c r="K107" s="77"/>
      <c r="L107" s="77"/>
      <c r="M107" s="77"/>
      <c r="N107" s="77"/>
      <c r="O107" s="77"/>
      <c r="P107" s="77"/>
      <c r="Q107" s="5"/>
      <c r="R107" s="5"/>
      <c r="S107" s="837"/>
      <c r="T107" s="103" t="s">
        <v>55</v>
      </c>
      <c r="U107" s="1081" t="s">
        <v>571</v>
      </c>
      <c r="V107" s="1086"/>
      <c r="W107" s="269" t="s">
        <v>55</v>
      </c>
      <c r="X107" s="1081" t="s">
        <v>554</v>
      </c>
      <c r="Y107" s="1081"/>
      <c r="Z107" s="269" t="s">
        <v>55</v>
      </c>
      <c r="AA107" s="1081" t="s">
        <v>536</v>
      </c>
      <c r="AB107" s="1086"/>
      <c r="AC107" s="266" t="s">
        <v>55</v>
      </c>
      <c r="AD107" s="1081" t="s">
        <v>520</v>
      </c>
      <c r="AE107" s="1081"/>
      <c r="AF107" s="269" t="s">
        <v>55</v>
      </c>
      <c r="AG107" s="1081" t="s">
        <v>515</v>
      </c>
      <c r="AH107" s="1081"/>
      <c r="AI107" s="269" t="s">
        <v>55</v>
      </c>
      <c r="AJ107" s="1107" t="s">
        <v>485</v>
      </c>
      <c r="AK107" s="1219"/>
      <c r="AL107" s="44"/>
      <c r="AM107" s="2"/>
      <c r="AN107" s="2"/>
      <c r="AO107" s="2"/>
      <c r="AP107" s="2"/>
      <c r="BL107" s="2"/>
      <c r="BM107" s="2"/>
      <c r="BN107" s="2"/>
      <c r="BO107" s="2"/>
      <c r="BP107" s="834"/>
      <c r="BQ107" s="826"/>
      <c r="BR107" s="827"/>
      <c r="BS107" s="827"/>
      <c r="BT107" s="823">
        <v>1615</v>
      </c>
      <c r="BU107" s="824"/>
      <c r="BV107" s="824"/>
      <c r="BW107" s="824"/>
      <c r="BX107" s="824"/>
      <c r="BY107" s="824"/>
      <c r="BZ107" s="824"/>
      <c r="CA107" s="825"/>
      <c r="CB107" s="24" t="s">
        <v>290</v>
      </c>
      <c r="CC107" s="24"/>
      <c r="CD107" s="26"/>
      <c r="CE107" s="26"/>
      <c r="CF107" s="26"/>
      <c r="CG107" s="26"/>
      <c r="CH107" s="26"/>
      <c r="CI107" s="26"/>
      <c r="CJ107" s="26"/>
      <c r="CK107" s="26"/>
      <c r="CL107" s="26"/>
      <c r="CM107" s="26"/>
      <c r="CN107" s="26"/>
      <c r="CO107" s="26"/>
      <c r="CP107" s="26"/>
      <c r="CQ107" s="26"/>
      <c r="CR107" s="26"/>
      <c r="CS107" s="26"/>
      <c r="CT107" s="26"/>
      <c r="CU107" s="26"/>
      <c r="CV107" s="26"/>
      <c r="CW107" s="26"/>
      <c r="CX107" s="27"/>
      <c r="CY107" s="27"/>
      <c r="CZ107" s="27"/>
      <c r="DA107" s="27"/>
      <c r="DB107" s="27"/>
      <c r="DC107" s="27"/>
      <c r="DD107" s="27"/>
      <c r="DE107" s="27"/>
      <c r="DF107" s="27"/>
      <c r="DG107" s="28"/>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row>
    <row r="108" spans="1:186" ht="9" customHeight="1">
      <c r="A108" s="38"/>
      <c r="B108" s="5"/>
      <c r="C108" s="1118"/>
      <c r="D108" s="1118"/>
      <c r="E108" s="1118"/>
      <c r="F108" s="1118"/>
      <c r="G108" s="1118"/>
      <c r="H108" s="148"/>
      <c r="I108" s="66"/>
      <c r="J108" s="77"/>
      <c r="K108" s="77"/>
      <c r="L108" s="77"/>
      <c r="M108" s="77"/>
      <c r="N108" s="77"/>
      <c r="O108" s="77"/>
      <c r="P108" s="77"/>
      <c r="Q108" s="5"/>
      <c r="R108" s="5"/>
      <c r="S108" s="837"/>
      <c r="T108" s="1092" t="s">
        <v>572</v>
      </c>
      <c r="U108" s="1085"/>
      <c r="V108" s="1090"/>
      <c r="W108" s="1084" t="s">
        <v>555</v>
      </c>
      <c r="X108" s="1085"/>
      <c r="Y108" s="1085"/>
      <c r="Z108" s="1084" t="s">
        <v>537</v>
      </c>
      <c r="AA108" s="1085"/>
      <c r="AB108" s="1090"/>
      <c r="AC108" s="1085" t="s">
        <v>519</v>
      </c>
      <c r="AD108" s="1085"/>
      <c r="AE108" s="1085"/>
      <c r="AF108" s="1084" t="s">
        <v>516</v>
      </c>
      <c r="AG108" s="1085"/>
      <c r="AH108" s="1085"/>
      <c r="AI108" s="1084" t="s">
        <v>486</v>
      </c>
      <c r="AJ108" s="1085"/>
      <c r="AK108" s="1091"/>
      <c r="AL108" s="44"/>
      <c r="AM108" s="2"/>
      <c r="AN108" s="2"/>
      <c r="AO108" s="2"/>
      <c r="AP108" s="2"/>
      <c r="BL108" s="2"/>
      <c r="BM108" s="2"/>
      <c r="BN108" s="2"/>
      <c r="BO108" s="2"/>
      <c r="BP108" s="834"/>
      <c r="BQ108" s="118"/>
      <c r="BR108" s="119"/>
      <c r="BS108" s="119"/>
      <c r="BT108" s="129"/>
      <c r="BU108" s="130"/>
      <c r="BV108" s="130"/>
      <c r="BW108" s="130"/>
      <c r="BX108" s="130"/>
      <c r="BY108" s="130"/>
      <c r="BZ108" s="130"/>
      <c r="CA108" s="131"/>
      <c r="CB108" s="24"/>
      <c r="CC108" s="24"/>
      <c r="CD108" s="26"/>
      <c r="CE108" s="26"/>
      <c r="CF108" s="26"/>
      <c r="CG108" s="26"/>
      <c r="CH108" s="26"/>
      <c r="CI108" s="26"/>
      <c r="CJ108" s="26"/>
      <c r="CK108" s="26"/>
      <c r="CL108" s="26"/>
      <c r="CM108" s="26"/>
      <c r="CN108" s="26"/>
      <c r="CO108" s="26"/>
      <c r="CP108" s="26"/>
      <c r="CQ108" s="26"/>
      <c r="CR108" s="26"/>
      <c r="CS108" s="26"/>
      <c r="CT108" s="26"/>
      <c r="CU108" s="26"/>
      <c r="CV108" s="26"/>
      <c r="CW108" s="26"/>
      <c r="CX108" s="27"/>
      <c r="CY108" s="27"/>
      <c r="CZ108" s="27"/>
      <c r="DA108" s="27"/>
      <c r="DB108" s="27"/>
      <c r="DC108" s="27"/>
      <c r="DD108" s="27"/>
      <c r="DE108" s="27"/>
      <c r="DF108" s="27"/>
      <c r="DG108" s="28"/>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row>
    <row r="109" spans="1:186" ht="15" customHeight="1">
      <c r="A109" s="38"/>
      <c r="B109" s="5"/>
      <c r="C109" s="1108" t="s">
        <v>299</v>
      </c>
      <c r="D109" s="894"/>
      <c r="E109" s="894"/>
      <c r="F109" s="894"/>
      <c r="G109" s="1110" t="s">
        <v>301</v>
      </c>
      <c r="H109" s="1125" t="s">
        <v>300</v>
      </c>
      <c r="I109" s="1126"/>
      <c r="J109" s="1113" t="s">
        <v>302</v>
      </c>
      <c r="K109" s="1129" t="s">
        <v>304</v>
      </c>
      <c r="L109" s="1130"/>
      <c r="M109" s="1220" t="s">
        <v>303</v>
      </c>
      <c r="N109" s="1129" t="s">
        <v>305</v>
      </c>
      <c r="O109" s="1129"/>
      <c r="P109" s="1130"/>
      <c r="Q109" s="5"/>
      <c r="R109" s="5"/>
      <c r="S109" s="837"/>
      <c r="T109" s="103" t="s">
        <v>55</v>
      </c>
      <c r="U109" s="1081" t="s">
        <v>569</v>
      </c>
      <c r="V109" s="1086"/>
      <c r="W109" s="269" t="s">
        <v>55</v>
      </c>
      <c r="X109" s="1081" t="s">
        <v>550</v>
      </c>
      <c r="Y109" s="1081"/>
      <c r="Z109" s="269" t="s">
        <v>55</v>
      </c>
      <c r="AA109" s="1081" t="s">
        <v>534</v>
      </c>
      <c r="AB109" s="1086"/>
      <c r="AC109" s="266" t="s">
        <v>55</v>
      </c>
      <c r="AD109" s="1081" t="s">
        <v>517</v>
      </c>
      <c r="AE109" s="1081"/>
      <c r="AF109" s="269" t="s">
        <v>55</v>
      </c>
      <c r="AG109" s="1106" t="s">
        <v>499</v>
      </c>
      <c r="AH109" s="1107"/>
      <c r="AI109" s="269" t="s">
        <v>55</v>
      </c>
      <c r="AJ109" s="1107" t="s">
        <v>484</v>
      </c>
      <c r="AK109" s="1219"/>
      <c r="AL109" s="44"/>
      <c r="AM109" s="2"/>
      <c r="AN109" s="2"/>
      <c r="AO109" s="2"/>
      <c r="AP109" s="2"/>
      <c r="BL109" s="2"/>
      <c r="BM109" s="2"/>
      <c r="BN109" s="2"/>
      <c r="BO109" s="2"/>
      <c r="BP109" s="834"/>
      <c r="BQ109" s="826"/>
      <c r="BR109" s="827"/>
      <c r="BS109" s="827"/>
      <c r="BT109" s="823">
        <v>1699</v>
      </c>
      <c r="BU109" s="824"/>
      <c r="BV109" s="824"/>
      <c r="BW109" s="824"/>
      <c r="BX109" s="824"/>
      <c r="BY109" s="824"/>
      <c r="BZ109" s="824"/>
      <c r="CA109" s="825"/>
      <c r="CB109" s="24" t="s">
        <v>345</v>
      </c>
      <c r="CC109" s="24"/>
      <c r="CD109" s="26"/>
      <c r="CE109" s="26"/>
      <c r="CF109" s="26"/>
      <c r="CG109" s="26"/>
      <c r="CH109" s="26"/>
      <c r="CI109" s="26"/>
      <c r="CJ109" s="26"/>
      <c r="CK109" s="26"/>
      <c r="CL109" s="26"/>
      <c r="CM109" s="26"/>
      <c r="CN109" s="26"/>
      <c r="CO109" s="26"/>
      <c r="CP109" s="26"/>
      <c r="CQ109" s="26"/>
      <c r="CR109" s="26"/>
      <c r="CS109" s="26"/>
      <c r="CT109" s="26"/>
      <c r="CU109" s="26"/>
      <c r="CV109" s="26"/>
      <c r="CW109" s="26"/>
      <c r="CX109" s="27"/>
      <c r="CY109" s="27"/>
      <c r="CZ109" s="27"/>
      <c r="DA109" s="27"/>
      <c r="DB109" s="27"/>
      <c r="DC109" s="27"/>
      <c r="DD109" s="27"/>
      <c r="DE109" s="27"/>
      <c r="DF109" s="27"/>
      <c r="DG109" s="28"/>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row>
    <row r="110" spans="1:186" ht="4.5" customHeight="1">
      <c r="A110" s="38"/>
      <c r="B110" s="5"/>
      <c r="C110" s="1021"/>
      <c r="D110" s="897"/>
      <c r="E110" s="897"/>
      <c r="F110" s="897"/>
      <c r="G110" s="1111"/>
      <c r="H110" s="1127"/>
      <c r="I110" s="1128"/>
      <c r="J110" s="1114"/>
      <c r="K110" s="1131"/>
      <c r="L110" s="1132"/>
      <c r="M110" s="1221"/>
      <c r="N110" s="1222"/>
      <c r="O110" s="1222"/>
      <c r="P110" s="1223"/>
      <c r="Q110" s="5"/>
      <c r="R110" s="5"/>
      <c r="S110" s="837"/>
      <c r="T110" s="1105" t="s">
        <v>570</v>
      </c>
      <c r="U110" s="1083"/>
      <c r="V110" s="1104"/>
      <c r="W110" s="1082" t="s">
        <v>551</v>
      </c>
      <c r="X110" s="1083"/>
      <c r="Y110" s="1083"/>
      <c r="Z110" s="1082" t="s">
        <v>535</v>
      </c>
      <c r="AA110" s="1083"/>
      <c r="AB110" s="1104"/>
      <c r="AC110" s="1083" t="s">
        <v>518</v>
      </c>
      <c r="AD110" s="1083"/>
      <c r="AE110" s="1083"/>
      <c r="AF110" s="1082" t="s">
        <v>500</v>
      </c>
      <c r="AG110" s="1083"/>
      <c r="AH110" s="1083"/>
      <c r="AI110" s="1082" t="s">
        <v>483</v>
      </c>
      <c r="AJ110" s="1083"/>
      <c r="AK110" s="1224"/>
      <c r="AL110" s="44"/>
      <c r="AM110" s="2"/>
      <c r="AN110" s="2"/>
      <c r="AO110" s="2"/>
      <c r="AP110" s="2"/>
      <c r="BL110" s="2"/>
      <c r="BM110" s="2"/>
      <c r="BN110" s="2"/>
      <c r="BO110" s="2"/>
      <c r="BP110" s="834"/>
      <c r="BQ110" s="118"/>
      <c r="BR110" s="119"/>
      <c r="BS110" s="119"/>
      <c r="BT110" s="23"/>
      <c r="BU110" s="24"/>
      <c r="BV110" s="26"/>
      <c r="BW110" s="26"/>
      <c r="BX110" s="26"/>
      <c r="BY110" s="26"/>
      <c r="BZ110" s="26"/>
      <c r="CA110" s="61"/>
      <c r="CB110" s="24"/>
      <c r="CC110" s="24"/>
      <c r="CD110" s="26"/>
      <c r="CE110" s="26"/>
      <c r="CF110" s="26"/>
      <c r="CG110" s="26"/>
      <c r="CH110" s="26"/>
      <c r="CI110" s="26"/>
      <c r="CJ110" s="26"/>
      <c r="CK110" s="26"/>
      <c r="CL110" s="26"/>
      <c r="CM110" s="26"/>
      <c r="CN110" s="26"/>
      <c r="CO110" s="26"/>
      <c r="CP110" s="26"/>
      <c r="CQ110" s="26"/>
      <c r="CR110" s="26"/>
      <c r="CS110" s="26"/>
      <c r="CT110" s="26"/>
      <c r="CU110" s="26"/>
      <c r="CV110" s="26"/>
      <c r="CW110" s="26"/>
      <c r="CX110" s="27"/>
      <c r="CY110" s="27"/>
      <c r="CZ110" s="27"/>
      <c r="DA110" s="27"/>
      <c r="DB110" s="27"/>
      <c r="DC110" s="27"/>
      <c r="DD110" s="27"/>
      <c r="DE110" s="27"/>
      <c r="DF110" s="27"/>
      <c r="DG110" s="28"/>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row>
    <row r="111" spans="1:186" ht="4.5" customHeight="1">
      <c r="A111" s="38"/>
      <c r="B111" s="5"/>
      <c r="C111" s="1021"/>
      <c r="D111" s="897"/>
      <c r="E111" s="897"/>
      <c r="F111" s="897"/>
      <c r="G111" s="1111"/>
      <c r="H111" s="1116">
        <v>10</v>
      </c>
      <c r="I111" s="1119" t="s">
        <v>356</v>
      </c>
      <c r="J111" s="1114"/>
      <c r="K111" s="1121">
        <v>8</v>
      </c>
      <c r="L111" s="1123" t="s">
        <v>356</v>
      </c>
      <c r="M111" s="1225" t="s">
        <v>357</v>
      </c>
      <c r="N111" s="1226"/>
      <c r="O111" s="1226"/>
      <c r="P111" s="1228" t="s">
        <v>356</v>
      </c>
      <c r="Q111" s="5"/>
      <c r="R111" s="5"/>
      <c r="S111" s="837"/>
      <c r="T111" s="1092"/>
      <c r="U111" s="1085"/>
      <c r="V111" s="1090"/>
      <c r="W111" s="1084"/>
      <c r="X111" s="1085"/>
      <c r="Y111" s="1085"/>
      <c r="Z111" s="1084"/>
      <c r="AA111" s="1085"/>
      <c r="AB111" s="1090"/>
      <c r="AC111" s="1085"/>
      <c r="AD111" s="1085"/>
      <c r="AE111" s="1085"/>
      <c r="AF111" s="1084"/>
      <c r="AG111" s="1085"/>
      <c r="AH111" s="1085"/>
      <c r="AI111" s="1084"/>
      <c r="AJ111" s="1085"/>
      <c r="AK111" s="1091"/>
      <c r="AL111" s="44"/>
      <c r="AM111" s="2"/>
      <c r="AN111" s="2"/>
      <c r="AO111" s="2"/>
      <c r="AP111" s="2"/>
      <c r="BL111" s="2"/>
      <c r="BM111" s="2"/>
      <c r="BN111" s="2"/>
      <c r="BO111" s="2"/>
      <c r="BP111" s="834"/>
      <c r="BQ111" s="118"/>
      <c r="BR111" s="119"/>
      <c r="BS111" s="119"/>
      <c r="BT111" s="23"/>
      <c r="BU111" s="24"/>
      <c r="BV111" s="26"/>
      <c r="BW111" s="26"/>
      <c r="BX111" s="26"/>
      <c r="BY111" s="26"/>
      <c r="BZ111" s="26"/>
      <c r="CA111" s="61"/>
      <c r="CB111" s="24"/>
      <c r="CC111" s="24"/>
      <c r="CD111" s="26"/>
      <c r="CE111" s="26"/>
      <c r="CF111" s="26"/>
      <c r="CG111" s="26"/>
      <c r="CH111" s="26"/>
      <c r="CI111" s="26"/>
      <c r="CJ111" s="26"/>
      <c r="CK111" s="26"/>
      <c r="CL111" s="26"/>
      <c r="CM111" s="26"/>
      <c r="CN111" s="26"/>
      <c r="CO111" s="26"/>
      <c r="CP111" s="26"/>
      <c r="CQ111" s="26"/>
      <c r="CR111" s="26"/>
      <c r="CS111" s="26"/>
      <c r="CT111" s="26"/>
      <c r="CU111" s="26"/>
      <c r="CV111" s="26"/>
      <c r="CW111" s="26"/>
      <c r="CX111" s="27"/>
      <c r="CY111" s="27"/>
      <c r="CZ111" s="27"/>
      <c r="DA111" s="27"/>
      <c r="DB111" s="27"/>
      <c r="DC111" s="27"/>
      <c r="DD111" s="27"/>
      <c r="DE111" s="27"/>
      <c r="DF111" s="27"/>
      <c r="DG111" s="28"/>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row>
    <row r="112" spans="1:186" ht="15" customHeight="1">
      <c r="A112" s="38"/>
      <c r="B112" s="5"/>
      <c r="C112" s="1109"/>
      <c r="D112" s="1088"/>
      <c r="E112" s="1088"/>
      <c r="F112" s="1088"/>
      <c r="G112" s="1112"/>
      <c r="H112" s="1117"/>
      <c r="I112" s="1120"/>
      <c r="J112" s="1115"/>
      <c r="K112" s="1122"/>
      <c r="L112" s="1124"/>
      <c r="M112" s="1221"/>
      <c r="N112" s="1227"/>
      <c r="O112" s="1227"/>
      <c r="P112" s="1229"/>
      <c r="Q112" s="5"/>
      <c r="R112" s="5"/>
      <c r="S112" s="837"/>
      <c r="T112" s="141" t="s">
        <v>55</v>
      </c>
      <c r="U112" s="897" t="s">
        <v>567</v>
      </c>
      <c r="V112" s="1103"/>
      <c r="W112" s="272" t="s">
        <v>55</v>
      </c>
      <c r="X112" s="897" t="s">
        <v>552</v>
      </c>
      <c r="Y112" s="897"/>
      <c r="Z112" s="272" t="s">
        <v>55</v>
      </c>
      <c r="AA112" s="897" t="s">
        <v>532</v>
      </c>
      <c r="AB112" s="1103"/>
      <c r="AC112" s="104" t="s">
        <v>55</v>
      </c>
      <c r="AD112" s="897" t="s">
        <v>511</v>
      </c>
      <c r="AE112" s="897"/>
      <c r="AF112" s="272" t="s">
        <v>55</v>
      </c>
      <c r="AG112" s="1102"/>
      <c r="AH112" s="1102"/>
      <c r="AI112" s="104"/>
      <c r="AJ112" s="768"/>
      <c r="AK112" s="1101"/>
      <c r="AL112" s="44"/>
      <c r="AM112" s="2"/>
      <c r="AN112" s="2"/>
      <c r="AO112" s="2"/>
      <c r="AP112" s="2"/>
      <c r="BL112" s="2"/>
      <c r="BM112" s="2"/>
      <c r="BN112" s="2"/>
      <c r="BO112" s="2"/>
      <c r="BP112" s="834"/>
      <c r="BQ112" s="826">
        <v>1540</v>
      </c>
      <c r="BR112" s="827"/>
      <c r="BS112" s="827"/>
      <c r="BT112" s="23" t="s">
        <v>270</v>
      </c>
      <c r="BU112" s="24"/>
      <c r="BV112" s="26"/>
      <c r="BW112" s="26"/>
      <c r="BX112" s="26"/>
      <c r="BY112" s="26"/>
      <c r="BZ112" s="26"/>
      <c r="CA112" s="61"/>
      <c r="CB112" s="24"/>
      <c r="CC112" s="24"/>
      <c r="CD112" s="26"/>
      <c r="CE112" s="26"/>
      <c r="CF112" s="26"/>
      <c r="CG112" s="26"/>
      <c r="CH112" s="26"/>
      <c r="CI112" s="26"/>
      <c r="CJ112" s="26"/>
      <c r="CK112" s="26"/>
      <c r="CL112" s="26"/>
      <c r="CM112" s="26"/>
      <c r="CN112" s="26"/>
      <c r="CO112" s="26"/>
      <c r="CP112" s="26"/>
      <c r="CQ112" s="26"/>
      <c r="CR112" s="26"/>
      <c r="CS112" s="26"/>
      <c r="CT112" s="26"/>
      <c r="CU112" s="26"/>
      <c r="CV112" s="26"/>
      <c r="CW112" s="26"/>
      <c r="CX112" s="27"/>
      <c r="CY112" s="27"/>
      <c r="CZ112" s="27"/>
      <c r="DA112" s="27"/>
      <c r="DB112" s="27"/>
      <c r="DC112" s="27"/>
      <c r="DD112" s="27"/>
      <c r="DE112" s="27"/>
      <c r="DF112" s="27"/>
      <c r="DG112" s="28"/>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row>
    <row r="113" spans="1:186" ht="9" customHeight="1">
      <c r="A113" s="38"/>
      <c r="B113" s="5"/>
      <c r="Q113" s="5"/>
      <c r="R113" s="5"/>
      <c r="S113" s="838"/>
      <c r="T113" s="1258" t="s">
        <v>568</v>
      </c>
      <c r="U113" s="1259"/>
      <c r="V113" s="1279"/>
      <c r="W113" s="1280" t="s">
        <v>553</v>
      </c>
      <c r="X113" s="1259"/>
      <c r="Y113" s="1259"/>
      <c r="Z113" s="1280" t="s">
        <v>533</v>
      </c>
      <c r="AA113" s="1259"/>
      <c r="AB113" s="1279"/>
      <c r="AC113" s="1259" t="s">
        <v>512</v>
      </c>
      <c r="AD113" s="1259"/>
      <c r="AE113" s="1259"/>
      <c r="AF113" s="273"/>
      <c r="AG113" s="263"/>
      <c r="AH113" s="263"/>
      <c r="AI113" s="263"/>
      <c r="AJ113" s="263"/>
      <c r="AK113" s="264"/>
      <c r="AL113" s="44"/>
      <c r="AM113" s="2"/>
      <c r="AN113" s="2"/>
      <c r="AO113" s="2"/>
      <c r="AP113" s="2"/>
      <c r="BL113" s="2"/>
      <c r="BM113" s="2"/>
      <c r="BN113" s="2"/>
      <c r="BO113" s="2"/>
      <c r="BP113" s="834"/>
      <c r="BQ113" s="59"/>
      <c r="BR113" s="26"/>
      <c r="BS113" s="26"/>
      <c r="BT113" s="26"/>
      <c r="BU113" s="26"/>
      <c r="BV113" s="26"/>
      <c r="BW113" s="26"/>
      <c r="BX113" s="26"/>
      <c r="BY113" s="26"/>
      <c r="BZ113" s="26"/>
      <c r="CA113" s="26"/>
      <c r="CB113" s="24"/>
      <c r="CC113" s="24"/>
      <c r="CD113" s="26"/>
      <c r="CE113" s="26"/>
      <c r="CF113" s="26"/>
      <c r="CG113" s="26"/>
      <c r="CH113" s="26"/>
      <c r="CI113" s="26"/>
      <c r="CJ113" s="26"/>
      <c r="CK113" s="26"/>
      <c r="CL113" s="26"/>
      <c r="CM113" s="26"/>
      <c r="CN113" s="26"/>
      <c r="CO113" s="26"/>
      <c r="CP113" s="26"/>
      <c r="CQ113" s="26"/>
      <c r="CR113" s="26"/>
      <c r="CS113" s="26"/>
      <c r="CT113" s="26"/>
      <c r="CU113" s="26"/>
      <c r="CV113" s="26"/>
      <c r="CW113" s="26"/>
      <c r="CX113" s="27"/>
      <c r="CY113" s="27"/>
      <c r="CZ113" s="27"/>
      <c r="DA113" s="27"/>
      <c r="DB113" s="27"/>
      <c r="DC113" s="27"/>
      <c r="DD113" s="27"/>
      <c r="DE113" s="27"/>
      <c r="DF113" s="27"/>
      <c r="DG113" s="28"/>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row>
    <row r="114" spans="1:186" ht="9.9499999999999993" customHeight="1">
      <c r="A114" s="38"/>
      <c r="B114" s="5"/>
      <c r="C114" s="1135"/>
      <c r="D114" s="1135"/>
      <c r="E114" s="1135"/>
      <c r="F114" s="1135"/>
      <c r="G114" s="1135"/>
      <c r="H114" s="1135"/>
      <c r="I114" s="1135"/>
      <c r="J114" s="1134"/>
      <c r="K114" s="1134"/>
      <c r="L114" s="1134"/>
      <c r="M114" s="1134"/>
      <c r="N114" s="1135"/>
      <c r="O114" s="1135"/>
      <c r="P114" s="1135"/>
      <c r="Q114" s="5"/>
      <c r="R114" s="5"/>
      <c r="S114" s="5"/>
      <c r="T114" s="104"/>
      <c r="W114" s="104"/>
      <c r="Z114" s="104"/>
      <c r="AC114" s="104"/>
      <c r="AF114" s="104"/>
      <c r="AI114" s="95"/>
      <c r="AJ114" s="95"/>
      <c r="AK114" s="95"/>
      <c r="AL114" s="44"/>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834"/>
      <c r="BQ114" s="826">
        <v>1700</v>
      </c>
      <c r="BR114" s="827"/>
      <c r="BS114" s="828"/>
      <c r="BT114" s="24" t="s">
        <v>259</v>
      </c>
      <c r="BU114" s="24"/>
      <c r="BV114" s="24"/>
      <c r="BW114" s="24"/>
      <c r="BX114" s="24"/>
      <c r="BY114" s="24"/>
      <c r="BZ114" s="24"/>
      <c r="CA114" s="26"/>
      <c r="CB114" s="23" t="s">
        <v>280</v>
      </c>
      <c r="CC114" s="24"/>
      <c r="CD114" s="24"/>
      <c r="CE114" s="24"/>
      <c r="CF114" s="24"/>
      <c r="CG114" s="24"/>
      <c r="CH114" s="24"/>
      <c r="CI114" s="24"/>
      <c r="CJ114" s="26"/>
      <c r="CK114" s="26"/>
      <c r="CL114" s="26"/>
      <c r="CM114" s="26"/>
      <c r="CN114" s="26"/>
      <c r="CO114" s="26"/>
      <c r="CP114" s="26"/>
      <c r="CQ114" s="26"/>
      <c r="CR114" s="26"/>
      <c r="CS114" s="26"/>
      <c r="CT114" s="26"/>
      <c r="CU114" s="26"/>
      <c r="CV114" s="26"/>
      <c r="CW114" s="26"/>
      <c r="CX114" s="27"/>
      <c r="CY114" s="27"/>
      <c r="CZ114" s="27"/>
      <c r="DA114" s="27"/>
      <c r="DB114" s="27"/>
      <c r="DC114" s="27"/>
      <c r="DD114" s="27"/>
      <c r="DE114" s="27"/>
      <c r="DF114" s="27"/>
      <c r="DG114" s="28"/>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row>
    <row r="115" spans="1:186" ht="15" customHeight="1">
      <c r="A115" s="38"/>
      <c r="B115" s="5"/>
      <c r="C115" s="1135"/>
      <c r="D115" s="1135"/>
      <c r="E115" s="1135"/>
      <c r="F115" s="1135"/>
      <c r="G115" s="1135"/>
      <c r="H115" s="1135"/>
      <c r="I115" s="1135"/>
      <c r="J115" s="1134"/>
      <c r="K115" s="1134"/>
      <c r="L115" s="1134"/>
      <c r="M115" s="1134"/>
      <c r="N115" s="1135"/>
      <c r="O115" s="1135"/>
      <c r="P115" s="1135"/>
      <c r="Q115" s="5"/>
      <c r="R115" s="1261"/>
      <c r="S115" s="1262"/>
      <c r="T115" s="1211"/>
      <c r="U115" s="1267"/>
      <c r="V115" s="1268"/>
      <c r="W115" s="1269"/>
      <c r="X115" s="1267"/>
      <c r="Y115" s="1268"/>
      <c r="Z115" s="1269"/>
      <c r="AA115" s="1267"/>
      <c r="AB115" s="1268"/>
      <c r="AC115" s="1269"/>
      <c r="AD115" s="94"/>
      <c r="AE115" s="1195" t="s">
        <v>306</v>
      </c>
      <c r="AF115" s="1196"/>
      <c r="AG115" s="1196"/>
      <c r="AH115" s="1196"/>
      <c r="AI115" s="1196"/>
      <c r="AJ115" s="1196"/>
      <c r="AK115" s="1197"/>
      <c r="AL115" s="44"/>
      <c r="AM115" s="2"/>
      <c r="AN115" s="2"/>
      <c r="AO115" s="2"/>
      <c r="AP115" s="2"/>
      <c r="AQ115" s="2"/>
      <c r="AR115" s="30"/>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834"/>
      <c r="BQ115" s="23"/>
      <c r="BR115" s="24"/>
      <c r="BS115" s="25"/>
      <c r="BT115" s="823">
        <v>2680</v>
      </c>
      <c r="BU115" s="824"/>
      <c r="BV115" s="824"/>
      <c r="BW115" s="824"/>
      <c r="BX115" s="824"/>
      <c r="BY115" s="824"/>
      <c r="BZ115" s="824"/>
      <c r="CA115" s="825"/>
      <c r="CB115" s="23" t="s">
        <v>350</v>
      </c>
      <c r="CC115" s="24"/>
      <c r="CD115" s="24"/>
      <c r="CE115" s="24"/>
      <c r="CF115" s="24"/>
      <c r="CG115" s="24"/>
      <c r="CH115" s="24"/>
      <c r="CI115" s="24"/>
      <c r="CJ115" s="26"/>
      <c r="CK115" s="26"/>
      <c r="CL115" s="26"/>
      <c r="CM115" s="26"/>
      <c r="CN115" s="26"/>
      <c r="CO115" s="26"/>
      <c r="CP115" s="26"/>
      <c r="CQ115" s="26"/>
      <c r="CR115" s="26"/>
      <c r="CS115" s="26"/>
      <c r="CT115" s="26"/>
      <c r="CU115" s="26"/>
      <c r="CV115" s="26"/>
      <c r="CW115" s="26"/>
      <c r="CX115" s="27"/>
      <c r="CY115" s="27"/>
      <c r="CZ115" s="27"/>
      <c r="DA115" s="27"/>
      <c r="DB115" s="27"/>
      <c r="DC115" s="27"/>
      <c r="DD115" s="27"/>
      <c r="DE115" s="27"/>
      <c r="DF115" s="27"/>
      <c r="DG115" s="28"/>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row>
    <row r="116" spans="1:186" ht="17.100000000000001" customHeight="1">
      <c r="A116" s="38"/>
      <c r="B116" s="5"/>
      <c r="C116" s="1116"/>
      <c r="D116" s="1116"/>
      <c r="E116" s="1116"/>
      <c r="F116" s="1116"/>
      <c r="G116" s="1116"/>
      <c r="H116" s="1116"/>
      <c r="I116" s="1116"/>
      <c r="J116" s="1136"/>
      <c r="K116" s="1136"/>
      <c r="L116" s="1137"/>
      <c r="M116" s="1137"/>
      <c r="N116" s="1137"/>
      <c r="O116" s="1137"/>
      <c r="P116" s="1137"/>
      <c r="Q116" s="5"/>
      <c r="R116" s="1263"/>
      <c r="S116" s="1264"/>
      <c r="T116" s="1265"/>
      <c r="U116" s="1270"/>
      <c r="V116" s="768"/>
      <c r="W116" s="1101"/>
      <c r="X116" s="1270"/>
      <c r="Y116" s="768"/>
      <c r="Z116" s="1101"/>
      <c r="AA116" s="1270"/>
      <c r="AB116" s="768"/>
      <c r="AC116" s="1101"/>
      <c r="AD116" s="5"/>
      <c r="AE116" s="1194" t="str">
        <f>$J$95</f>
        <v/>
      </c>
      <c r="AF116" s="1194"/>
      <c r="AG116" s="1194"/>
      <c r="AH116" s="1194"/>
      <c r="AI116" s="1194"/>
      <c r="AJ116" s="1194"/>
      <c r="AK116" s="1194"/>
      <c r="AL116" s="44"/>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834"/>
      <c r="BQ116" s="826"/>
      <c r="BR116" s="827"/>
      <c r="BS116" s="828"/>
      <c r="BT116" s="823">
        <v>2699</v>
      </c>
      <c r="BU116" s="824"/>
      <c r="BV116" s="824"/>
      <c r="BW116" s="824"/>
      <c r="BX116" s="824"/>
      <c r="BY116" s="824"/>
      <c r="BZ116" s="824"/>
      <c r="CA116" s="825"/>
      <c r="CB116" s="23" t="s">
        <v>289</v>
      </c>
      <c r="CC116" s="24"/>
      <c r="CD116" s="24"/>
      <c r="CE116" s="24"/>
      <c r="CF116" s="24"/>
      <c r="CG116" s="24"/>
      <c r="CH116" s="24"/>
      <c r="CI116" s="24"/>
      <c r="CJ116" s="26"/>
      <c r="CK116" s="26"/>
      <c r="CL116" s="26"/>
      <c r="CM116" s="26"/>
      <c r="CN116" s="26"/>
      <c r="CO116" s="26"/>
      <c r="CP116" s="26"/>
      <c r="CQ116" s="26"/>
      <c r="CR116" s="26"/>
      <c r="CS116" s="26"/>
      <c r="CT116" s="26"/>
      <c r="CU116" s="26"/>
      <c r="CV116" s="26"/>
      <c r="CW116" s="26"/>
      <c r="CX116" s="27"/>
      <c r="CY116" s="27"/>
      <c r="CZ116" s="27"/>
      <c r="DA116" s="27"/>
      <c r="DB116" s="27"/>
      <c r="DC116" s="27"/>
      <c r="DD116" s="27"/>
      <c r="DE116" s="27"/>
      <c r="DF116" s="27"/>
      <c r="DG116" s="28"/>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row>
    <row r="117" spans="1:186" ht="17.100000000000001" customHeight="1">
      <c r="A117" s="38"/>
      <c r="B117" s="5"/>
      <c r="C117" s="1133" t="s">
        <v>622</v>
      </c>
      <c r="D117" s="1133"/>
      <c r="E117" s="1133"/>
      <c r="F117" s="1133"/>
      <c r="G117" s="1133"/>
      <c r="H117" s="1133"/>
      <c r="I117" s="1133"/>
      <c r="J117" s="1136"/>
      <c r="K117" s="1136"/>
      <c r="L117" s="1137"/>
      <c r="M117" s="1137"/>
      <c r="N117" s="1137"/>
      <c r="O117" s="1137"/>
      <c r="P117" s="1137"/>
      <c r="Q117" s="5"/>
      <c r="R117" s="1266"/>
      <c r="S117" s="1204"/>
      <c r="T117" s="1205"/>
      <c r="U117" s="1271"/>
      <c r="V117" s="1272"/>
      <c r="W117" s="1273"/>
      <c r="X117" s="1271"/>
      <c r="Y117" s="1272"/>
      <c r="Z117" s="1273"/>
      <c r="AA117" s="1271"/>
      <c r="AB117" s="1272"/>
      <c r="AC117" s="1273"/>
      <c r="AD117" s="5"/>
      <c r="AE117" s="1194"/>
      <c r="AF117" s="1194"/>
      <c r="AG117" s="1194"/>
      <c r="AH117" s="1194"/>
      <c r="AI117" s="1194"/>
      <c r="AJ117" s="1194"/>
      <c r="AK117" s="1194"/>
      <c r="AL117" s="44"/>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834"/>
      <c r="BQ117" s="826">
        <v>1510</v>
      </c>
      <c r="BR117" s="827"/>
      <c r="BS117" s="828"/>
      <c r="BT117" s="23" t="s">
        <v>296</v>
      </c>
      <c r="BU117" s="26"/>
      <c r="BV117" s="26"/>
      <c r="BW117" s="26"/>
      <c r="BX117" s="26"/>
      <c r="BY117" s="26"/>
      <c r="BZ117" s="26"/>
      <c r="CA117" s="61"/>
      <c r="CB117" s="23"/>
      <c r="CC117" s="24"/>
      <c r="CD117" s="24"/>
      <c r="CE117" s="24"/>
      <c r="CF117" s="24"/>
      <c r="CG117" s="24"/>
      <c r="CH117" s="24"/>
      <c r="CI117" s="24"/>
      <c r="CJ117" s="26"/>
      <c r="CK117" s="26"/>
      <c r="CL117" s="26"/>
      <c r="CM117" s="26"/>
      <c r="CN117" s="26"/>
      <c r="CO117" s="26"/>
      <c r="CP117" s="26"/>
      <c r="CQ117" s="26"/>
      <c r="CR117" s="26"/>
      <c r="CS117" s="26"/>
      <c r="CT117" s="26"/>
      <c r="CU117" s="26"/>
      <c r="CV117" s="26"/>
      <c r="CW117" s="26"/>
      <c r="CX117" s="27"/>
      <c r="CY117" s="27"/>
      <c r="CZ117" s="27"/>
      <c r="DA117" s="27"/>
      <c r="DB117" s="27"/>
      <c r="DC117" s="27"/>
      <c r="DD117" s="27"/>
      <c r="DE117" s="27"/>
      <c r="DF117" s="27"/>
      <c r="DG117" s="28"/>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row>
    <row r="118" spans="1:186" ht="12.6" customHeight="1">
      <c r="A118" s="38"/>
      <c r="B118" s="5"/>
      <c r="C118" s="32"/>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1276" t="str">
        <f>$AF$60</f>
        <v>20240925_A-01s</v>
      </c>
      <c r="AG118" s="1276"/>
      <c r="AH118" s="1276"/>
      <c r="AI118" s="1276"/>
      <c r="AJ118" s="1276"/>
      <c r="AK118" s="1276"/>
      <c r="AL118" s="44"/>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834"/>
      <c r="BQ118" s="23"/>
      <c r="BR118" s="138"/>
      <c r="BS118" s="138"/>
      <c r="BT118" s="823">
        <v>1730</v>
      </c>
      <c r="BU118" s="824"/>
      <c r="BV118" s="824"/>
      <c r="BW118" s="824"/>
      <c r="BX118" s="824"/>
      <c r="BY118" s="824"/>
      <c r="BZ118" s="824"/>
      <c r="CA118" s="825"/>
      <c r="CB118" s="23" t="s">
        <v>297</v>
      </c>
      <c r="CC118" s="24"/>
      <c r="CD118" s="24"/>
      <c r="CE118" s="24"/>
      <c r="CF118" s="24"/>
      <c r="CG118" s="24"/>
      <c r="CH118" s="24"/>
      <c r="CI118" s="24"/>
      <c r="CJ118" s="26"/>
      <c r="CK118" s="26"/>
      <c r="CL118" s="26"/>
      <c r="CM118" s="26"/>
      <c r="CN118" s="26"/>
      <c r="CO118" s="26"/>
      <c r="CP118" s="26"/>
      <c r="CQ118" s="26"/>
      <c r="CR118" s="26"/>
      <c r="CS118" s="26"/>
      <c r="CT118" s="26"/>
      <c r="CU118" s="26"/>
      <c r="CV118" s="26"/>
      <c r="CW118" s="26"/>
      <c r="CX118" s="27"/>
      <c r="CY118" s="27"/>
      <c r="CZ118" s="27"/>
      <c r="DA118" s="27"/>
      <c r="DB118" s="27"/>
      <c r="DC118" s="27"/>
      <c r="DD118" s="27"/>
      <c r="DE118" s="27"/>
      <c r="DF118" s="27"/>
      <c r="DG118" s="28"/>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row>
    <row r="119" spans="1:186" ht="21.95" customHeight="1">
      <c r="A119" s="2"/>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835"/>
      <c r="BQ119" s="839">
        <v>1800</v>
      </c>
      <c r="BR119" s="840"/>
      <c r="BS119" s="841"/>
      <c r="BT119" s="46" t="s">
        <v>271</v>
      </c>
      <c r="BU119" s="47"/>
      <c r="BV119" s="47"/>
      <c r="BW119" s="47"/>
      <c r="BX119" s="47"/>
      <c r="BY119" s="47"/>
      <c r="BZ119" s="47"/>
      <c r="CA119" s="47"/>
      <c r="CB119" s="139"/>
      <c r="CC119" s="47"/>
      <c r="CD119" s="47"/>
      <c r="CE119" s="47"/>
      <c r="CF119" s="47"/>
      <c r="CG119" s="47"/>
      <c r="CH119" s="47"/>
      <c r="CI119" s="47"/>
      <c r="CJ119" s="47"/>
      <c r="CK119" s="47"/>
      <c r="CL119" s="47"/>
      <c r="CM119" s="47"/>
      <c r="CN119" s="47"/>
      <c r="CO119" s="47"/>
      <c r="CP119" s="47"/>
      <c r="CQ119" s="47"/>
      <c r="CR119" s="47"/>
      <c r="CS119" s="47"/>
      <c r="CT119" s="47"/>
      <c r="CU119" s="47"/>
      <c r="CV119" s="47"/>
      <c r="CW119" s="47"/>
      <c r="CX119" s="48"/>
      <c r="CY119" s="48"/>
      <c r="CZ119" s="48"/>
      <c r="DA119" s="48"/>
      <c r="DB119" s="48"/>
      <c r="DC119" s="48"/>
      <c r="DD119" s="48"/>
      <c r="DE119" s="48"/>
      <c r="DF119" s="48"/>
      <c r="DG119" s="49"/>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row>
    <row r="120" spans="1:186" ht="12.6" customHeight="1">
      <c r="A120" s="2" t="s">
        <v>449</v>
      </c>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128"/>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row>
    <row r="121" spans="1:186" ht="12.6" hidden="1" customHeight="1">
      <c r="A121" s="2"/>
      <c r="B121" s="178"/>
      <c r="C121" s="178"/>
      <c r="D121" s="178"/>
      <c r="E121" s="178"/>
      <c r="F121" s="178"/>
      <c r="G121" s="178"/>
      <c r="H121" s="178"/>
      <c r="I121" s="178"/>
      <c r="J121" s="178"/>
      <c r="K121" s="178"/>
      <c r="L121" s="178"/>
      <c r="M121" s="178"/>
      <c r="N121" s="178"/>
      <c r="O121" s="178"/>
      <c r="P121" s="178"/>
      <c r="Q121" s="178"/>
      <c r="R121" s="178"/>
      <c r="S121" s="178"/>
      <c r="T121" s="178"/>
      <c r="U121" s="178"/>
      <c r="V121" s="178"/>
      <c r="W121" s="178"/>
      <c r="X121" s="178"/>
      <c r="Y121" s="178"/>
      <c r="Z121" s="178"/>
      <c r="AA121" s="178"/>
      <c r="AB121" s="178"/>
      <c r="AC121" s="178"/>
      <c r="AD121" s="178"/>
      <c r="AE121" s="178"/>
      <c r="AF121" s="178"/>
      <c r="AG121" s="178"/>
      <c r="AH121" s="178"/>
      <c r="AI121" s="178"/>
      <c r="AJ121" s="178"/>
      <c r="AK121" s="178"/>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179"/>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row>
    <row r="122" spans="1:186" ht="20.100000000000001" hidden="1" customHeight="1">
      <c r="A122" s="180"/>
      <c r="B122" s="5"/>
      <c r="C122" s="5"/>
      <c r="D122" s="5"/>
      <c r="E122" s="5"/>
      <c r="F122" s="5"/>
      <c r="G122" s="5"/>
      <c r="H122" s="5"/>
      <c r="I122" s="5"/>
      <c r="J122" s="5"/>
      <c r="K122" s="5"/>
      <c r="L122" s="5"/>
      <c r="M122" s="5"/>
      <c r="N122" s="5"/>
      <c r="O122" s="5"/>
      <c r="P122" s="5"/>
      <c r="Q122" s="5"/>
      <c r="R122" s="2"/>
      <c r="S122" s="2"/>
      <c r="T122" s="2"/>
      <c r="U122" s="2"/>
      <c r="V122" s="2"/>
      <c r="W122" s="2"/>
      <c r="X122" s="2"/>
      <c r="Y122" s="2"/>
      <c r="Z122" s="2"/>
      <c r="AA122" s="5"/>
      <c r="AB122" s="5"/>
      <c r="AC122" s="5"/>
      <c r="AD122" s="5"/>
      <c r="AE122" s="5"/>
      <c r="AF122" s="5"/>
      <c r="AG122" s="5"/>
      <c r="AH122" s="5"/>
      <c r="AI122" s="5"/>
      <c r="AJ122" s="5"/>
      <c r="AK122" s="5"/>
      <c r="AL122" s="181"/>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179"/>
      <c r="DH122" s="2"/>
      <c r="DI122" s="2"/>
      <c r="DJ122" s="2"/>
      <c r="DK122" s="2"/>
      <c r="DL122" s="2"/>
      <c r="DM122" s="1198"/>
      <c r="DN122" s="1198"/>
      <c r="DO122" s="1198"/>
      <c r="DP122" s="1198"/>
      <c r="DQ122" s="1198"/>
      <c r="DR122" s="51"/>
      <c r="DS122" s="51"/>
      <c r="DT122" s="51"/>
      <c r="DU122" s="51"/>
      <c r="DV122" s="51"/>
      <c r="DW122" s="52"/>
      <c r="DX122" s="51"/>
      <c r="DY122" s="51"/>
      <c r="DZ122" s="51"/>
      <c r="EA122" s="51"/>
      <c r="EB122" s="51"/>
      <c r="EC122" s="51"/>
      <c r="ED122" s="51"/>
      <c r="EE122" s="51"/>
      <c r="EF122" s="52"/>
      <c r="EG122" s="52"/>
      <c r="EH122" s="52"/>
      <c r="EI122" s="52"/>
      <c r="EJ122" s="52"/>
      <c r="EK122" s="52"/>
      <c r="EL122" s="52"/>
      <c r="EM122" s="52"/>
      <c r="EN122" s="52"/>
      <c r="EO122" s="52"/>
      <c r="EP122" s="52"/>
      <c r="EQ122" s="52"/>
      <c r="ER122" s="52"/>
      <c r="ES122" s="52"/>
      <c r="ET122" s="2"/>
      <c r="EU122" s="2"/>
      <c r="EV122" s="27"/>
      <c r="EW122" s="27"/>
      <c r="EX122" s="27"/>
      <c r="EY122" s="27"/>
      <c r="EZ122" s="27"/>
      <c r="FA122" s="27"/>
      <c r="FB122" s="27"/>
      <c r="FC122" s="28"/>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row>
    <row r="123" spans="1:186" ht="20.100000000000001" hidden="1" customHeight="1" thickBot="1">
      <c r="A123" s="180"/>
      <c r="B123" s="5"/>
      <c r="C123" s="5"/>
      <c r="D123" s="5"/>
      <c r="E123" s="5"/>
      <c r="F123" s="5"/>
      <c r="G123" s="5"/>
      <c r="H123" s="5"/>
      <c r="I123" s="5"/>
      <c r="J123" s="5"/>
      <c r="K123" s="5"/>
      <c r="L123" s="5"/>
      <c r="M123" s="5"/>
      <c r="N123" s="5"/>
      <c r="O123" s="5"/>
      <c r="P123" s="5"/>
      <c r="Q123" s="5"/>
      <c r="R123" s="2"/>
      <c r="S123" s="2"/>
      <c r="T123" s="2"/>
      <c r="U123" s="779" t="s">
        <v>222</v>
      </c>
      <c r="V123" s="779"/>
      <c r="W123" s="779"/>
      <c r="X123" s="779"/>
      <c r="Y123" s="779"/>
      <c r="Z123" s="2"/>
      <c r="AA123" s="5"/>
      <c r="AB123" s="5"/>
      <c r="AC123" s="5"/>
      <c r="AD123" s="5"/>
      <c r="AE123" s="5"/>
      <c r="AF123" s="5"/>
      <c r="AG123" s="5"/>
      <c r="AH123" s="5"/>
      <c r="AI123" s="5"/>
      <c r="AJ123" s="5"/>
      <c r="AK123" s="5"/>
      <c r="AL123" s="181"/>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179"/>
      <c r="DH123" s="2"/>
      <c r="DI123" s="2"/>
      <c r="DJ123" s="2"/>
      <c r="DK123" s="2"/>
      <c r="DL123" s="2"/>
      <c r="DM123" s="51"/>
      <c r="DN123" s="183"/>
      <c r="DO123" s="183"/>
      <c r="DP123" s="51"/>
      <c r="DQ123" s="52"/>
      <c r="DR123" s="52"/>
      <c r="DS123" s="52"/>
      <c r="DT123" s="52"/>
      <c r="DU123" s="52"/>
      <c r="DV123" s="52"/>
      <c r="DW123" s="52"/>
      <c r="DX123" s="51"/>
      <c r="DY123" s="51"/>
      <c r="DZ123" s="51"/>
      <c r="EA123" s="51"/>
      <c r="EB123" s="51"/>
      <c r="EC123" s="51"/>
      <c r="ED123" s="51"/>
      <c r="EE123" s="51"/>
      <c r="EF123" s="52"/>
      <c r="EG123" s="52"/>
      <c r="EH123" s="52"/>
      <c r="EI123" s="52"/>
      <c r="EJ123" s="52"/>
      <c r="EK123" s="52"/>
      <c r="EL123" s="52"/>
      <c r="EM123" s="52"/>
      <c r="EN123" s="52"/>
      <c r="EO123" s="52"/>
      <c r="EP123" s="52"/>
      <c r="EQ123" s="52"/>
      <c r="ER123" s="52"/>
      <c r="ES123" s="52"/>
      <c r="ET123" s="2"/>
      <c r="EU123" s="2"/>
      <c r="EV123" s="2"/>
      <c r="EW123" s="2"/>
      <c r="EX123" s="2"/>
      <c r="EY123" s="2"/>
      <c r="EZ123" s="2"/>
      <c r="FA123" s="2"/>
      <c r="FB123" s="2"/>
      <c r="FC123" s="53"/>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row>
    <row r="124" spans="1:186" ht="20.100000000000001" hidden="1" customHeight="1">
      <c r="A124" s="180"/>
      <c r="B124" s="5"/>
      <c r="C124" s="2"/>
      <c r="D124" s="2"/>
      <c r="E124" s="2"/>
      <c r="F124" s="69" t="s">
        <v>223</v>
      </c>
      <c r="G124" s="40"/>
      <c r="H124" s="40"/>
      <c r="I124" s="40"/>
      <c r="J124" s="40"/>
      <c r="K124" s="40"/>
      <c r="L124" s="40"/>
      <c r="M124" s="40"/>
      <c r="N124" s="41"/>
      <c r="O124" s="42"/>
      <c r="P124" s="43"/>
      <c r="Q124" s="43"/>
      <c r="R124" s="43"/>
      <c r="S124" s="43"/>
      <c r="T124" s="2"/>
      <c r="U124" s="886" t="s">
        <v>219</v>
      </c>
      <c r="V124" s="887"/>
      <c r="W124" s="887"/>
      <c r="X124" s="887"/>
      <c r="Y124" s="888"/>
      <c r="Z124" s="1019" t="str">
        <f>IF($Z$10="","",$Z$10)</f>
        <v/>
      </c>
      <c r="AA124" s="1019"/>
      <c r="AB124" s="892" t="str">
        <f>IF($AB$10="","",$AB$10)</f>
        <v/>
      </c>
      <c r="AC124" s="892"/>
      <c r="AD124" s="892" t="str">
        <f>IF($AD$10="","",$AD$10)</f>
        <v/>
      </c>
      <c r="AE124" s="892"/>
      <c r="AF124" s="892" t="str">
        <f>IF($AF$10="","",$AF$10)</f>
        <v/>
      </c>
      <c r="AG124" s="892"/>
      <c r="AH124" s="892" t="str">
        <f>IF($AH$10="","",$AH$10)</f>
        <v/>
      </c>
      <c r="AI124" s="892"/>
      <c r="AJ124" s="1019" t="str">
        <f>IF($AJ$10="","",$AJ$10)</f>
        <v/>
      </c>
      <c r="AK124" s="1020"/>
      <c r="AL124" s="181"/>
      <c r="AM124" s="2"/>
      <c r="AN124" s="2"/>
      <c r="AO124" s="2"/>
      <c r="AP124" s="2"/>
      <c r="AQ124" s="184"/>
      <c r="AR124" s="184"/>
      <c r="AS124" s="184"/>
      <c r="AT124" s="184"/>
      <c r="AU124" s="184"/>
      <c r="AV124" s="184"/>
      <c r="AW124" s="184"/>
      <c r="AX124" s="184"/>
      <c r="AY124" s="184"/>
      <c r="AZ124" s="184"/>
      <c r="BA124" s="184"/>
      <c r="BB124" s="184"/>
      <c r="BC124" s="184"/>
      <c r="BD124" s="184"/>
      <c r="BE124" s="184"/>
      <c r="BF124" s="184"/>
      <c r="BG124" s="184"/>
      <c r="BH124" s="184"/>
      <c r="BI124" s="184"/>
      <c r="BJ124" s="184"/>
      <c r="BK124" s="184"/>
      <c r="BL124" s="2"/>
      <c r="BM124" s="2"/>
      <c r="BN124" s="2"/>
      <c r="BO124" s="2"/>
      <c r="BP124" s="179"/>
      <c r="DH124" s="2"/>
      <c r="DI124" s="2"/>
      <c r="DJ124" s="2"/>
      <c r="DK124" s="2"/>
      <c r="DM124" s="1198"/>
      <c r="DN124" s="1198"/>
      <c r="DO124" s="1198"/>
      <c r="DP124" s="51"/>
      <c r="DQ124" s="52"/>
      <c r="DR124" s="52"/>
      <c r="DS124" s="52"/>
      <c r="DT124" s="52"/>
      <c r="DU124" s="52"/>
      <c r="DV124" s="52"/>
      <c r="DW124" s="52"/>
      <c r="DX124" s="52"/>
      <c r="DY124" s="52"/>
      <c r="DZ124" s="52"/>
      <c r="EA124" s="52"/>
      <c r="EB124" s="52"/>
      <c r="EC124" s="52"/>
      <c r="ED124" s="52"/>
      <c r="EE124" s="52"/>
      <c r="EF124" s="52"/>
      <c r="EG124" s="52"/>
      <c r="EH124" s="52"/>
      <c r="EI124" s="52"/>
      <c r="EJ124" s="52"/>
      <c r="EK124" s="52"/>
      <c r="EL124" s="52"/>
      <c r="EM124" s="52"/>
      <c r="EN124" s="52"/>
      <c r="EO124" s="52"/>
      <c r="EP124" s="52"/>
      <c r="EQ124" s="52"/>
      <c r="ER124" s="52"/>
      <c r="ES124" s="52"/>
      <c r="ET124" s="2"/>
      <c r="EU124" s="2"/>
      <c r="EV124" s="48"/>
      <c r="EW124" s="48"/>
      <c r="EX124" s="48"/>
      <c r="EY124" s="48"/>
      <c r="EZ124" s="48"/>
      <c r="FA124" s="48"/>
      <c r="FB124" s="48"/>
      <c r="FC124" s="49"/>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row>
    <row r="125" spans="1:186" ht="20.100000000000001" hidden="1" customHeight="1">
      <c r="A125" s="180"/>
      <c r="B125" s="5"/>
      <c r="C125" s="2"/>
      <c r="D125" s="2"/>
      <c r="E125" s="2"/>
      <c r="F125" s="39"/>
      <c r="G125" s="40"/>
      <c r="H125" s="40"/>
      <c r="I125" s="40"/>
      <c r="J125" s="40"/>
      <c r="K125" s="40"/>
      <c r="L125" s="40"/>
      <c r="M125" s="40"/>
      <c r="N125" s="1274"/>
      <c r="O125" s="1274"/>
      <c r="P125" s="1274"/>
      <c r="Q125" s="1274"/>
      <c r="R125" s="1274"/>
      <c r="S125" s="1274"/>
      <c r="T125" s="2"/>
      <c r="U125" s="883" t="s">
        <v>218</v>
      </c>
      <c r="V125" s="884"/>
      <c r="W125" s="885"/>
      <c r="X125" s="68" t="s">
        <v>217</v>
      </c>
      <c r="Y125" s="116" t="str">
        <f>IF($Y$11="","",$Y$11)</f>
        <v/>
      </c>
      <c r="Z125" s="116" t="str">
        <f>IF($Z$11="","",$Z$11)</f>
        <v/>
      </c>
      <c r="AA125" s="116" t="str">
        <f>IF($AA$11="","",$AA$11)</f>
        <v/>
      </c>
      <c r="AB125" s="116" t="str">
        <f>IF($AB$11="","",$AB$11)</f>
        <v/>
      </c>
      <c r="AC125" s="116" t="str">
        <f>IF($AC$11="","",$AC$11)</f>
        <v/>
      </c>
      <c r="AD125" s="116" t="str">
        <f>IF($AD$11="","",$AD$11)</f>
        <v/>
      </c>
      <c r="AE125" s="116" t="str">
        <f>IF($AE$11="","",$AE$11)</f>
        <v/>
      </c>
      <c r="AF125" s="116" t="str">
        <f>IF($AF$11="","",$AF$11)</f>
        <v/>
      </c>
      <c r="AG125" s="116" t="str">
        <f>IF($AG$11="","",$AG$11)</f>
        <v/>
      </c>
      <c r="AH125" s="116" t="str">
        <f>IF($AH$11="","",$AH$11)</f>
        <v/>
      </c>
      <c r="AI125" s="116" t="str">
        <f>IF($AI$11="","",$AI$11)</f>
        <v/>
      </c>
      <c r="AJ125" s="116" t="str">
        <f>IF($AJ$11="","",$AJ$11)</f>
        <v/>
      </c>
      <c r="AK125" s="117" t="str">
        <f>IF($AK$11="","",$AK$11)</f>
        <v/>
      </c>
      <c r="AL125" s="181"/>
      <c r="AM125" s="2"/>
      <c r="AN125" s="2"/>
      <c r="AO125" s="2"/>
      <c r="AP125" s="2"/>
      <c r="AQ125" s="184"/>
      <c r="AR125" s="184"/>
      <c r="AS125" s="184"/>
      <c r="AT125" s="184"/>
      <c r="AU125" s="184"/>
      <c r="AV125" s="184"/>
      <c r="AW125" s="184"/>
      <c r="AX125" s="184"/>
      <c r="AY125" s="184"/>
      <c r="AZ125" s="184"/>
      <c r="BA125" s="184"/>
      <c r="BB125" s="184"/>
      <c r="BC125" s="184"/>
      <c r="BD125" s="184"/>
      <c r="BE125" s="184"/>
      <c r="BF125" s="184"/>
      <c r="BG125" s="184"/>
      <c r="BH125" s="184"/>
      <c r="BI125" s="184"/>
      <c r="BJ125" s="184"/>
      <c r="BK125" s="184"/>
      <c r="BL125" s="2"/>
      <c r="BM125" s="2"/>
      <c r="BN125" s="2"/>
      <c r="BO125" s="2"/>
      <c r="BP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row>
    <row r="126" spans="1:186" ht="20.100000000000001" hidden="1" customHeight="1">
      <c r="A126" s="180"/>
      <c r="B126" s="5"/>
      <c r="C126" s="9"/>
      <c r="D126" s="9"/>
      <c r="E126" s="9"/>
      <c r="F126" s="9"/>
      <c r="G126" s="9"/>
      <c r="H126" s="9"/>
      <c r="I126" s="9"/>
      <c r="J126" s="9"/>
      <c r="K126" s="9"/>
      <c r="L126" s="1275" t="s">
        <v>54</v>
      </c>
      <c r="M126" s="1275"/>
      <c r="N126" s="1275"/>
      <c r="O126" s="1275"/>
      <c r="P126" s="1275"/>
      <c r="Q126" s="1275"/>
      <c r="R126" s="1275"/>
      <c r="S126" s="1275"/>
      <c r="T126" s="2"/>
      <c r="U126" s="893" t="s">
        <v>220</v>
      </c>
      <c r="V126" s="894"/>
      <c r="W126" s="895"/>
      <c r="X126" s="10" t="s">
        <v>35</v>
      </c>
      <c r="Y126" s="32" t="str">
        <f>IF($Y$12="","",$Y$12)</f>
        <v/>
      </c>
      <c r="Z126" s="10"/>
      <c r="AA126" s="5"/>
      <c r="AB126" s="5"/>
      <c r="AC126" s="5"/>
      <c r="AD126" s="5"/>
      <c r="AE126" s="5"/>
      <c r="AF126" s="5"/>
      <c r="AG126" s="5"/>
      <c r="AH126" s="5"/>
      <c r="AI126" s="5"/>
      <c r="AJ126" s="5"/>
      <c r="AK126" s="45"/>
      <c r="AL126" s="181"/>
      <c r="AM126" s="2"/>
      <c r="AN126" s="2"/>
      <c r="AO126" s="2"/>
      <c r="AP126" s="2"/>
      <c r="AQ126" s="832" t="s">
        <v>440</v>
      </c>
      <c r="AR126" s="832"/>
      <c r="AS126" s="832"/>
      <c r="AT126" s="832"/>
      <c r="AU126" s="832"/>
      <c r="AV126" s="832"/>
      <c r="AW126" s="832"/>
      <c r="AX126" s="832"/>
      <c r="AY126" s="832"/>
      <c r="AZ126" s="832"/>
      <c r="BA126" s="832"/>
      <c r="BB126" s="832"/>
      <c r="BC126" s="832"/>
      <c r="BD126" s="832"/>
      <c r="BE126" s="832"/>
      <c r="BF126" s="832"/>
      <c r="BG126" s="832"/>
      <c r="BH126" s="832"/>
      <c r="BI126" s="832"/>
      <c r="BJ126" s="832"/>
      <c r="BK126" s="832"/>
      <c r="BL126" s="2"/>
      <c r="BM126" s="2"/>
      <c r="BN126" s="2"/>
      <c r="BO126" s="2"/>
      <c r="BP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row>
    <row r="127" spans="1:186" ht="20.100000000000001" hidden="1" customHeight="1">
      <c r="A127" s="180"/>
      <c r="B127" s="5"/>
      <c r="C127" s="1058" t="str">
        <f>IF($C$13="","　 年  　 月",$C$13)</f>
        <v>　 年  　 月</v>
      </c>
      <c r="D127" s="1058"/>
      <c r="E127" s="1058"/>
      <c r="F127" s="1058"/>
      <c r="G127" s="1058"/>
      <c r="H127" s="1059" t="str">
        <f>IF($H$13="","　   日",$H$13)</f>
        <v>　   日</v>
      </c>
      <c r="I127" s="1059"/>
      <c r="J127" s="1059"/>
      <c r="K127" s="9"/>
      <c r="L127" s="773"/>
      <c r="M127" s="773"/>
      <c r="N127" s="773"/>
      <c r="O127" s="773"/>
      <c r="P127" s="773"/>
      <c r="Q127" s="773"/>
      <c r="R127" s="773"/>
      <c r="S127" s="773"/>
      <c r="T127" s="2"/>
      <c r="U127" s="896"/>
      <c r="V127" s="897"/>
      <c r="W127" s="898"/>
      <c r="X127" s="1021" t="str">
        <f>IF($X$13="","",$X$13)</f>
        <v/>
      </c>
      <c r="Y127" s="897"/>
      <c r="Z127" s="897"/>
      <c r="AA127" s="897"/>
      <c r="AB127" s="897"/>
      <c r="AC127" s="897"/>
      <c r="AD127" s="897"/>
      <c r="AE127" s="897"/>
      <c r="AF127" s="897"/>
      <c r="AG127" s="897"/>
      <c r="AH127" s="897"/>
      <c r="AI127" s="897"/>
      <c r="AJ127" s="897"/>
      <c r="AK127" s="1022"/>
      <c r="AL127" s="181"/>
      <c r="AM127" s="2"/>
      <c r="AN127" s="2"/>
      <c r="AO127" s="2"/>
      <c r="AP127" s="2"/>
      <c r="AQ127" s="832"/>
      <c r="AR127" s="832"/>
      <c r="AS127" s="832"/>
      <c r="AT127" s="832"/>
      <c r="AU127" s="832"/>
      <c r="AV127" s="832"/>
      <c r="AW127" s="832"/>
      <c r="AX127" s="832"/>
      <c r="AY127" s="832"/>
      <c r="AZ127" s="832"/>
      <c r="BA127" s="832"/>
      <c r="BB127" s="832"/>
      <c r="BC127" s="832"/>
      <c r="BD127" s="832"/>
      <c r="BE127" s="832"/>
      <c r="BF127" s="832"/>
      <c r="BG127" s="832"/>
      <c r="BH127" s="832"/>
      <c r="BI127" s="832"/>
      <c r="BJ127" s="832"/>
      <c r="BK127" s="832"/>
      <c r="BL127" s="2"/>
      <c r="BM127" s="2"/>
      <c r="BN127" s="2"/>
      <c r="BO127" s="2"/>
      <c r="BP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row>
    <row r="128" spans="1:186" ht="24.95" hidden="1" customHeight="1">
      <c r="A128" s="180"/>
      <c r="B128" s="5"/>
      <c r="C128" s="2"/>
      <c r="D128" s="5"/>
      <c r="E128" s="5"/>
      <c r="F128" s="5"/>
      <c r="G128" s="5"/>
      <c r="H128" s="5"/>
      <c r="I128" s="5"/>
      <c r="J128" s="5"/>
      <c r="K128" s="5"/>
      <c r="L128" s="773"/>
      <c r="M128" s="773"/>
      <c r="N128" s="773"/>
      <c r="O128" s="773"/>
      <c r="P128" s="773"/>
      <c r="Q128" s="773"/>
      <c r="R128" s="773"/>
      <c r="S128" s="773"/>
      <c r="T128" s="2"/>
      <c r="U128" s="794" t="s">
        <v>3</v>
      </c>
      <c r="V128" s="795"/>
      <c r="W128" s="796"/>
      <c r="X128" s="889" t="str">
        <f>IF($X$14="","",$X$14)</f>
        <v/>
      </c>
      <c r="Y128" s="890"/>
      <c r="Z128" s="890"/>
      <c r="AA128" s="890"/>
      <c r="AB128" s="890"/>
      <c r="AC128" s="890"/>
      <c r="AD128" s="890"/>
      <c r="AE128" s="890"/>
      <c r="AF128" s="890"/>
      <c r="AG128" s="890"/>
      <c r="AH128" s="890"/>
      <c r="AI128" s="890"/>
      <c r="AJ128" s="890"/>
      <c r="AK128" s="891"/>
      <c r="AL128" s="181"/>
      <c r="AM128" s="2"/>
      <c r="AN128" s="2"/>
      <c r="AO128" s="2"/>
      <c r="AP128" s="2"/>
      <c r="AQ128" s="832"/>
      <c r="AR128" s="832"/>
      <c r="AS128" s="832"/>
      <c r="AT128" s="832"/>
      <c r="AU128" s="832"/>
      <c r="AV128" s="832"/>
      <c r="AW128" s="832"/>
      <c r="AX128" s="832"/>
      <c r="AY128" s="832"/>
      <c r="AZ128" s="832"/>
      <c r="BA128" s="832"/>
      <c r="BB128" s="832"/>
      <c r="BC128" s="832"/>
      <c r="BD128" s="832"/>
      <c r="BE128" s="832"/>
      <c r="BF128" s="832"/>
      <c r="BG128" s="832"/>
      <c r="BH128" s="832"/>
      <c r="BI128" s="832"/>
      <c r="BJ128" s="832"/>
      <c r="BK128" s="832"/>
      <c r="BL128" s="2"/>
      <c r="BM128" s="2"/>
      <c r="BN128" s="2"/>
      <c r="BO128" s="2"/>
      <c r="BP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row>
    <row r="129" spans="1:186" ht="20.100000000000001" hidden="1" customHeight="1">
      <c r="A129" s="180"/>
      <c r="B129" s="5"/>
      <c r="C129" s="814" t="s">
        <v>5</v>
      </c>
      <c r="D129" s="815"/>
      <c r="E129" s="816"/>
      <c r="F129" s="1060" t="str">
        <f>IF($F$15="","",$F$15)</f>
        <v/>
      </c>
      <c r="G129" s="1061"/>
      <c r="H129" s="905" t="s">
        <v>6</v>
      </c>
      <c r="I129" s="1060" t="str">
        <f>IF($I$15="","",$I$15)</f>
        <v/>
      </c>
      <c r="J129" s="1061"/>
      <c r="K129" s="905" t="s">
        <v>6</v>
      </c>
      <c r="L129" s="899" t="str">
        <f>IF($L$15="","",$L$15)</f>
        <v/>
      </c>
      <c r="M129" s="900"/>
      <c r="N129" s="900"/>
      <c r="O129" s="901"/>
      <c r="P129" s="905" t="s">
        <v>6</v>
      </c>
      <c r="Q129" s="1064" t="str">
        <f>IF($Q$15="","",$Q$15)</f>
        <v/>
      </c>
      <c r="R129" s="1065"/>
      <c r="S129" s="1066"/>
      <c r="T129" s="2"/>
      <c r="U129" s="1073" t="s">
        <v>2</v>
      </c>
      <c r="V129" s="1074"/>
      <c r="W129" s="1075"/>
      <c r="X129" s="909" t="str">
        <f>IF($X$15="","",$X$15)</f>
        <v/>
      </c>
      <c r="Y129" s="910"/>
      <c r="Z129" s="910"/>
      <c r="AA129" s="910"/>
      <c r="AB129" s="910"/>
      <c r="AC129" s="910"/>
      <c r="AD129" s="910"/>
      <c r="AE129" s="910"/>
      <c r="AF129" s="910"/>
      <c r="AG129" s="910"/>
      <c r="AH129" s="910"/>
      <c r="AI129" s="910"/>
      <c r="AJ129" s="910"/>
      <c r="AK129" s="911"/>
      <c r="AL129" s="181"/>
      <c r="AM129" s="2"/>
      <c r="AN129" s="2"/>
      <c r="AO129" s="2"/>
      <c r="AP129" s="2"/>
      <c r="AQ129" s="2"/>
      <c r="AR129" s="30" t="s">
        <v>39</v>
      </c>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row>
    <row r="130" spans="1:186" ht="20.100000000000001" hidden="1" customHeight="1" thickBot="1">
      <c r="A130" s="180"/>
      <c r="B130" s="5"/>
      <c r="C130" s="817"/>
      <c r="D130" s="818"/>
      <c r="E130" s="819"/>
      <c r="F130" s="1062"/>
      <c r="G130" s="1063"/>
      <c r="H130" s="905"/>
      <c r="I130" s="1062"/>
      <c r="J130" s="1063"/>
      <c r="K130" s="905"/>
      <c r="L130" s="902"/>
      <c r="M130" s="903"/>
      <c r="N130" s="903"/>
      <c r="O130" s="904"/>
      <c r="P130" s="905"/>
      <c r="Q130" s="1067"/>
      <c r="R130" s="1068"/>
      <c r="S130" s="1069"/>
      <c r="T130" s="2"/>
      <c r="U130" s="1070" t="s">
        <v>4</v>
      </c>
      <c r="V130" s="1071"/>
      <c r="W130" s="1072"/>
      <c r="X130" s="906" t="str">
        <f>IF($X$16="","",$X$16)</f>
        <v/>
      </c>
      <c r="Y130" s="907"/>
      <c r="Z130" s="907"/>
      <c r="AA130" s="907"/>
      <c r="AB130" s="907"/>
      <c r="AC130" s="907"/>
      <c r="AD130" s="907"/>
      <c r="AE130" s="907"/>
      <c r="AF130" s="907"/>
      <c r="AG130" s="907"/>
      <c r="AH130" s="907"/>
      <c r="AI130" s="907"/>
      <c r="AJ130" s="907"/>
      <c r="AK130" s="908"/>
      <c r="AL130" s="181"/>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row>
    <row r="131" spans="1:186" ht="6" hidden="1" customHeight="1" thickBot="1">
      <c r="A131" s="18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181"/>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row>
    <row r="132" spans="1:186" ht="18" hidden="1" customHeight="1">
      <c r="A132" s="180"/>
      <c r="B132" s="5"/>
      <c r="C132" s="808" t="s">
        <v>0</v>
      </c>
      <c r="D132" s="809"/>
      <c r="E132" s="810"/>
      <c r="F132" s="853" t="str">
        <f>IF($F$18="","",$F$18)</f>
        <v/>
      </c>
      <c r="G132" s="854"/>
      <c r="H132" s="854"/>
      <c r="I132" s="854"/>
      <c r="J132" s="854"/>
      <c r="K132" s="854"/>
      <c r="L132" s="854"/>
      <c r="M132" s="854"/>
      <c r="N132" s="854"/>
      <c r="O132" s="854"/>
      <c r="P132" s="854"/>
      <c r="Q132" s="854"/>
      <c r="R132" s="854"/>
      <c r="S132" s="854"/>
      <c r="T132" s="854"/>
      <c r="U132" s="854"/>
      <c r="V132" s="854"/>
      <c r="W132" s="854"/>
      <c r="X132" s="854"/>
      <c r="Y132" s="854"/>
      <c r="Z132" s="854"/>
      <c r="AA132" s="854"/>
      <c r="AB132" s="854"/>
      <c r="AC132" s="854"/>
      <c r="AD132" s="854"/>
      <c r="AE132" s="855"/>
      <c r="AF132" s="1003" t="s">
        <v>1</v>
      </c>
      <c r="AG132" s="809"/>
      <c r="AH132" s="1004"/>
      <c r="AI132" s="1030" t="str">
        <f>IF($AI$18="","",$AI$18)</f>
        <v/>
      </c>
      <c r="AJ132" s="1031"/>
      <c r="AK132" s="1032"/>
      <c r="AL132" s="181"/>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1199"/>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row>
    <row r="133" spans="1:186" ht="18" hidden="1" customHeight="1" thickBot="1">
      <c r="A133" s="180"/>
      <c r="B133" s="5"/>
      <c r="C133" s="811"/>
      <c r="D133" s="812"/>
      <c r="E133" s="813"/>
      <c r="F133" s="856"/>
      <c r="G133" s="857"/>
      <c r="H133" s="857"/>
      <c r="I133" s="857"/>
      <c r="J133" s="857"/>
      <c r="K133" s="857"/>
      <c r="L133" s="857"/>
      <c r="M133" s="857"/>
      <c r="N133" s="857"/>
      <c r="O133" s="857"/>
      <c r="P133" s="857"/>
      <c r="Q133" s="857"/>
      <c r="R133" s="857"/>
      <c r="S133" s="857"/>
      <c r="T133" s="857"/>
      <c r="U133" s="857"/>
      <c r="V133" s="857"/>
      <c r="W133" s="857"/>
      <c r="X133" s="857"/>
      <c r="Y133" s="857"/>
      <c r="Z133" s="857"/>
      <c r="AA133" s="857"/>
      <c r="AB133" s="857"/>
      <c r="AC133" s="857"/>
      <c r="AD133" s="857"/>
      <c r="AE133" s="858"/>
      <c r="AF133" s="1005"/>
      <c r="AG133" s="812"/>
      <c r="AH133" s="1006"/>
      <c r="AI133" s="1033"/>
      <c r="AJ133" s="1034"/>
      <c r="AK133" s="1035"/>
      <c r="AL133" s="181"/>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1199"/>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row>
    <row r="134" spans="1:186" ht="6" hidden="1" customHeight="1" thickBot="1">
      <c r="A134" s="180"/>
      <c r="B134" s="5"/>
      <c r="C134" s="5"/>
      <c r="D134" s="5"/>
      <c r="E134" s="5"/>
      <c r="F134" s="5"/>
      <c r="G134" s="5"/>
      <c r="H134" s="5"/>
      <c r="I134" s="5"/>
      <c r="J134" s="5"/>
      <c r="K134" s="5"/>
      <c r="L134" s="5"/>
      <c r="M134" s="5"/>
      <c r="N134" s="5"/>
      <c r="O134" s="5"/>
      <c r="P134" s="5"/>
      <c r="Q134" s="5"/>
      <c r="R134" s="5"/>
      <c r="S134" s="5"/>
      <c r="T134" s="5"/>
      <c r="U134" s="5"/>
      <c r="V134" s="5"/>
      <c r="W134" s="5"/>
      <c r="X134" s="5"/>
      <c r="Y134" s="2"/>
      <c r="Z134" s="2"/>
      <c r="AA134" s="5"/>
      <c r="AB134" s="54"/>
      <c r="AC134" s="54"/>
      <c r="AD134" s="54"/>
      <c r="AE134" s="54"/>
      <c r="AF134" s="54"/>
      <c r="AG134" s="54"/>
      <c r="AH134" s="54"/>
      <c r="AI134" s="54"/>
      <c r="AJ134" s="54"/>
      <c r="AK134" s="54"/>
      <c r="AL134" s="181"/>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1199"/>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row>
    <row r="135" spans="1:186" ht="18" hidden="1" customHeight="1">
      <c r="A135" s="180"/>
      <c r="B135" s="5"/>
      <c r="C135" s="13" t="s">
        <v>7</v>
      </c>
      <c r="D135" s="14"/>
      <c r="E135" s="14"/>
      <c r="F135" s="14"/>
      <c r="G135" s="14"/>
      <c r="H135" s="879"/>
      <c r="I135" s="879"/>
      <c r="J135" s="831" t="str">
        <f>IF($J$21="","",$J$21)</f>
        <v/>
      </c>
      <c r="K135" s="831"/>
      <c r="L135" s="831"/>
      <c r="M135" s="831"/>
      <c r="N135" s="831"/>
      <c r="O135" s="831"/>
      <c r="P135" s="831"/>
      <c r="Q135" s="5"/>
      <c r="R135" s="73"/>
      <c r="S135" s="870" t="s">
        <v>233</v>
      </c>
      <c r="T135" s="871"/>
      <c r="U135" s="872"/>
      <c r="V135" s="774" t="str">
        <f>IF($BQ$15="","",$V$21)</f>
        <v/>
      </c>
      <c r="W135" s="775"/>
      <c r="X135" s="775"/>
      <c r="Y135" s="775"/>
      <c r="Z135" s="775" t="str">
        <f>IF($BT$15="","",$Z$21)</f>
        <v/>
      </c>
      <c r="AA135" s="775"/>
      <c r="AB135" s="775"/>
      <c r="AC135" s="775"/>
      <c r="AD135" s="775"/>
      <c r="AE135" s="775"/>
      <c r="AF135" s="775"/>
      <c r="AG135" s="775"/>
      <c r="AH135" s="775"/>
      <c r="AI135" s="775"/>
      <c r="AJ135" s="775"/>
      <c r="AK135" s="859"/>
      <c r="AL135" s="181"/>
      <c r="AM135" s="2"/>
      <c r="AN135" s="2"/>
      <c r="AO135" s="2"/>
      <c r="AP135" s="2"/>
      <c r="AQ135" s="2"/>
      <c r="AR135" s="111"/>
      <c r="AS135" s="111"/>
      <c r="AT135" s="55"/>
      <c r="AU135" s="97"/>
      <c r="AV135" s="97"/>
      <c r="AW135" s="97"/>
      <c r="AX135" s="112"/>
      <c r="AY135" s="112"/>
      <c r="AZ135" s="112"/>
      <c r="BA135" s="112"/>
      <c r="BB135" s="112"/>
      <c r="BC135" s="2"/>
      <c r="BD135" s="2"/>
      <c r="BE135" s="2"/>
      <c r="BF135" s="2"/>
      <c r="BG135" s="2"/>
      <c r="BH135" s="2"/>
      <c r="BI135" s="2"/>
      <c r="BJ135" s="2"/>
      <c r="BK135" s="2"/>
      <c r="BL135" s="2"/>
      <c r="BM135" s="2"/>
      <c r="BN135" s="2"/>
      <c r="BO135" s="2"/>
      <c r="BP135" s="1199"/>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row>
    <row r="136" spans="1:186" ht="18" hidden="1" customHeight="1">
      <c r="A136" s="180"/>
      <c r="B136" s="5"/>
      <c r="C136" s="15"/>
      <c r="D136" s="852" t="s">
        <v>17</v>
      </c>
      <c r="E136" s="852"/>
      <c r="F136" s="852"/>
      <c r="G136" s="852"/>
      <c r="H136" s="852"/>
      <c r="I136" s="852"/>
      <c r="J136" s="831"/>
      <c r="K136" s="831"/>
      <c r="L136" s="831"/>
      <c r="M136" s="831"/>
      <c r="N136" s="831"/>
      <c r="O136" s="831"/>
      <c r="P136" s="831"/>
      <c r="Q136" s="5"/>
      <c r="R136" s="73"/>
      <c r="S136" s="873"/>
      <c r="T136" s="874"/>
      <c r="U136" s="875"/>
      <c r="V136" s="991" t="str">
        <f>IF($CB$15="","",$V$22)</f>
        <v/>
      </c>
      <c r="W136" s="992"/>
      <c r="X136" s="992"/>
      <c r="Y136" s="992"/>
      <c r="Z136" s="992"/>
      <c r="AA136" s="992"/>
      <c r="AB136" s="992"/>
      <c r="AC136" s="992"/>
      <c r="AD136" s="992"/>
      <c r="AE136" s="992"/>
      <c r="AF136" s="992"/>
      <c r="AG136" s="992"/>
      <c r="AH136" s="992"/>
      <c r="AI136" s="992"/>
      <c r="AJ136" s="992"/>
      <c r="AK136" s="993"/>
      <c r="AL136" s="181"/>
      <c r="AM136" s="2"/>
      <c r="AN136" s="2"/>
      <c r="AO136" s="2"/>
      <c r="AP136" s="2"/>
      <c r="AQ136" s="2"/>
      <c r="AR136" s="111"/>
      <c r="AS136" s="111"/>
      <c r="AT136" s="55"/>
      <c r="AU136" s="97"/>
      <c r="AV136" s="97"/>
      <c r="AW136" s="97"/>
      <c r="AX136" s="112"/>
      <c r="AY136" s="112"/>
      <c r="AZ136" s="112"/>
      <c r="BA136" s="112"/>
      <c r="BB136" s="112"/>
      <c r="BC136" s="2"/>
      <c r="BD136" s="2"/>
      <c r="BE136" s="2"/>
      <c r="BF136" s="2"/>
      <c r="BG136" s="2"/>
      <c r="BH136" s="2"/>
      <c r="BI136" s="2"/>
      <c r="BJ136" s="2"/>
      <c r="BK136" s="2"/>
      <c r="BL136" s="2"/>
      <c r="BM136" s="2"/>
      <c r="BN136" s="2"/>
      <c r="BO136" s="2"/>
      <c r="BP136" s="1199"/>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row>
    <row r="137" spans="1:186" ht="18" hidden="1" customHeight="1">
      <c r="A137" s="180"/>
      <c r="B137" s="1231" t="s">
        <v>446</v>
      </c>
      <c r="C137" s="13" t="s">
        <v>8</v>
      </c>
      <c r="D137" s="14"/>
      <c r="E137" s="14"/>
      <c r="F137" s="14"/>
      <c r="G137" s="14"/>
      <c r="H137" s="14"/>
      <c r="I137" s="14"/>
      <c r="J137" s="831" t="str">
        <f>$J$23</f>
        <v/>
      </c>
      <c r="K137" s="831"/>
      <c r="L137" s="831"/>
      <c r="M137" s="831"/>
      <c r="N137" s="831"/>
      <c r="O137" s="831"/>
      <c r="P137" s="831"/>
      <c r="Q137" s="5"/>
      <c r="R137" s="70"/>
      <c r="S137" s="873"/>
      <c r="T137" s="874"/>
      <c r="U137" s="875"/>
      <c r="V137" s="994"/>
      <c r="W137" s="995"/>
      <c r="X137" s="995"/>
      <c r="Y137" s="995"/>
      <c r="Z137" s="995"/>
      <c r="AA137" s="995"/>
      <c r="AB137" s="995"/>
      <c r="AC137" s="995"/>
      <c r="AD137" s="995"/>
      <c r="AE137" s="995"/>
      <c r="AF137" s="995"/>
      <c r="AG137" s="995"/>
      <c r="AH137" s="995"/>
      <c r="AI137" s="995"/>
      <c r="AJ137" s="995"/>
      <c r="AK137" s="996"/>
      <c r="AL137" s="181"/>
      <c r="AM137" s="2"/>
      <c r="AN137" s="2"/>
      <c r="AO137" s="2"/>
      <c r="AP137" s="2"/>
      <c r="AQ137" s="2"/>
      <c r="AR137" s="111"/>
      <c r="AS137" s="111"/>
      <c r="AT137" s="55"/>
      <c r="AU137" s="97"/>
      <c r="AV137" s="97"/>
      <c r="AW137" s="97"/>
      <c r="AX137" s="112"/>
      <c r="AY137" s="112"/>
      <c r="AZ137" s="112"/>
      <c r="BA137" s="112"/>
      <c r="BB137" s="112"/>
      <c r="BC137" s="2"/>
      <c r="BD137" s="2"/>
      <c r="BE137" s="2"/>
      <c r="BF137" s="2"/>
      <c r="BG137" s="2"/>
      <c r="BH137" s="2"/>
      <c r="BI137" s="2"/>
      <c r="BJ137" s="2"/>
      <c r="BK137" s="2"/>
      <c r="BL137" s="2"/>
      <c r="BM137" s="2"/>
      <c r="BN137" s="2"/>
      <c r="BO137" s="2"/>
      <c r="BP137" s="1199"/>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row>
    <row r="138" spans="1:186" ht="18" hidden="1" customHeight="1">
      <c r="A138" s="180"/>
      <c r="B138" s="1231"/>
      <c r="C138" s="29"/>
      <c r="D138" s="912" t="s">
        <v>242</v>
      </c>
      <c r="E138" s="912"/>
      <c r="F138" s="912"/>
      <c r="G138" s="912"/>
      <c r="H138" s="912"/>
      <c r="I138" s="912"/>
      <c r="J138" s="831"/>
      <c r="K138" s="831"/>
      <c r="L138" s="831"/>
      <c r="M138" s="831"/>
      <c r="N138" s="831"/>
      <c r="O138" s="831"/>
      <c r="P138" s="831"/>
      <c r="Q138" s="5"/>
      <c r="R138" s="70"/>
      <c r="S138" s="873"/>
      <c r="T138" s="874"/>
      <c r="U138" s="875"/>
      <c r="V138" s="862" t="str">
        <f>IF($V$24="","",$V$24)</f>
        <v/>
      </c>
      <c r="W138" s="862"/>
      <c r="X138" s="862"/>
      <c r="Y138" s="862"/>
      <c r="Z138" s="862"/>
      <c r="AA138" s="862"/>
      <c r="AB138" s="862"/>
      <c r="AC138" s="862"/>
      <c r="AD138" s="862"/>
      <c r="AE138" s="862"/>
      <c r="AF138" s="862"/>
      <c r="AG138" s="862"/>
      <c r="AH138" s="862"/>
      <c r="AI138" s="862"/>
      <c r="AJ138" s="862"/>
      <c r="AK138" s="863"/>
      <c r="AL138" s="181"/>
      <c r="AM138" s="2"/>
      <c r="AN138" s="2"/>
      <c r="AO138" s="2"/>
      <c r="AP138" s="2"/>
      <c r="AQ138" s="2"/>
      <c r="AR138" s="111"/>
      <c r="AS138" s="111"/>
      <c r="AT138" s="55"/>
      <c r="AU138" s="110"/>
      <c r="AV138" s="110"/>
      <c r="AW138" s="110"/>
      <c r="AX138" s="32"/>
      <c r="AY138" s="32"/>
      <c r="AZ138" s="32"/>
      <c r="BA138" s="32"/>
      <c r="BB138" s="32"/>
      <c r="BC138" s="2"/>
      <c r="BD138" s="2"/>
      <c r="BE138" s="2"/>
      <c r="BF138" s="2"/>
      <c r="BG138" s="2"/>
      <c r="BH138" s="2"/>
      <c r="BI138" s="2"/>
      <c r="BJ138" s="2"/>
      <c r="BK138" s="2"/>
      <c r="BL138" s="2"/>
      <c r="BM138" s="2"/>
      <c r="BN138" s="2"/>
      <c r="BO138" s="2"/>
      <c r="BP138" s="185"/>
      <c r="BQ138" s="182"/>
      <c r="BR138" s="182"/>
      <c r="BS138" s="182"/>
      <c r="BT138" s="51"/>
      <c r="BU138" s="51"/>
      <c r="BV138" s="51"/>
      <c r="BW138" s="51"/>
      <c r="BX138" s="51"/>
      <c r="BY138" s="51"/>
      <c r="BZ138" s="51"/>
      <c r="CA138" s="51"/>
      <c r="CB138" s="51"/>
      <c r="CC138" s="52"/>
      <c r="CD138" s="52"/>
      <c r="CE138" s="52"/>
      <c r="CF138" s="52"/>
      <c r="CG138" s="52"/>
      <c r="CH138" s="52"/>
      <c r="CI138" s="52"/>
      <c r="CJ138" s="52"/>
      <c r="CK138" s="52"/>
      <c r="CL138" s="52"/>
      <c r="CM138" s="52"/>
      <c r="CN138" s="52"/>
      <c r="CO138" s="51"/>
      <c r="CP138" s="51"/>
      <c r="CQ138" s="51"/>
      <c r="CR138" s="51"/>
      <c r="CS138" s="52"/>
      <c r="CT138" s="52"/>
      <c r="CU138" s="52"/>
      <c r="CV138" s="52"/>
      <c r="CW138" s="5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row>
    <row r="139" spans="1:186" ht="18" hidden="1" customHeight="1" thickBot="1">
      <c r="A139" s="180"/>
      <c r="B139" s="5"/>
      <c r="C139" s="15" t="s">
        <v>9</v>
      </c>
      <c r="D139" s="10" t="s">
        <v>24</v>
      </c>
      <c r="E139" s="10"/>
      <c r="F139" s="10"/>
      <c r="G139" s="10"/>
      <c r="H139" s="10"/>
      <c r="I139" s="10"/>
      <c r="J139" s="831" t="str">
        <f>$J$25</f>
        <v/>
      </c>
      <c r="K139" s="831"/>
      <c r="L139" s="831"/>
      <c r="M139" s="831"/>
      <c r="N139" s="831"/>
      <c r="O139" s="831"/>
      <c r="P139" s="831"/>
      <c r="Q139" s="5"/>
      <c r="R139" s="10"/>
      <c r="S139" s="876"/>
      <c r="T139" s="877"/>
      <c r="U139" s="878"/>
      <c r="V139" s="864"/>
      <c r="W139" s="864"/>
      <c r="X139" s="864"/>
      <c r="Y139" s="864"/>
      <c r="Z139" s="864"/>
      <c r="AA139" s="864"/>
      <c r="AB139" s="864"/>
      <c r="AC139" s="864"/>
      <c r="AD139" s="864"/>
      <c r="AE139" s="864"/>
      <c r="AF139" s="864"/>
      <c r="AG139" s="864"/>
      <c r="AH139" s="864"/>
      <c r="AI139" s="864"/>
      <c r="AJ139" s="864"/>
      <c r="AK139" s="865"/>
      <c r="AL139" s="181"/>
      <c r="AM139" s="2"/>
      <c r="AN139" s="2"/>
      <c r="AO139" s="2"/>
      <c r="AP139" s="2"/>
      <c r="AQ139" s="2"/>
      <c r="AR139" s="113"/>
      <c r="AS139" s="113"/>
      <c r="AT139" s="55"/>
      <c r="AU139" s="110"/>
      <c r="AV139" s="110"/>
      <c r="AW139" s="110"/>
      <c r="AX139" s="32"/>
      <c r="AY139" s="32"/>
      <c r="AZ139" s="32"/>
      <c r="BA139" s="32"/>
      <c r="BB139" s="32"/>
      <c r="BC139" s="2"/>
      <c r="BD139" s="2"/>
      <c r="BE139" s="2"/>
      <c r="BF139" s="2"/>
      <c r="BG139" s="2"/>
      <c r="BH139" s="2"/>
      <c r="BI139" s="2"/>
      <c r="BJ139" s="2"/>
      <c r="BK139" s="2"/>
      <c r="BL139" s="2"/>
      <c r="BM139" s="2"/>
      <c r="BN139" s="2"/>
      <c r="BO139" s="2"/>
      <c r="BP139" s="185"/>
      <c r="BQ139" s="182"/>
      <c r="BR139" s="182"/>
      <c r="BS139" s="182"/>
      <c r="BT139" s="51"/>
      <c r="BU139" s="51"/>
      <c r="BV139" s="51"/>
      <c r="BW139" s="51"/>
      <c r="BX139" s="51"/>
      <c r="BY139" s="51"/>
      <c r="BZ139" s="51"/>
      <c r="CA139" s="52"/>
      <c r="CB139" s="51"/>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row>
    <row r="140" spans="1:186" ht="18" hidden="1" customHeight="1">
      <c r="A140" s="180"/>
      <c r="B140" s="5"/>
      <c r="C140" s="15"/>
      <c r="D140" s="852" t="s">
        <v>18</v>
      </c>
      <c r="E140" s="852"/>
      <c r="F140" s="852"/>
      <c r="G140" s="852"/>
      <c r="H140" s="852"/>
      <c r="I140" s="852"/>
      <c r="J140" s="831"/>
      <c r="K140" s="831"/>
      <c r="L140" s="831"/>
      <c r="M140" s="831"/>
      <c r="N140" s="831"/>
      <c r="O140" s="831"/>
      <c r="P140" s="831"/>
      <c r="Q140" s="5"/>
      <c r="R140" s="73"/>
      <c r="S140" s="73"/>
      <c r="T140" s="73"/>
      <c r="U140" s="73"/>
      <c r="V140" s="73"/>
      <c r="W140" s="73"/>
      <c r="X140" s="73"/>
      <c r="Y140" s="73"/>
      <c r="Z140" s="56"/>
      <c r="AL140" s="181"/>
      <c r="AM140" s="2"/>
      <c r="AN140" s="2"/>
      <c r="AO140" s="2"/>
      <c r="AP140" s="2"/>
      <c r="AQ140" s="2"/>
      <c r="AR140" s="113"/>
      <c r="AS140" s="113"/>
      <c r="AT140" s="55"/>
      <c r="AU140" s="110"/>
      <c r="AV140" s="110"/>
      <c r="AW140" s="110"/>
      <c r="AX140" s="32"/>
      <c r="AY140" s="32"/>
      <c r="AZ140" s="32"/>
      <c r="BA140" s="32"/>
      <c r="BB140" s="32"/>
      <c r="BC140" s="2"/>
      <c r="BD140" s="2"/>
      <c r="BE140" s="2"/>
      <c r="BF140" s="2"/>
      <c r="BG140" s="2"/>
      <c r="BH140" s="2"/>
      <c r="BI140" s="2"/>
      <c r="BJ140" s="2"/>
      <c r="BK140" s="2"/>
      <c r="BL140" s="2"/>
      <c r="BM140" s="2"/>
      <c r="BN140" s="2"/>
      <c r="BO140" s="2"/>
      <c r="BP140" s="185"/>
      <c r="BQ140" s="182"/>
      <c r="BR140" s="182"/>
      <c r="BS140" s="182"/>
      <c r="BT140" s="51"/>
      <c r="BU140" s="51"/>
      <c r="BV140" s="51"/>
      <c r="BW140" s="51"/>
      <c r="BX140" s="51"/>
      <c r="BY140" s="51"/>
      <c r="BZ140" s="51"/>
      <c r="CA140" s="52"/>
      <c r="CB140" s="51"/>
      <c r="CC140" s="52"/>
      <c r="CD140" s="52"/>
      <c r="CE140" s="52"/>
      <c r="CF140" s="52"/>
      <c r="CG140" s="52"/>
      <c r="CH140" s="52"/>
      <c r="CI140" s="52"/>
      <c r="CJ140" s="52"/>
      <c r="CK140" s="52"/>
      <c r="CL140" s="52"/>
      <c r="CM140" s="52"/>
      <c r="CN140" s="52"/>
      <c r="CO140" s="52"/>
      <c r="CP140" s="52"/>
      <c r="CQ140" s="52"/>
      <c r="CR140" s="52"/>
      <c r="CS140" s="52"/>
      <c r="CT140" s="52"/>
      <c r="CU140" s="52"/>
      <c r="CV140" s="52"/>
      <c r="CW140" s="5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row>
    <row r="141" spans="1:186" ht="18" hidden="1" customHeight="1">
      <c r="A141" s="180"/>
      <c r="B141" s="5"/>
      <c r="C141" s="13" t="s">
        <v>10</v>
      </c>
      <c r="D141" s="1094" t="s">
        <v>19</v>
      </c>
      <c r="E141" s="1094"/>
      <c r="F141" s="1094"/>
      <c r="G141" s="1094"/>
      <c r="H141" s="1094"/>
      <c r="I141" s="1094"/>
      <c r="J141" s="831" t="str">
        <f>IF($J$27="","",$J$27)</f>
        <v/>
      </c>
      <c r="K141" s="831"/>
      <c r="L141" s="831"/>
      <c r="M141" s="831"/>
      <c r="N141" s="831"/>
      <c r="O141" s="831"/>
      <c r="P141" s="831"/>
      <c r="Q141" s="5"/>
      <c r="R141" s="73"/>
      <c r="S141" s="1098" t="s">
        <v>243</v>
      </c>
      <c r="T141" s="98" t="s">
        <v>55</v>
      </c>
      <c r="U141" s="866">
        <v>12150</v>
      </c>
      <c r="V141" s="866"/>
      <c r="W141" s="866"/>
      <c r="X141" s="1200" t="s">
        <v>56</v>
      </c>
      <c r="Y141" s="1200"/>
      <c r="Z141" s="1200"/>
      <c r="AA141" s="1200"/>
      <c r="AB141" s="1201"/>
      <c r="AC141" s="101" t="s">
        <v>55</v>
      </c>
      <c r="AD141" s="866">
        <v>85984</v>
      </c>
      <c r="AE141" s="866"/>
      <c r="AF141" s="866"/>
      <c r="AG141" s="1042" t="s">
        <v>244</v>
      </c>
      <c r="AH141" s="1042"/>
      <c r="AI141" s="1042"/>
      <c r="AJ141" s="1042"/>
      <c r="AK141" s="1043"/>
      <c r="AL141" s="181"/>
      <c r="AM141" s="2"/>
      <c r="AN141" s="2"/>
      <c r="AO141" s="2"/>
      <c r="AP141" s="2"/>
      <c r="AQ141" s="2"/>
      <c r="AR141" s="113"/>
      <c r="AS141" s="113"/>
      <c r="AT141" s="55"/>
      <c r="AU141" s="110"/>
      <c r="AV141" s="110"/>
      <c r="AW141" s="110"/>
      <c r="AX141" s="32"/>
      <c r="AY141" s="32"/>
      <c r="AZ141" s="32"/>
      <c r="BA141" s="32"/>
      <c r="BB141" s="32"/>
      <c r="BC141" s="2"/>
      <c r="BD141" s="2"/>
      <c r="BE141" s="2"/>
      <c r="BF141" s="2"/>
      <c r="BG141" s="2"/>
      <c r="BH141" s="2"/>
      <c r="BI141" s="2"/>
      <c r="BJ141" s="2"/>
      <c r="BK141" s="2"/>
      <c r="BL141" s="2"/>
      <c r="BM141" s="2"/>
      <c r="BN141" s="2"/>
      <c r="BO141" s="2"/>
      <c r="BP141" s="185"/>
      <c r="BQ141" s="182"/>
      <c r="BR141" s="182"/>
      <c r="BS141" s="182"/>
      <c r="BT141" s="51"/>
      <c r="BU141" s="51"/>
      <c r="BV141" s="51"/>
      <c r="BW141" s="51"/>
      <c r="BX141" s="51"/>
      <c r="BY141" s="51"/>
      <c r="BZ141" s="51"/>
      <c r="CA141" s="52"/>
      <c r="CB141" s="51"/>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row>
    <row r="142" spans="1:186" ht="18" hidden="1" customHeight="1">
      <c r="A142" s="180"/>
      <c r="B142" s="5"/>
      <c r="C142" s="29"/>
      <c r="D142" s="914" t="s">
        <v>31</v>
      </c>
      <c r="E142" s="914"/>
      <c r="F142" s="914"/>
      <c r="G142" s="914"/>
      <c r="H142" s="914"/>
      <c r="I142" s="914"/>
      <c r="J142" s="831"/>
      <c r="K142" s="831"/>
      <c r="L142" s="831"/>
      <c r="M142" s="831"/>
      <c r="N142" s="831"/>
      <c r="O142" s="831"/>
      <c r="P142" s="831"/>
      <c r="Q142" s="5"/>
      <c r="R142" s="73"/>
      <c r="S142" s="1099"/>
      <c r="T142" s="99" t="s">
        <v>55</v>
      </c>
      <c r="U142" s="869">
        <v>12204</v>
      </c>
      <c r="V142" s="869"/>
      <c r="W142" s="869"/>
      <c r="X142" s="1202" t="s">
        <v>58</v>
      </c>
      <c r="Y142" s="1202"/>
      <c r="Z142" s="1202"/>
      <c r="AA142" s="1202"/>
      <c r="AB142" s="1203"/>
      <c r="AC142" s="102" t="s">
        <v>55</v>
      </c>
      <c r="AD142" s="869">
        <v>14338</v>
      </c>
      <c r="AE142" s="869"/>
      <c r="AF142" s="869"/>
      <c r="AG142" s="1028" t="s">
        <v>57</v>
      </c>
      <c r="AH142" s="1028"/>
      <c r="AI142" s="1028"/>
      <c r="AJ142" s="1028"/>
      <c r="AK142" s="1029"/>
      <c r="AL142" s="181"/>
      <c r="AM142" s="2"/>
      <c r="AN142" s="2"/>
      <c r="AO142" s="2"/>
      <c r="AP142" s="2"/>
      <c r="AQ142" s="2"/>
      <c r="AR142" s="113"/>
      <c r="AS142" s="113"/>
      <c r="AT142" s="55"/>
      <c r="AU142" s="110"/>
      <c r="AV142" s="110"/>
      <c r="AW142" s="110"/>
      <c r="AX142" s="32"/>
      <c r="AY142" s="32"/>
      <c r="AZ142" s="32"/>
      <c r="BA142" s="32"/>
      <c r="BB142" s="32"/>
      <c r="BC142" s="2"/>
      <c r="BD142" s="2"/>
      <c r="BG142" s="2"/>
      <c r="BH142" s="2"/>
      <c r="BL142" s="2"/>
      <c r="BM142" s="2"/>
      <c r="BN142" s="2"/>
      <c r="BO142" s="2"/>
      <c r="BP142" s="185"/>
      <c r="BQ142" s="182"/>
      <c r="BR142" s="182"/>
      <c r="BS142" s="182"/>
      <c r="BT142" s="51"/>
      <c r="BU142" s="51"/>
      <c r="BV142" s="51"/>
      <c r="BW142" s="51"/>
      <c r="BX142" s="51"/>
      <c r="BY142" s="51"/>
      <c r="BZ142" s="51"/>
      <c r="CA142" s="52"/>
      <c r="CB142" s="51"/>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row>
    <row r="143" spans="1:186" ht="18" hidden="1" customHeight="1">
      <c r="A143" s="180"/>
      <c r="B143" s="5"/>
      <c r="C143" s="15" t="s">
        <v>11</v>
      </c>
      <c r="D143" s="829" t="s">
        <v>20</v>
      </c>
      <c r="E143" s="829"/>
      <c r="F143" s="829"/>
      <c r="G143" s="829"/>
      <c r="H143" s="829"/>
      <c r="I143" s="829"/>
      <c r="J143" s="831" t="str">
        <f>IF($J$29="","",$J$29)</f>
        <v/>
      </c>
      <c r="K143" s="831"/>
      <c r="L143" s="831"/>
      <c r="M143" s="831"/>
      <c r="N143" s="831"/>
      <c r="O143" s="831"/>
      <c r="P143" s="831"/>
      <c r="Q143" s="5"/>
      <c r="R143" s="78"/>
      <c r="S143" s="1100"/>
      <c r="T143" s="100" t="s">
        <v>55</v>
      </c>
      <c r="U143" s="1204"/>
      <c r="V143" s="1204"/>
      <c r="W143" s="1204"/>
      <c r="X143" s="1204"/>
      <c r="Y143" s="1204"/>
      <c r="Z143" s="1204"/>
      <c r="AA143" s="1204"/>
      <c r="AB143" s="1204"/>
      <c r="AC143" s="1204"/>
      <c r="AD143" s="1204"/>
      <c r="AE143" s="1204"/>
      <c r="AF143" s="1204"/>
      <c r="AG143" s="1204"/>
      <c r="AH143" s="1204"/>
      <c r="AI143" s="1204"/>
      <c r="AJ143" s="1204"/>
      <c r="AK143" s="1205"/>
      <c r="AL143" s="181"/>
      <c r="AM143" s="2"/>
      <c r="AN143" s="2"/>
      <c r="AO143" s="2"/>
      <c r="AP143" s="2"/>
      <c r="AQ143" s="2"/>
      <c r="AR143" s="113"/>
      <c r="AS143" s="113"/>
      <c r="AT143" s="55"/>
      <c r="AU143" s="110"/>
      <c r="AV143" s="110"/>
      <c r="AW143" s="110"/>
      <c r="AX143" s="32"/>
      <c r="AY143" s="32"/>
      <c r="AZ143" s="32"/>
      <c r="BA143" s="32"/>
      <c r="BB143" s="32"/>
      <c r="BC143" s="2"/>
      <c r="BD143" s="2"/>
      <c r="BE143" s="2"/>
      <c r="BH143" s="2"/>
      <c r="BL143" s="2"/>
      <c r="BM143" s="2"/>
      <c r="BN143" s="2"/>
      <c r="BO143" s="2"/>
      <c r="BP143" s="185"/>
      <c r="BQ143" s="182"/>
      <c r="BR143" s="182"/>
      <c r="BS143" s="182"/>
      <c r="BT143" s="51"/>
      <c r="BU143" s="51"/>
      <c r="BV143" s="51"/>
      <c r="BW143" s="51"/>
      <c r="BX143" s="51"/>
      <c r="BY143" s="51"/>
      <c r="BZ143" s="51"/>
      <c r="CA143" s="52"/>
      <c r="CB143" s="51"/>
      <c r="CC143" s="51"/>
      <c r="CD143" s="51"/>
      <c r="CE143" s="51"/>
      <c r="CF143" s="51"/>
      <c r="CG143" s="51"/>
      <c r="CH143" s="51"/>
      <c r="CI143" s="52"/>
      <c r="CJ143" s="52"/>
      <c r="CK143" s="52"/>
      <c r="CL143" s="52"/>
      <c r="CM143" s="52"/>
      <c r="CN143" s="52"/>
      <c r="CO143" s="52"/>
      <c r="CP143" s="52"/>
      <c r="CQ143" s="52"/>
      <c r="CR143" s="52"/>
      <c r="CS143" s="52"/>
      <c r="CT143" s="52"/>
      <c r="CU143" s="52"/>
      <c r="CV143" s="52"/>
      <c r="CW143" s="5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row>
    <row r="144" spans="1:186" ht="18" hidden="1" customHeight="1">
      <c r="A144" s="180"/>
      <c r="B144" s="5"/>
      <c r="C144" s="15"/>
      <c r="D144" s="914" t="s">
        <v>31</v>
      </c>
      <c r="E144" s="914"/>
      <c r="F144" s="914"/>
      <c r="G144" s="914"/>
      <c r="H144" s="914"/>
      <c r="I144" s="914"/>
      <c r="J144" s="831"/>
      <c r="K144" s="831"/>
      <c r="L144" s="831"/>
      <c r="M144" s="831"/>
      <c r="N144" s="831"/>
      <c r="O144" s="831"/>
      <c r="P144" s="831"/>
      <c r="Q144" s="5"/>
      <c r="R144" s="78"/>
      <c r="S144" s="836" t="s">
        <v>260</v>
      </c>
      <c r="T144" s="101" t="s">
        <v>55</v>
      </c>
      <c r="U144" s="1076">
        <v>1310</v>
      </c>
      <c r="V144" s="1076"/>
      <c r="W144" s="861" t="s">
        <v>245</v>
      </c>
      <c r="X144" s="861"/>
      <c r="Y144" s="1206"/>
      <c r="Z144" s="98" t="s">
        <v>55</v>
      </c>
      <c r="AA144" s="1076">
        <v>1370</v>
      </c>
      <c r="AB144" s="1076"/>
      <c r="AC144" s="1077" t="s">
        <v>250</v>
      </c>
      <c r="AD144" s="1077"/>
      <c r="AE144" s="1207"/>
      <c r="AF144" s="98" t="s">
        <v>55</v>
      </c>
      <c r="AG144" s="1076">
        <v>1490</v>
      </c>
      <c r="AH144" s="1076"/>
      <c r="AI144" s="1024" t="s">
        <v>255</v>
      </c>
      <c r="AJ144" s="1024"/>
      <c r="AK144" s="1025"/>
      <c r="AL144" s="181"/>
      <c r="AM144" s="2"/>
      <c r="AN144" s="2"/>
      <c r="AO144" s="2"/>
      <c r="AP144" s="2"/>
      <c r="AQ144" s="2"/>
      <c r="AR144" s="113"/>
      <c r="AS144" s="113"/>
      <c r="AT144" s="55"/>
      <c r="AU144" s="110"/>
      <c r="AV144" s="110"/>
      <c r="AW144" s="110"/>
      <c r="AX144" s="32"/>
      <c r="AY144" s="32"/>
      <c r="AZ144" s="32"/>
      <c r="BA144" s="32"/>
      <c r="BB144" s="32"/>
      <c r="BC144" s="2"/>
      <c r="BD144" s="2"/>
      <c r="BE144" s="2"/>
      <c r="BH144" s="2"/>
      <c r="BL144" s="2"/>
      <c r="BM144" s="2"/>
      <c r="BN144" s="2"/>
      <c r="BO144" s="2"/>
      <c r="BP144" s="185"/>
      <c r="BQ144" s="182"/>
      <c r="BR144" s="182"/>
      <c r="BS144" s="182"/>
      <c r="BT144" s="51"/>
      <c r="BU144" s="51"/>
      <c r="BV144" s="51"/>
      <c r="BW144" s="51"/>
      <c r="BX144" s="51"/>
      <c r="BY144" s="51"/>
      <c r="BZ144" s="51"/>
      <c r="CA144" s="52"/>
      <c r="CB144" s="51"/>
      <c r="CC144" s="51"/>
      <c r="CD144" s="51"/>
      <c r="CE144" s="51"/>
      <c r="CF144" s="51"/>
      <c r="CG144" s="51"/>
      <c r="CH144" s="51"/>
      <c r="CI144" s="52"/>
      <c r="CJ144" s="52"/>
      <c r="CK144" s="52"/>
      <c r="CL144" s="52"/>
      <c r="CM144" s="52"/>
      <c r="CN144" s="52"/>
      <c r="CO144" s="52"/>
      <c r="CP144" s="52"/>
      <c r="CQ144" s="52"/>
      <c r="CR144" s="52"/>
      <c r="CS144" s="52"/>
      <c r="CT144" s="52"/>
      <c r="CU144" s="52"/>
      <c r="CV144" s="52"/>
      <c r="CW144" s="5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row>
    <row r="145" spans="1:186" ht="18" hidden="1" customHeight="1">
      <c r="A145" s="180"/>
      <c r="B145" s="5"/>
      <c r="C145" s="13" t="s">
        <v>12</v>
      </c>
      <c r="D145" s="14" t="s">
        <v>25</v>
      </c>
      <c r="E145" s="14"/>
      <c r="F145" s="14"/>
      <c r="G145" s="14"/>
      <c r="H145" s="14"/>
      <c r="I145" s="14"/>
      <c r="J145" s="831" t="str">
        <f>$J$31</f>
        <v/>
      </c>
      <c r="K145" s="831"/>
      <c r="L145" s="831"/>
      <c r="M145" s="831"/>
      <c r="N145" s="831"/>
      <c r="O145" s="831"/>
      <c r="P145" s="831"/>
      <c r="Q145" s="5"/>
      <c r="R145" s="5"/>
      <c r="S145" s="837"/>
      <c r="T145" s="99" t="s">
        <v>55</v>
      </c>
      <c r="U145" s="1023">
        <v>1320</v>
      </c>
      <c r="V145" s="1023"/>
      <c r="W145" s="860" t="s">
        <v>246</v>
      </c>
      <c r="X145" s="860"/>
      <c r="Y145" s="1036"/>
      <c r="Z145" s="99" t="s">
        <v>55</v>
      </c>
      <c r="AA145" s="1023">
        <v>1380</v>
      </c>
      <c r="AB145" s="1023"/>
      <c r="AC145" s="860" t="s">
        <v>251</v>
      </c>
      <c r="AD145" s="860"/>
      <c r="AE145" s="1036"/>
      <c r="AF145" s="99" t="s">
        <v>55</v>
      </c>
      <c r="AG145" s="1023">
        <v>1500</v>
      </c>
      <c r="AH145" s="1023"/>
      <c r="AI145" s="1026" t="s">
        <v>256</v>
      </c>
      <c r="AJ145" s="1026"/>
      <c r="AK145" s="1027"/>
      <c r="AL145" s="181"/>
      <c r="AM145" s="2"/>
      <c r="AN145" s="2"/>
      <c r="AO145" s="2"/>
      <c r="AP145" s="2"/>
      <c r="AQ145" s="2"/>
      <c r="AR145" s="113"/>
      <c r="AS145" s="113"/>
      <c r="AT145" s="55"/>
      <c r="AU145" s="110"/>
      <c r="AV145" s="110"/>
      <c r="AW145" s="110"/>
      <c r="AX145" s="32"/>
      <c r="AY145" s="32"/>
      <c r="AZ145" s="32"/>
      <c r="BA145" s="32"/>
      <c r="BB145" s="32"/>
      <c r="BC145" s="2"/>
      <c r="BD145" s="2"/>
      <c r="BE145" s="2"/>
      <c r="BH145" s="2"/>
      <c r="BJ145" s="897"/>
      <c r="BK145" s="897"/>
      <c r="BL145" s="2"/>
      <c r="BM145" s="2"/>
      <c r="BN145" s="2"/>
      <c r="BO145" s="2"/>
      <c r="BP145" s="185"/>
      <c r="BQ145" s="182"/>
      <c r="BR145" s="182"/>
      <c r="BS145" s="182"/>
      <c r="BT145" s="51"/>
      <c r="BU145" s="51"/>
      <c r="BV145" s="51"/>
      <c r="BW145" s="51"/>
      <c r="BX145" s="51"/>
      <c r="BY145" s="51"/>
      <c r="BZ145" s="51"/>
      <c r="CA145" s="52"/>
      <c r="CB145" s="51"/>
      <c r="CC145" s="51"/>
      <c r="CD145" s="51"/>
      <c r="CE145" s="51"/>
      <c r="CF145" s="51"/>
      <c r="CG145" s="51"/>
      <c r="CH145" s="51"/>
      <c r="CI145" s="52"/>
      <c r="CJ145" s="52"/>
      <c r="CK145" s="52"/>
      <c r="CL145" s="52"/>
      <c r="CM145" s="52"/>
      <c r="CN145" s="52"/>
      <c r="CO145" s="52"/>
      <c r="CP145" s="52"/>
      <c r="CQ145" s="52"/>
      <c r="CR145" s="52"/>
      <c r="CS145" s="52"/>
      <c r="CT145" s="52"/>
      <c r="CU145" s="52"/>
      <c r="CV145" s="52"/>
      <c r="CW145" s="5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row>
    <row r="146" spans="1:186" ht="18" hidden="1" customHeight="1">
      <c r="A146" s="180"/>
      <c r="B146" s="5"/>
      <c r="C146" s="29"/>
      <c r="D146" s="845" t="s">
        <v>21</v>
      </c>
      <c r="E146" s="845"/>
      <c r="F146" s="845"/>
      <c r="G146" s="845"/>
      <c r="H146" s="845"/>
      <c r="I146" s="845"/>
      <c r="J146" s="831"/>
      <c r="K146" s="831"/>
      <c r="L146" s="831"/>
      <c r="M146" s="831"/>
      <c r="N146" s="831"/>
      <c r="O146" s="831"/>
      <c r="P146" s="831"/>
      <c r="Q146" s="5"/>
      <c r="R146" s="10"/>
      <c r="S146" s="837"/>
      <c r="T146" s="99" t="s">
        <v>55</v>
      </c>
      <c r="U146" s="1023">
        <v>1330</v>
      </c>
      <c r="V146" s="1023"/>
      <c r="W146" s="860" t="s">
        <v>247</v>
      </c>
      <c r="X146" s="860"/>
      <c r="Y146" s="1036"/>
      <c r="Z146" s="102" t="s">
        <v>55</v>
      </c>
      <c r="AA146" s="1023">
        <v>1400</v>
      </c>
      <c r="AB146" s="1023"/>
      <c r="AC146" s="860" t="s">
        <v>252</v>
      </c>
      <c r="AD146" s="860"/>
      <c r="AE146" s="1036"/>
      <c r="AF146" s="102" t="s">
        <v>55</v>
      </c>
      <c r="AG146" s="1023">
        <v>1510</v>
      </c>
      <c r="AH146" s="1023"/>
      <c r="AI146" s="1026" t="s">
        <v>257</v>
      </c>
      <c r="AJ146" s="1026"/>
      <c r="AK146" s="1027"/>
      <c r="AL146" s="181"/>
      <c r="AM146" s="2"/>
      <c r="AN146" s="2"/>
      <c r="AO146" s="2"/>
      <c r="AP146" s="2"/>
      <c r="AQ146" s="2"/>
      <c r="AR146" s="113"/>
      <c r="AS146" s="113"/>
      <c r="AT146" s="55"/>
      <c r="AU146" s="114"/>
      <c r="AV146" s="114"/>
      <c r="AW146" s="114"/>
      <c r="AX146" s="5"/>
      <c r="AY146" s="5"/>
      <c r="AZ146" s="5"/>
      <c r="BA146" s="5"/>
      <c r="BB146" s="5"/>
      <c r="BC146" s="2"/>
      <c r="BD146" s="2"/>
      <c r="BE146" s="2"/>
      <c r="BH146" s="2"/>
      <c r="BJ146" s="897"/>
      <c r="BK146" s="897"/>
      <c r="BN146" s="2"/>
      <c r="BO146" s="2"/>
      <c r="BP146" s="185"/>
      <c r="BQ146" s="182"/>
      <c r="BR146" s="182"/>
      <c r="BS146" s="182"/>
      <c r="BT146" s="51"/>
      <c r="BU146" s="51"/>
      <c r="BV146" s="51"/>
      <c r="BW146" s="51"/>
      <c r="BX146" s="51"/>
      <c r="BY146" s="51"/>
      <c r="BZ146" s="51"/>
      <c r="CA146" s="52"/>
      <c r="CB146" s="51"/>
      <c r="CC146" s="51"/>
      <c r="CD146" s="51"/>
      <c r="CE146" s="51"/>
      <c r="CF146" s="51"/>
      <c r="CG146" s="51"/>
      <c r="CH146" s="51"/>
      <c r="CI146" s="52"/>
      <c r="CJ146" s="52"/>
      <c r="CK146" s="52"/>
      <c r="CL146" s="52"/>
      <c r="CM146" s="52"/>
      <c r="CN146" s="52"/>
      <c r="CO146" s="52"/>
      <c r="CP146" s="52"/>
      <c r="CQ146" s="52"/>
      <c r="CR146" s="52"/>
      <c r="CS146" s="52"/>
      <c r="CT146" s="52"/>
      <c r="CU146" s="52"/>
      <c r="CV146" s="52"/>
      <c r="CW146" s="5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row>
    <row r="147" spans="1:186" ht="18" hidden="1" customHeight="1">
      <c r="A147" s="180"/>
      <c r="B147" s="5"/>
      <c r="C147" s="15" t="s">
        <v>13</v>
      </c>
      <c r="D147" s="10" t="s">
        <v>26</v>
      </c>
      <c r="E147" s="10"/>
      <c r="F147" s="10"/>
      <c r="G147" s="10"/>
      <c r="H147" s="10"/>
      <c r="I147" s="10"/>
      <c r="J147" s="831" t="str">
        <f>$J$33</f>
        <v/>
      </c>
      <c r="K147" s="831"/>
      <c r="L147" s="831"/>
      <c r="M147" s="831"/>
      <c r="N147" s="831"/>
      <c r="O147" s="831"/>
      <c r="P147" s="831"/>
      <c r="Q147" s="5"/>
      <c r="R147" s="5"/>
      <c r="S147" s="837"/>
      <c r="T147" s="99" t="s">
        <v>55</v>
      </c>
      <c r="U147" s="1023">
        <v>1350</v>
      </c>
      <c r="V147" s="1023"/>
      <c r="W147" s="860" t="s">
        <v>248</v>
      </c>
      <c r="X147" s="860"/>
      <c r="Y147" s="1036"/>
      <c r="Z147" s="99" t="s">
        <v>55</v>
      </c>
      <c r="AA147" s="1023">
        <v>1470</v>
      </c>
      <c r="AB147" s="1023"/>
      <c r="AC147" s="860" t="s">
        <v>253</v>
      </c>
      <c r="AD147" s="860"/>
      <c r="AE147" s="1036"/>
      <c r="AF147" s="99" t="s">
        <v>55</v>
      </c>
      <c r="AG147" s="1023">
        <v>1610</v>
      </c>
      <c r="AH147" s="1023"/>
      <c r="AI147" s="860" t="s">
        <v>258</v>
      </c>
      <c r="AJ147" s="860"/>
      <c r="AK147" s="1036"/>
      <c r="AL147" s="181"/>
      <c r="AM147" s="2"/>
      <c r="AN147" s="2"/>
      <c r="AO147" s="2"/>
      <c r="AP147" s="2"/>
      <c r="AQ147" s="2"/>
      <c r="AR147" s="111"/>
      <c r="AS147" s="111"/>
      <c r="AT147" s="55"/>
      <c r="AU147" s="115"/>
      <c r="AV147" s="115"/>
      <c r="AW147" s="115"/>
      <c r="AX147" s="112"/>
      <c r="AY147" s="112"/>
      <c r="AZ147" s="112"/>
      <c r="BA147" s="112"/>
      <c r="BB147" s="112"/>
      <c r="BC147" s="2"/>
      <c r="BD147" s="2"/>
      <c r="BE147" s="2"/>
      <c r="BH147" s="2"/>
      <c r="BJ147" s="897"/>
      <c r="BK147" s="897"/>
      <c r="BN147" s="2"/>
      <c r="BO147" s="2"/>
      <c r="BP147" s="185"/>
      <c r="BQ147" s="182"/>
      <c r="BR147" s="182"/>
      <c r="BS147" s="182"/>
      <c r="BT147" s="51"/>
      <c r="BU147" s="51"/>
      <c r="BV147" s="51"/>
      <c r="BW147" s="51"/>
      <c r="BX147" s="51"/>
      <c r="BY147" s="51"/>
      <c r="BZ147" s="51"/>
      <c r="CA147" s="52"/>
      <c r="CB147" s="51"/>
      <c r="CC147" s="51"/>
      <c r="CD147" s="51"/>
      <c r="CE147" s="51"/>
      <c r="CF147" s="51"/>
      <c r="CG147" s="51"/>
      <c r="CH147" s="51"/>
      <c r="CI147" s="52"/>
      <c r="CJ147" s="52"/>
      <c r="CK147" s="52"/>
      <c r="CL147" s="52"/>
      <c r="CM147" s="52"/>
      <c r="CN147" s="52"/>
      <c r="CO147" s="52"/>
      <c r="CP147" s="52"/>
      <c r="CQ147" s="52"/>
      <c r="CR147" s="52"/>
      <c r="CS147" s="52"/>
      <c r="CT147" s="52"/>
      <c r="CU147" s="52"/>
      <c r="CV147" s="52"/>
      <c r="CW147" s="5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row>
    <row r="148" spans="1:186" ht="18" hidden="1" customHeight="1">
      <c r="A148" s="180"/>
      <c r="B148" s="5"/>
      <c r="C148" s="15"/>
      <c r="D148" s="852" t="s">
        <v>22</v>
      </c>
      <c r="E148" s="852"/>
      <c r="F148" s="852"/>
      <c r="G148" s="852"/>
      <c r="H148" s="852"/>
      <c r="I148" s="852"/>
      <c r="J148" s="831"/>
      <c r="K148" s="831"/>
      <c r="L148" s="831"/>
      <c r="M148" s="831"/>
      <c r="N148" s="831"/>
      <c r="O148" s="831"/>
      <c r="P148" s="831"/>
      <c r="Q148" s="5"/>
      <c r="R148" s="5"/>
      <c r="S148" s="837"/>
      <c r="T148" s="99" t="s">
        <v>55</v>
      </c>
      <c r="U148" s="1023">
        <v>1360</v>
      </c>
      <c r="V148" s="1023"/>
      <c r="W148" s="860" t="s">
        <v>249</v>
      </c>
      <c r="X148" s="860"/>
      <c r="Y148" s="1036"/>
      <c r="Z148" s="99" t="s">
        <v>55</v>
      </c>
      <c r="AA148" s="1023">
        <v>1480</v>
      </c>
      <c r="AB148" s="1023"/>
      <c r="AC148" s="860" t="s">
        <v>254</v>
      </c>
      <c r="AD148" s="860"/>
      <c r="AE148" s="1036"/>
      <c r="AF148" s="99" t="s">
        <v>55</v>
      </c>
      <c r="AG148" s="1023">
        <v>1700</v>
      </c>
      <c r="AH148" s="1023"/>
      <c r="AI148" s="860" t="s">
        <v>259</v>
      </c>
      <c r="AJ148" s="860"/>
      <c r="AK148" s="1036"/>
      <c r="AL148" s="181"/>
      <c r="AM148" s="2"/>
      <c r="AN148" s="2"/>
      <c r="AO148" s="2"/>
      <c r="AP148" s="2"/>
      <c r="AQ148" s="2"/>
      <c r="AR148" s="111"/>
      <c r="AS148" s="111"/>
      <c r="AT148" s="55"/>
      <c r="AU148" s="110"/>
      <c r="AV148" s="110"/>
      <c r="AW148" s="110"/>
      <c r="AX148" s="32"/>
      <c r="AY148" s="32"/>
      <c r="AZ148" s="32"/>
      <c r="BA148" s="32"/>
      <c r="BB148" s="32"/>
      <c r="BC148" s="2"/>
      <c r="BD148" s="2"/>
      <c r="BE148" s="2"/>
      <c r="BH148" s="2"/>
      <c r="BN148" s="2"/>
      <c r="BO148" s="2"/>
      <c r="BP148" s="185"/>
      <c r="BQ148" s="182"/>
      <c r="BR148" s="182"/>
      <c r="BS148" s="182"/>
      <c r="BT148" s="51"/>
      <c r="BU148" s="51"/>
      <c r="BV148" s="51"/>
      <c r="BW148" s="51"/>
      <c r="BX148" s="51"/>
      <c r="BY148" s="51"/>
      <c r="BZ148" s="51"/>
      <c r="CA148" s="52"/>
      <c r="CB148" s="51"/>
      <c r="CC148" s="51"/>
      <c r="CD148" s="51"/>
      <c r="CE148" s="52"/>
      <c r="CF148" s="52"/>
      <c r="CG148" s="52"/>
      <c r="CH148" s="52"/>
      <c r="CI148" s="52"/>
      <c r="CJ148" s="52"/>
      <c r="CK148" s="52"/>
      <c r="CL148" s="52"/>
      <c r="CM148" s="52"/>
      <c r="CN148" s="52"/>
      <c r="CO148" s="52"/>
      <c r="CP148" s="52"/>
      <c r="CQ148" s="52"/>
      <c r="CR148" s="52"/>
      <c r="CS148" s="52"/>
      <c r="CT148" s="52"/>
      <c r="CU148" s="52"/>
      <c r="CV148" s="52"/>
      <c r="CW148" s="5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row>
    <row r="149" spans="1:186" ht="18" hidden="1" customHeight="1">
      <c r="A149" s="180"/>
      <c r="B149" s="5"/>
      <c r="C149" s="13" t="s">
        <v>14</v>
      </c>
      <c r="D149" s="14"/>
      <c r="E149" s="14"/>
      <c r="F149" s="14"/>
      <c r="G149" s="14"/>
      <c r="H149" s="14"/>
      <c r="I149" s="146"/>
      <c r="J149" s="921" t="str">
        <f>IF($J$35="","",$J$35)</f>
        <v/>
      </c>
      <c r="K149" s="922"/>
      <c r="L149" s="922"/>
      <c r="M149" s="922"/>
      <c r="N149" s="922"/>
      <c r="O149" s="922"/>
      <c r="P149" s="923"/>
      <c r="Q149" s="5"/>
      <c r="R149" s="96"/>
      <c r="S149" s="837"/>
      <c r="T149" s="103" t="s">
        <v>55</v>
      </c>
      <c r="U149" s="1208"/>
      <c r="V149" s="1208"/>
      <c r="W149" s="1208"/>
      <c r="X149" s="1208"/>
      <c r="Y149" s="1208"/>
      <c r="Z149" s="1208"/>
      <c r="AA149" s="1208"/>
      <c r="AB149" s="1208"/>
      <c r="AC149" s="1208"/>
      <c r="AD149" s="1208"/>
      <c r="AE149" s="1208"/>
      <c r="AF149" s="1208"/>
      <c r="AG149" s="1208"/>
      <c r="AH149" s="1208"/>
      <c r="AI149" s="1208"/>
      <c r="AJ149" s="1208"/>
      <c r="AK149" s="1209"/>
      <c r="AL149" s="181"/>
      <c r="AM149" s="2"/>
      <c r="AN149" s="2"/>
      <c r="AO149" s="2"/>
      <c r="AP149" s="2"/>
      <c r="AQ149" s="2"/>
      <c r="AR149" s="2"/>
      <c r="AS149" s="2"/>
      <c r="AT149" s="2"/>
      <c r="AU149" s="2"/>
      <c r="AV149" s="2"/>
      <c r="AW149" s="2"/>
      <c r="AX149" s="2"/>
      <c r="AY149" s="2"/>
      <c r="AZ149" s="2"/>
      <c r="BA149" s="2"/>
      <c r="BB149" s="2"/>
      <c r="BC149" s="2"/>
      <c r="BD149" s="2"/>
      <c r="BE149" s="2"/>
      <c r="BH149" s="2"/>
      <c r="BN149" s="2"/>
      <c r="BO149" s="2"/>
      <c r="BP149" s="185"/>
      <c r="BQ149" s="1198"/>
      <c r="BR149" s="1198"/>
      <c r="BS149" s="1198"/>
      <c r="BT149" s="51"/>
      <c r="BU149" s="51"/>
      <c r="BV149" s="51"/>
      <c r="BW149" s="51"/>
      <c r="BX149" s="51"/>
      <c r="BY149" s="51"/>
      <c r="BZ149" s="51"/>
      <c r="CA149" s="52"/>
      <c r="CB149" s="51"/>
      <c r="CC149" s="51"/>
      <c r="CD149" s="51"/>
      <c r="CE149" s="51"/>
      <c r="CF149" s="51"/>
      <c r="CG149" s="51"/>
      <c r="CH149" s="51"/>
      <c r="CI149" s="51"/>
      <c r="CJ149" s="51"/>
      <c r="CK149" s="51"/>
      <c r="CL149" s="51"/>
      <c r="CM149" s="51"/>
      <c r="CN149" s="51"/>
      <c r="CO149" s="51"/>
      <c r="CP149" s="51"/>
      <c r="CQ149" s="52"/>
      <c r="CR149" s="52"/>
      <c r="CS149" s="52"/>
      <c r="CT149" s="52"/>
      <c r="CU149" s="52"/>
      <c r="CV149" s="52"/>
      <c r="CW149" s="5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row>
    <row r="150" spans="1:186" ht="15" hidden="1" customHeight="1">
      <c r="A150" s="180"/>
      <c r="B150" s="5"/>
      <c r="C150" s="15"/>
      <c r="D150" s="852" t="s">
        <v>425</v>
      </c>
      <c r="E150" s="852"/>
      <c r="F150" s="852"/>
      <c r="G150" s="852"/>
      <c r="H150" s="852"/>
      <c r="I150" s="920"/>
      <c r="J150" s="924"/>
      <c r="K150" s="925"/>
      <c r="L150" s="925"/>
      <c r="M150" s="925"/>
      <c r="N150" s="925"/>
      <c r="O150" s="925"/>
      <c r="P150" s="926"/>
      <c r="Q150" s="73"/>
      <c r="R150" s="73"/>
      <c r="S150" s="836" t="s">
        <v>298</v>
      </c>
      <c r="T150" s="98" t="s">
        <v>55</v>
      </c>
      <c r="U150" s="894" t="s">
        <v>158</v>
      </c>
      <c r="V150" s="894"/>
      <c r="W150" s="98" t="s">
        <v>55</v>
      </c>
      <c r="X150" s="894" t="s">
        <v>170</v>
      </c>
      <c r="Y150" s="894"/>
      <c r="Z150" s="98" t="s">
        <v>55</v>
      </c>
      <c r="AA150" s="894" t="s">
        <v>182</v>
      </c>
      <c r="AB150" s="894"/>
      <c r="AC150" s="98" t="s">
        <v>55</v>
      </c>
      <c r="AD150" s="894" t="s">
        <v>193</v>
      </c>
      <c r="AE150" s="894"/>
      <c r="AF150" s="98" t="s">
        <v>55</v>
      </c>
      <c r="AG150" s="894" t="s">
        <v>206</v>
      </c>
      <c r="AH150" s="894"/>
      <c r="AI150" s="98" t="s">
        <v>55</v>
      </c>
      <c r="AJ150" s="1210">
        <v>1599</v>
      </c>
      <c r="AK150" s="1211"/>
      <c r="AL150" s="181"/>
      <c r="AM150" s="2"/>
      <c r="AN150" s="2"/>
      <c r="AO150" s="2"/>
      <c r="AP150" s="2"/>
      <c r="AQ150" s="2"/>
      <c r="AR150" s="2"/>
      <c r="AS150" s="2"/>
      <c r="AT150" s="2"/>
      <c r="AU150" s="2"/>
      <c r="AV150" s="2"/>
      <c r="AW150" s="2"/>
      <c r="AX150" s="2"/>
      <c r="AY150" s="2"/>
      <c r="AZ150" s="2"/>
      <c r="BA150" s="2"/>
      <c r="BB150" s="2"/>
      <c r="BC150" s="2"/>
      <c r="BD150" s="2"/>
      <c r="BE150" s="2"/>
      <c r="BG150" s="108"/>
      <c r="BH150" s="2"/>
      <c r="BJ150" s="897"/>
      <c r="BK150" s="897"/>
      <c r="BN150" s="2"/>
      <c r="BO150" s="2"/>
      <c r="BP150" s="185"/>
      <c r="BQ150" s="1198"/>
      <c r="BR150" s="1198"/>
      <c r="BS150" s="1198"/>
      <c r="BT150" s="1212"/>
      <c r="BU150" s="1212"/>
      <c r="BV150" s="1212"/>
      <c r="BW150" s="1212"/>
      <c r="BX150" s="1212"/>
      <c r="BY150" s="1212"/>
      <c r="BZ150" s="1212"/>
      <c r="CA150" s="1212"/>
      <c r="CB150" s="51"/>
      <c r="CC150" s="51"/>
      <c r="CD150" s="51"/>
      <c r="CE150" s="51"/>
      <c r="CF150" s="51"/>
      <c r="CG150" s="51"/>
      <c r="CH150" s="51"/>
      <c r="CI150" s="51"/>
      <c r="CJ150" s="51"/>
      <c r="CK150" s="51"/>
      <c r="CL150" s="51"/>
      <c r="CM150" s="51"/>
      <c r="CN150" s="51"/>
      <c r="CO150" s="51"/>
      <c r="CP150" s="51"/>
      <c r="CQ150" s="52"/>
      <c r="CR150" s="52"/>
      <c r="CS150" s="52"/>
      <c r="CT150" s="52"/>
      <c r="CU150" s="52"/>
      <c r="CV150" s="52"/>
      <c r="CW150" s="5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row>
    <row r="151" spans="1:186" ht="9" hidden="1" customHeight="1" thickBot="1">
      <c r="A151" s="180"/>
      <c r="B151" s="5"/>
      <c r="C151" s="15"/>
      <c r="D151" s="852"/>
      <c r="E151" s="852"/>
      <c r="F151" s="852"/>
      <c r="G151" s="852"/>
      <c r="H151" s="852"/>
      <c r="I151" s="920"/>
      <c r="J151" s="924"/>
      <c r="K151" s="925"/>
      <c r="L151" s="925"/>
      <c r="M151" s="925"/>
      <c r="N151" s="925"/>
      <c r="O151" s="925"/>
      <c r="P151" s="926"/>
      <c r="Q151" s="73"/>
      <c r="R151" s="73"/>
      <c r="S151" s="837"/>
      <c r="T151" s="1092" t="s">
        <v>60</v>
      </c>
      <c r="U151" s="1085"/>
      <c r="V151" s="1091"/>
      <c r="W151" s="1092" t="s">
        <v>319</v>
      </c>
      <c r="X151" s="1085"/>
      <c r="Y151" s="1091"/>
      <c r="Z151" s="1092" t="s">
        <v>83</v>
      </c>
      <c r="AA151" s="1085"/>
      <c r="AB151" s="1091"/>
      <c r="AC151" s="1092" t="s">
        <v>330</v>
      </c>
      <c r="AD151" s="1085"/>
      <c r="AE151" s="1091"/>
      <c r="AF151" s="1092" t="s">
        <v>336</v>
      </c>
      <c r="AG151" s="1085"/>
      <c r="AH151" s="1091"/>
      <c r="AI151" s="1092" t="s">
        <v>354</v>
      </c>
      <c r="AJ151" s="1085"/>
      <c r="AK151" s="1091"/>
      <c r="AL151" s="181"/>
      <c r="AM151" s="2"/>
      <c r="AN151" s="2"/>
      <c r="AO151" s="2"/>
      <c r="AP151" s="2"/>
      <c r="AQ151" s="2"/>
      <c r="AR151" s="2"/>
      <c r="AS151" s="2"/>
      <c r="AT151" s="2"/>
      <c r="AU151" s="2"/>
      <c r="AV151" s="2"/>
      <c r="AW151" s="2"/>
      <c r="AX151" s="2"/>
      <c r="AY151" s="2"/>
      <c r="AZ151" s="2"/>
      <c r="BA151" s="2"/>
      <c r="BB151" s="2"/>
      <c r="BC151" s="2"/>
      <c r="BD151" s="2"/>
      <c r="BE151" s="2"/>
      <c r="BG151" s="108"/>
      <c r="BH151" s="2"/>
      <c r="BJ151" s="67"/>
      <c r="BK151" s="67"/>
      <c r="BN151" s="2"/>
      <c r="BO151" s="2"/>
      <c r="BP151" s="185"/>
      <c r="BQ151" s="182"/>
      <c r="BR151" s="182"/>
      <c r="BS151" s="182"/>
      <c r="BT151" s="186"/>
      <c r="BU151" s="186"/>
      <c r="BV151" s="186"/>
      <c r="BW151" s="186"/>
      <c r="BX151" s="186"/>
      <c r="BY151" s="186"/>
      <c r="BZ151" s="186"/>
      <c r="CA151" s="186"/>
      <c r="CB151" s="51"/>
      <c r="CC151" s="51"/>
      <c r="CD151" s="51"/>
      <c r="CE151" s="51"/>
      <c r="CF151" s="51"/>
      <c r="CG151" s="51"/>
      <c r="CH151" s="51"/>
      <c r="CI151" s="51"/>
      <c r="CJ151" s="51"/>
      <c r="CK151" s="51"/>
      <c r="CL151" s="51"/>
      <c r="CM151" s="51"/>
      <c r="CN151" s="51"/>
      <c r="CO151" s="51"/>
      <c r="CP151" s="51"/>
      <c r="CQ151" s="52"/>
      <c r="CR151" s="52"/>
      <c r="CS151" s="52"/>
      <c r="CT151" s="52"/>
      <c r="CU151" s="52"/>
      <c r="CV151" s="52"/>
      <c r="CW151" s="5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row>
    <row r="152" spans="1:186" ht="15" hidden="1" customHeight="1" thickTop="1">
      <c r="A152" s="180"/>
      <c r="B152" s="5"/>
      <c r="C152" s="154" t="s">
        <v>15</v>
      </c>
      <c r="D152" s="913" t="s">
        <v>27</v>
      </c>
      <c r="E152" s="913"/>
      <c r="F152" s="913"/>
      <c r="G152" s="155" t="s">
        <v>227</v>
      </c>
      <c r="H152" s="156">
        <f>IF($AV$23="","",$H$37)</f>
        <v>10</v>
      </c>
      <c r="I152" s="155" t="s">
        <v>226</v>
      </c>
      <c r="J152" s="927" t="str">
        <f>$J$37</f>
        <v/>
      </c>
      <c r="K152" s="928"/>
      <c r="L152" s="928"/>
      <c r="M152" s="928"/>
      <c r="N152" s="928"/>
      <c r="O152" s="928"/>
      <c r="P152" s="929"/>
      <c r="Q152" s="73"/>
      <c r="R152" s="73"/>
      <c r="S152" s="837"/>
      <c r="T152" s="103" t="s">
        <v>55</v>
      </c>
      <c r="U152" s="1081" t="s">
        <v>161</v>
      </c>
      <c r="V152" s="1081"/>
      <c r="W152" s="103" t="s">
        <v>55</v>
      </c>
      <c r="X152" s="1081" t="s">
        <v>171</v>
      </c>
      <c r="Y152" s="1081"/>
      <c r="Z152" s="103" t="s">
        <v>55</v>
      </c>
      <c r="AA152" s="1081" t="s">
        <v>183</v>
      </c>
      <c r="AB152" s="1081"/>
      <c r="AC152" s="103" t="s">
        <v>55</v>
      </c>
      <c r="AD152" s="1081" t="s">
        <v>194</v>
      </c>
      <c r="AE152" s="1081"/>
      <c r="AF152" s="103" t="s">
        <v>55</v>
      </c>
      <c r="AG152" s="1081" t="s">
        <v>207</v>
      </c>
      <c r="AH152" s="1081"/>
      <c r="AI152" s="141" t="s">
        <v>55</v>
      </c>
      <c r="AJ152" s="142" t="s">
        <v>281</v>
      </c>
      <c r="AK152" s="147"/>
      <c r="AL152" s="181"/>
      <c r="AM152" s="2"/>
      <c r="AN152" s="2"/>
      <c r="AO152" s="2"/>
      <c r="AP152" s="2"/>
      <c r="AQ152" s="2"/>
      <c r="AR152" s="2"/>
      <c r="AS152" s="2"/>
      <c r="AT152" s="2"/>
      <c r="AU152" s="2"/>
      <c r="AV152" s="2"/>
      <c r="AW152" s="2"/>
      <c r="AX152" s="2"/>
      <c r="AY152" s="2"/>
      <c r="AZ152" s="2"/>
      <c r="BA152" s="2"/>
      <c r="BB152" s="2"/>
      <c r="BC152" s="2"/>
      <c r="BD152" s="2"/>
      <c r="BE152" s="2"/>
      <c r="BG152" s="108"/>
      <c r="BH152" s="2"/>
      <c r="BL152" s="2"/>
      <c r="BM152" s="2"/>
      <c r="BN152" s="2"/>
      <c r="BO152" s="2"/>
      <c r="BP152" s="185"/>
      <c r="BQ152" s="1198"/>
      <c r="BR152" s="1198"/>
      <c r="BS152" s="1198"/>
      <c r="BT152" s="1212"/>
      <c r="BU152" s="1212"/>
      <c r="BV152" s="1212"/>
      <c r="BW152" s="1212"/>
      <c r="BX152" s="1212"/>
      <c r="BY152" s="1212"/>
      <c r="BZ152" s="1212"/>
      <c r="CA152" s="1212"/>
      <c r="CB152" s="51"/>
      <c r="CC152" s="51"/>
      <c r="CD152" s="51"/>
      <c r="CE152" s="51"/>
      <c r="CF152" s="51"/>
      <c r="CG152" s="51"/>
      <c r="CH152" s="51"/>
      <c r="CI152" s="51"/>
      <c r="CJ152" s="51"/>
      <c r="CK152" s="51"/>
      <c r="CL152" s="51"/>
      <c r="CM152" s="51"/>
      <c r="CN152" s="51"/>
      <c r="CO152" s="51"/>
      <c r="CP152" s="51"/>
      <c r="CQ152" s="52"/>
      <c r="CR152" s="52"/>
      <c r="CS152" s="52"/>
      <c r="CT152" s="52"/>
      <c r="CU152" s="52"/>
      <c r="CV152" s="52"/>
      <c r="CW152" s="5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row>
    <row r="153" spans="1:186" ht="9" hidden="1" customHeight="1">
      <c r="A153" s="180"/>
      <c r="B153" s="5"/>
      <c r="C153" s="157"/>
      <c r="D153" s="158"/>
      <c r="E153" s="158"/>
      <c r="F153" s="158"/>
      <c r="G153" s="159"/>
      <c r="H153" s="159"/>
      <c r="I153" s="159"/>
      <c r="J153" s="930"/>
      <c r="K153" s="931"/>
      <c r="L153" s="931"/>
      <c r="M153" s="931"/>
      <c r="N153" s="931"/>
      <c r="O153" s="931"/>
      <c r="P153" s="932"/>
      <c r="Q153" s="73"/>
      <c r="R153" s="73"/>
      <c r="S153" s="837"/>
      <c r="T153" s="1092" t="s">
        <v>63</v>
      </c>
      <c r="U153" s="1085"/>
      <c r="V153" s="1091"/>
      <c r="W153" s="1092" t="s">
        <v>320</v>
      </c>
      <c r="X153" s="1085"/>
      <c r="Y153" s="1091"/>
      <c r="Z153" s="1092" t="s">
        <v>326</v>
      </c>
      <c r="AA153" s="1085"/>
      <c r="AB153" s="1091"/>
      <c r="AC153" s="1092" t="s">
        <v>124</v>
      </c>
      <c r="AD153" s="1085"/>
      <c r="AE153" s="1091"/>
      <c r="AF153" s="1092" t="s">
        <v>337</v>
      </c>
      <c r="AG153" s="1085"/>
      <c r="AH153" s="1091"/>
      <c r="AI153" s="1092" t="s">
        <v>341</v>
      </c>
      <c r="AJ153" s="1085"/>
      <c r="AK153" s="1091"/>
      <c r="AL153" s="181"/>
      <c r="AM153" s="2"/>
      <c r="AN153" s="2"/>
      <c r="AO153" s="2"/>
      <c r="AP153" s="2"/>
      <c r="AQ153" s="2"/>
      <c r="AR153" s="2"/>
      <c r="AS153" s="2"/>
      <c r="AT153" s="2"/>
      <c r="AU153" s="2"/>
      <c r="AV153" s="2"/>
      <c r="AW153" s="2"/>
      <c r="AX153" s="2"/>
      <c r="AY153" s="2"/>
      <c r="AZ153" s="2"/>
      <c r="BA153" s="2"/>
      <c r="BB153" s="2"/>
      <c r="BC153" s="2"/>
      <c r="BD153" s="2"/>
      <c r="BE153" s="2"/>
      <c r="BG153" s="108"/>
      <c r="BH153" s="2"/>
      <c r="BL153" s="2"/>
      <c r="BM153" s="2"/>
      <c r="BN153" s="2"/>
      <c r="BO153" s="2"/>
      <c r="BP153" s="185"/>
      <c r="BQ153" s="182"/>
      <c r="BR153" s="182"/>
      <c r="BS153" s="182"/>
      <c r="BT153" s="186"/>
      <c r="BU153" s="186"/>
      <c r="BV153" s="186"/>
      <c r="BW153" s="186"/>
      <c r="BX153" s="186"/>
      <c r="BY153" s="186"/>
      <c r="BZ153" s="186"/>
      <c r="CA153" s="186"/>
      <c r="CB153" s="51"/>
      <c r="CC153" s="51"/>
      <c r="CD153" s="51"/>
      <c r="CE153" s="51"/>
      <c r="CF153" s="51"/>
      <c r="CG153" s="51"/>
      <c r="CH153" s="51"/>
      <c r="CI153" s="51"/>
      <c r="CJ153" s="51"/>
      <c r="CK153" s="51"/>
      <c r="CL153" s="51"/>
      <c r="CM153" s="51"/>
      <c r="CN153" s="51"/>
      <c r="CO153" s="51"/>
      <c r="CP153" s="51"/>
      <c r="CQ153" s="52"/>
      <c r="CR153" s="52"/>
      <c r="CS153" s="52"/>
      <c r="CT153" s="52"/>
      <c r="CU153" s="52"/>
      <c r="CV153" s="52"/>
      <c r="CW153" s="5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row>
    <row r="154" spans="1:186" ht="15" hidden="1" customHeight="1">
      <c r="A154" s="180"/>
      <c r="B154" s="5"/>
      <c r="C154" s="157"/>
      <c r="D154" s="936" t="s">
        <v>359</v>
      </c>
      <c r="E154" s="936"/>
      <c r="F154" s="936"/>
      <c r="G154" s="936"/>
      <c r="H154" s="936"/>
      <c r="I154" s="937"/>
      <c r="J154" s="930"/>
      <c r="K154" s="931"/>
      <c r="L154" s="931"/>
      <c r="M154" s="931"/>
      <c r="N154" s="931"/>
      <c r="O154" s="931"/>
      <c r="P154" s="932"/>
      <c r="Q154" s="5"/>
      <c r="R154" s="5"/>
      <c r="S154" s="837"/>
      <c r="T154" s="103" t="s">
        <v>55</v>
      </c>
      <c r="U154" s="1081" t="s">
        <v>162</v>
      </c>
      <c r="V154" s="1081"/>
      <c r="W154" s="103" t="s">
        <v>55</v>
      </c>
      <c r="X154" s="1081" t="s">
        <v>172</v>
      </c>
      <c r="Y154" s="1081"/>
      <c r="Z154" s="103" t="s">
        <v>55</v>
      </c>
      <c r="AA154" s="144" t="s">
        <v>184</v>
      </c>
      <c r="AB154" s="145"/>
      <c r="AC154" s="103" t="s">
        <v>55</v>
      </c>
      <c r="AD154" s="1081" t="s">
        <v>195</v>
      </c>
      <c r="AE154" s="1081"/>
      <c r="AF154" s="103" t="s">
        <v>55</v>
      </c>
      <c r="AG154" s="1081" t="s">
        <v>208</v>
      </c>
      <c r="AH154" s="1081"/>
      <c r="AI154" s="141" t="s">
        <v>55</v>
      </c>
      <c r="AJ154" s="142" t="s">
        <v>282</v>
      </c>
      <c r="AK154" s="147"/>
      <c r="AL154" s="181"/>
      <c r="AM154" s="2"/>
      <c r="AN154" s="2"/>
      <c r="AO154" s="2"/>
      <c r="AP154" s="2"/>
      <c r="AQ154" s="2"/>
      <c r="AR154" s="2"/>
      <c r="AS154" s="2"/>
      <c r="AT154" s="2"/>
      <c r="AU154" s="2"/>
      <c r="AV154" s="2"/>
      <c r="AW154" s="2"/>
      <c r="AX154" s="2"/>
      <c r="AY154" s="2"/>
      <c r="AZ154" s="2"/>
      <c r="BA154" s="2"/>
      <c r="BB154" s="2"/>
      <c r="BC154" s="2"/>
      <c r="BD154" s="2"/>
      <c r="BE154" s="2"/>
      <c r="BH154" s="2"/>
      <c r="BI154" s="67"/>
      <c r="BL154" s="2"/>
      <c r="BM154" s="2"/>
      <c r="BN154" s="2"/>
      <c r="BO154" s="2"/>
      <c r="BP154" s="185"/>
      <c r="BQ154" s="1198"/>
      <c r="BR154" s="1198"/>
      <c r="BS154" s="1198"/>
      <c r="BT154" s="1212"/>
      <c r="BU154" s="1212"/>
      <c r="BV154" s="1212"/>
      <c r="BW154" s="1212"/>
      <c r="BX154" s="1212"/>
      <c r="BY154" s="1212"/>
      <c r="BZ154" s="1212"/>
      <c r="CA154" s="1212"/>
      <c r="CB154" s="51"/>
      <c r="CC154" s="51"/>
      <c r="CD154" s="51"/>
      <c r="CE154" s="51"/>
      <c r="CF154" s="51"/>
      <c r="CG154" s="51"/>
      <c r="CH154" s="51"/>
      <c r="CI154" s="51"/>
      <c r="CJ154" s="51"/>
      <c r="CK154" s="51"/>
      <c r="CL154" s="51"/>
      <c r="CM154" s="51"/>
      <c r="CN154" s="51"/>
      <c r="CO154" s="51"/>
      <c r="CP154" s="51"/>
      <c r="CQ154" s="52"/>
      <c r="CR154" s="52"/>
      <c r="CS154" s="52"/>
      <c r="CT154" s="52"/>
      <c r="CU154" s="52"/>
      <c r="CV154" s="52"/>
      <c r="CW154" s="5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row>
    <row r="155" spans="1:186" ht="9" hidden="1" customHeight="1" thickBot="1">
      <c r="A155" s="180"/>
      <c r="B155" s="5"/>
      <c r="C155" s="166"/>
      <c r="D155" s="938"/>
      <c r="E155" s="938"/>
      <c r="F155" s="938"/>
      <c r="G155" s="938"/>
      <c r="H155" s="938"/>
      <c r="I155" s="939"/>
      <c r="J155" s="933"/>
      <c r="K155" s="934"/>
      <c r="L155" s="934"/>
      <c r="M155" s="934"/>
      <c r="N155" s="934"/>
      <c r="O155" s="934"/>
      <c r="P155" s="935"/>
      <c r="Q155" s="5"/>
      <c r="R155" s="5"/>
      <c r="S155" s="837"/>
      <c r="T155" s="1092" t="s">
        <v>64</v>
      </c>
      <c r="U155" s="1085"/>
      <c r="V155" s="1091"/>
      <c r="W155" s="1092" t="s">
        <v>73</v>
      </c>
      <c r="X155" s="1085"/>
      <c r="Y155" s="1091"/>
      <c r="Z155" s="1092" t="s">
        <v>327</v>
      </c>
      <c r="AA155" s="1085"/>
      <c r="AB155" s="1091"/>
      <c r="AC155" s="1092" t="s">
        <v>331</v>
      </c>
      <c r="AD155" s="1085"/>
      <c r="AE155" s="1091"/>
      <c r="AF155" s="1092" t="s">
        <v>338</v>
      </c>
      <c r="AG155" s="1085"/>
      <c r="AH155" s="1091"/>
      <c r="AI155" s="1092" t="s">
        <v>342</v>
      </c>
      <c r="AJ155" s="1085"/>
      <c r="AK155" s="1091"/>
      <c r="AL155" s="181"/>
      <c r="AM155" s="2"/>
      <c r="AN155" s="2"/>
      <c r="AO155" s="2"/>
      <c r="AP155" s="2"/>
      <c r="AQ155" s="2"/>
      <c r="AR155" s="2"/>
      <c r="AS155" s="2"/>
      <c r="AT155" s="2"/>
      <c r="AU155" s="2"/>
      <c r="AV155" s="2"/>
      <c r="AW155" s="2"/>
      <c r="AX155" s="2"/>
      <c r="AY155" s="2"/>
      <c r="AZ155" s="2"/>
      <c r="BA155" s="2"/>
      <c r="BB155" s="2"/>
      <c r="BC155" s="2"/>
      <c r="BD155" s="2"/>
      <c r="BE155" s="2"/>
      <c r="BH155" s="2"/>
      <c r="BI155" s="67"/>
      <c r="BL155" s="2"/>
      <c r="BM155" s="2"/>
      <c r="BN155" s="2"/>
      <c r="BO155" s="2"/>
      <c r="BP155" s="185"/>
      <c r="BQ155" s="182"/>
      <c r="BR155" s="182"/>
      <c r="BS155" s="182"/>
      <c r="BT155" s="186"/>
      <c r="BU155" s="186"/>
      <c r="BV155" s="186"/>
      <c r="BW155" s="186"/>
      <c r="BX155" s="186"/>
      <c r="BY155" s="186"/>
      <c r="BZ155" s="186"/>
      <c r="CA155" s="186"/>
      <c r="CB155" s="51"/>
      <c r="CC155" s="51"/>
      <c r="CD155" s="51"/>
      <c r="CE155" s="51"/>
      <c r="CF155" s="51"/>
      <c r="CG155" s="51"/>
      <c r="CH155" s="51"/>
      <c r="CI155" s="51"/>
      <c r="CJ155" s="51"/>
      <c r="CK155" s="51"/>
      <c r="CL155" s="51"/>
      <c r="CM155" s="51"/>
      <c r="CN155" s="51"/>
      <c r="CO155" s="51"/>
      <c r="CP155" s="51"/>
      <c r="CQ155" s="52"/>
      <c r="CR155" s="52"/>
      <c r="CS155" s="52"/>
      <c r="CT155" s="52"/>
      <c r="CU155" s="52"/>
      <c r="CV155" s="52"/>
      <c r="CW155" s="5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6" spans="1:186" ht="15" hidden="1" customHeight="1" thickTop="1">
      <c r="A156" s="180"/>
      <c r="B156" s="5"/>
      <c r="C156" s="15" t="s">
        <v>16</v>
      </c>
      <c r="D156" s="70" t="s">
        <v>28</v>
      </c>
      <c r="E156" s="916">
        <f>IF($AV$23="","",$E$39)</f>
        <v>10</v>
      </c>
      <c r="F156" s="916"/>
      <c r="G156" s="10" t="s">
        <v>29</v>
      </c>
      <c r="H156" s="10" t="s">
        <v>30</v>
      </c>
      <c r="I156" s="10"/>
      <c r="J156" s="917" t="str">
        <f>$J$39</f>
        <v/>
      </c>
      <c r="K156" s="917"/>
      <c r="L156" s="917"/>
      <c r="M156" s="917"/>
      <c r="N156" s="917"/>
      <c r="O156" s="917"/>
      <c r="P156" s="917"/>
      <c r="Q156" s="5"/>
      <c r="R156" s="5"/>
      <c r="S156" s="837"/>
      <c r="T156" s="103" t="s">
        <v>55</v>
      </c>
      <c r="U156" s="1081" t="s">
        <v>163</v>
      </c>
      <c r="V156" s="1081"/>
      <c r="W156" s="103" t="s">
        <v>55</v>
      </c>
      <c r="X156" s="1081" t="s">
        <v>173</v>
      </c>
      <c r="Y156" s="1081"/>
      <c r="Z156" s="103" t="s">
        <v>55</v>
      </c>
      <c r="AA156" s="144" t="s">
        <v>185</v>
      </c>
      <c r="AB156" s="144"/>
      <c r="AC156" s="103" t="s">
        <v>55</v>
      </c>
      <c r="AD156" s="1081" t="s">
        <v>196</v>
      </c>
      <c r="AE156" s="1081"/>
      <c r="AF156" s="103" t="s">
        <v>55</v>
      </c>
      <c r="AG156" s="1081" t="s">
        <v>209</v>
      </c>
      <c r="AH156" s="1081"/>
      <c r="AI156" s="141" t="s">
        <v>55</v>
      </c>
      <c r="AJ156" s="1213" t="s">
        <v>286</v>
      </c>
      <c r="AK156" s="898"/>
      <c r="AL156" s="181"/>
      <c r="AM156" s="2"/>
      <c r="AN156" s="2"/>
      <c r="AO156" s="2"/>
      <c r="AP156" s="2"/>
      <c r="AQ156" s="2"/>
      <c r="AR156" s="2"/>
      <c r="AS156" s="2"/>
      <c r="AT156" s="2"/>
      <c r="AU156" s="2"/>
      <c r="AV156" s="2"/>
      <c r="AW156" s="2"/>
      <c r="AX156" s="2"/>
      <c r="AY156" s="2"/>
      <c r="AZ156" s="2"/>
      <c r="BA156" s="2"/>
      <c r="BB156" s="2"/>
      <c r="BC156" s="2"/>
      <c r="BD156" s="2"/>
      <c r="BE156" s="2"/>
      <c r="BH156" s="2"/>
      <c r="BI156" s="897"/>
      <c r="BJ156" s="897"/>
      <c r="BK156" s="2"/>
      <c r="BL156" s="2"/>
      <c r="BM156" s="2"/>
      <c r="BN156" s="2"/>
      <c r="BO156" s="2"/>
      <c r="BQ156" s="1198"/>
      <c r="BR156" s="1198"/>
      <c r="BS156" s="1198"/>
      <c r="BT156" s="1212"/>
      <c r="BU156" s="1212"/>
      <c r="BV156" s="1212"/>
      <c r="BW156" s="1212"/>
      <c r="BX156" s="1212"/>
      <c r="BY156" s="1212"/>
      <c r="BZ156" s="1212"/>
      <c r="CA156" s="1212"/>
      <c r="CB156" s="51"/>
      <c r="CC156" s="51"/>
      <c r="CD156" s="52"/>
      <c r="CE156" s="52"/>
      <c r="CF156" s="52"/>
      <c r="CG156" s="52"/>
      <c r="CH156" s="52"/>
      <c r="CI156" s="52"/>
      <c r="CJ156" s="52"/>
      <c r="CK156" s="52"/>
      <c r="CL156" s="52"/>
      <c r="CM156" s="52"/>
      <c r="CN156" s="52"/>
      <c r="CO156" s="52"/>
      <c r="CP156" s="52"/>
      <c r="CQ156" s="52"/>
      <c r="CR156" s="52"/>
      <c r="CS156" s="52"/>
      <c r="CT156" s="52"/>
      <c r="CU156" s="52"/>
      <c r="CV156" s="52"/>
      <c r="CW156" s="5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row>
    <row r="157" spans="1:186" ht="9" hidden="1" customHeight="1">
      <c r="A157" s="180"/>
      <c r="B157" s="1231" t="s">
        <v>446</v>
      </c>
      <c r="C157" s="15"/>
      <c r="D157" s="70"/>
      <c r="E157" s="121"/>
      <c r="F157" s="121"/>
      <c r="G157" s="10"/>
      <c r="H157" s="10"/>
      <c r="I157" s="10"/>
      <c r="J157" s="918"/>
      <c r="K157" s="918"/>
      <c r="L157" s="918"/>
      <c r="M157" s="918"/>
      <c r="N157" s="918"/>
      <c r="O157" s="918"/>
      <c r="P157" s="918"/>
      <c r="Q157" s="5"/>
      <c r="R157" s="5"/>
      <c r="S157" s="837"/>
      <c r="T157" s="1092" t="s">
        <v>316</v>
      </c>
      <c r="U157" s="1085"/>
      <c r="V157" s="1091"/>
      <c r="W157" s="1092" t="s">
        <v>321</v>
      </c>
      <c r="X157" s="1085"/>
      <c r="Y157" s="1091"/>
      <c r="Z157" s="1092" t="s">
        <v>86</v>
      </c>
      <c r="AA157" s="1085"/>
      <c r="AB157" s="1091"/>
      <c r="AC157" s="1092" t="s">
        <v>332</v>
      </c>
      <c r="AD157" s="1085"/>
      <c r="AE157" s="1091"/>
      <c r="AF157" s="1092" t="s">
        <v>139</v>
      </c>
      <c r="AG157" s="1085"/>
      <c r="AH157" s="1091"/>
      <c r="AI157" s="1092" t="s">
        <v>346</v>
      </c>
      <c r="AJ157" s="1085"/>
      <c r="AK157" s="1091"/>
      <c r="AL157" s="181"/>
      <c r="AM157" s="2"/>
      <c r="AN157" s="2"/>
      <c r="AO157" s="2"/>
      <c r="AP157" s="2"/>
      <c r="AQ157" s="2"/>
      <c r="AR157" s="2"/>
      <c r="AS157" s="2"/>
      <c r="AT157" s="2"/>
      <c r="AU157" s="2"/>
      <c r="AV157" s="2"/>
      <c r="AW157" s="2"/>
      <c r="AX157" s="2"/>
      <c r="AY157" s="2"/>
      <c r="AZ157" s="2"/>
      <c r="BA157" s="2"/>
      <c r="BB157" s="2"/>
      <c r="BC157" s="2"/>
      <c r="BD157" s="2"/>
      <c r="BE157" s="2"/>
      <c r="BH157" s="2"/>
      <c r="BI157" s="67"/>
      <c r="BJ157" s="67"/>
      <c r="BK157" s="2"/>
      <c r="BL157" s="2"/>
      <c r="BM157" s="2"/>
      <c r="BN157" s="2"/>
      <c r="BO157" s="2"/>
      <c r="BQ157" s="182"/>
      <c r="BR157" s="182"/>
      <c r="BS157" s="182"/>
      <c r="BT157" s="186"/>
      <c r="BU157" s="186"/>
      <c r="BV157" s="186"/>
      <c r="BW157" s="186"/>
      <c r="BX157" s="186"/>
      <c r="BY157" s="186"/>
      <c r="BZ157" s="186"/>
      <c r="CA157" s="186"/>
      <c r="CB157" s="51"/>
      <c r="CC157" s="51"/>
      <c r="CD157" s="52"/>
      <c r="CE157" s="52"/>
      <c r="CF157" s="52"/>
      <c r="CG157" s="52"/>
      <c r="CH157" s="52"/>
      <c r="CI157" s="52"/>
      <c r="CJ157" s="52"/>
      <c r="CK157" s="52"/>
      <c r="CL157" s="52"/>
      <c r="CM157" s="52"/>
      <c r="CN157" s="52"/>
      <c r="CO157" s="52"/>
      <c r="CP157" s="52"/>
      <c r="CQ157" s="52"/>
      <c r="CR157" s="52"/>
      <c r="CS157" s="52"/>
      <c r="CT157" s="52"/>
      <c r="CU157" s="52"/>
      <c r="CV157" s="52"/>
      <c r="CW157" s="5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row>
    <row r="158" spans="1:186" ht="15" hidden="1" customHeight="1">
      <c r="A158" s="180"/>
      <c r="B158" s="1231"/>
      <c r="C158" s="29"/>
      <c r="D158" s="912" t="s">
        <v>225</v>
      </c>
      <c r="E158" s="912"/>
      <c r="F158" s="912"/>
      <c r="G158" s="912"/>
      <c r="H158" s="912"/>
      <c r="I158" s="912"/>
      <c r="J158" s="919"/>
      <c r="K158" s="919"/>
      <c r="L158" s="919"/>
      <c r="M158" s="919"/>
      <c r="N158" s="919"/>
      <c r="O158" s="919"/>
      <c r="P158" s="919"/>
      <c r="Q158" s="5"/>
      <c r="R158" s="5"/>
      <c r="S158" s="837"/>
      <c r="T158" s="103" t="s">
        <v>55</v>
      </c>
      <c r="U158" s="1081" t="s">
        <v>165</v>
      </c>
      <c r="V158" s="1081"/>
      <c r="W158" s="103" t="s">
        <v>55</v>
      </c>
      <c r="X158" s="1081" t="s">
        <v>174</v>
      </c>
      <c r="Y158" s="1081"/>
      <c r="Z158" s="103" t="s">
        <v>55</v>
      </c>
      <c r="AA158" s="1081" t="s">
        <v>186</v>
      </c>
      <c r="AB158" s="1081"/>
      <c r="AC158" s="103" t="s">
        <v>55</v>
      </c>
      <c r="AD158" s="144" t="s">
        <v>197</v>
      </c>
      <c r="AE158" s="144"/>
      <c r="AF158" s="103" t="s">
        <v>55</v>
      </c>
      <c r="AG158" s="1081">
        <v>1325</v>
      </c>
      <c r="AH158" s="1081"/>
      <c r="AI158" s="103" t="s">
        <v>55</v>
      </c>
      <c r="AJ158" s="1081">
        <v>1610</v>
      </c>
      <c r="AK158" s="1087"/>
      <c r="AL158" s="181"/>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Q158" s="1198"/>
      <c r="BR158" s="1198"/>
      <c r="BS158" s="1198"/>
      <c r="BT158" s="1212"/>
      <c r="BU158" s="1212"/>
      <c r="BV158" s="1212"/>
      <c r="BW158" s="1212"/>
      <c r="BX158" s="1212"/>
      <c r="BY158" s="1212"/>
      <c r="BZ158" s="1212"/>
      <c r="CA158" s="1212"/>
      <c r="CB158" s="51"/>
      <c r="CC158" s="51"/>
      <c r="CD158" s="52"/>
      <c r="CE158" s="52"/>
      <c r="CF158" s="52"/>
      <c r="CG158" s="52"/>
      <c r="CH158" s="52"/>
      <c r="CI158" s="52"/>
      <c r="CJ158" s="52"/>
      <c r="CK158" s="52"/>
      <c r="CL158" s="52"/>
      <c r="CM158" s="52"/>
      <c r="CN158" s="52"/>
      <c r="CO158" s="52"/>
      <c r="CP158" s="52"/>
      <c r="CQ158" s="52"/>
      <c r="CR158" s="52"/>
      <c r="CS158" s="52"/>
      <c r="CT158" s="52"/>
      <c r="CU158" s="52"/>
      <c r="CV158" s="52"/>
      <c r="CW158" s="5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row>
    <row r="159" spans="1:186" ht="9" hidden="1" customHeight="1">
      <c r="A159" s="180"/>
      <c r="B159" s="5"/>
      <c r="C159" s="1214" t="s">
        <v>228</v>
      </c>
      <c r="D159" s="984" t="s">
        <v>23</v>
      </c>
      <c r="E159" s="984"/>
      <c r="F159" s="984"/>
      <c r="G159" s="984"/>
      <c r="H159" s="984"/>
      <c r="I159" s="987"/>
      <c r="J159" s="921" t="str">
        <f>IF($J$95="","",$J$95-$J$99)</f>
        <v/>
      </c>
      <c r="K159" s="922"/>
      <c r="L159" s="922"/>
      <c r="M159" s="922"/>
      <c r="N159" s="922"/>
      <c r="O159" s="922"/>
      <c r="P159" s="923"/>
      <c r="Q159" s="5"/>
      <c r="R159" s="5"/>
      <c r="S159" s="837"/>
      <c r="T159" s="1092" t="s">
        <v>317</v>
      </c>
      <c r="U159" s="1085"/>
      <c r="V159" s="1091"/>
      <c r="W159" s="1092" t="s">
        <v>322</v>
      </c>
      <c r="X159" s="1085"/>
      <c r="Y159" s="1091"/>
      <c r="Z159" s="1092" t="s">
        <v>111</v>
      </c>
      <c r="AA159" s="1085"/>
      <c r="AB159" s="1091"/>
      <c r="AC159" s="1092" t="s">
        <v>127</v>
      </c>
      <c r="AD159" s="1085"/>
      <c r="AE159" s="1091"/>
      <c r="AF159" s="1092" t="s">
        <v>339</v>
      </c>
      <c r="AG159" s="1085"/>
      <c r="AH159" s="1091"/>
      <c r="AI159" s="1092" t="s">
        <v>353</v>
      </c>
      <c r="AJ159" s="1085"/>
      <c r="AK159" s="1091"/>
      <c r="AL159" s="181"/>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Q159" s="182"/>
      <c r="BR159" s="182"/>
      <c r="BS159" s="182"/>
      <c r="BT159" s="51"/>
      <c r="BU159" s="51"/>
      <c r="BV159" s="51"/>
      <c r="BW159" s="51"/>
      <c r="BX159" s="51"/>
      <c r="BY159" s="51"/>
      <c r="BZ159" s="51"/>
      <c r="CA159" s="52"/>
      <c r="CB159" s="51"/>
      <c r="CC159" s="51"/>
      <c r="CD159" s="52"/>
      <c r="CE159" s="52"/>
      <c r="CF159" s="52"/>
      <c r="CG159" s="52"/>
      <c r="CH159" s="52"/>
      <c r="CI159" s="52"/>
      <c r="CJ159" s="52"/>
      <c r="CK159" s="52"/>
      <c r="CL159" s="52"/>
      <c r="CM159" s="52"/>
      <c r="CN159" s="52"/>
      <c r="CO159" s="52"/>
      <c r="CP159" s="52"/>
      <c r="CQ159" s="52"/>
      <c r="CR159" s="52"/>
      <c r="CS159" s="52"/>
      <c r="CT159" s="52"/>
      <c r="CU159" s="52"/>
      <c r="CV159" s="52"/>
      <c r="CW159" s="5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row>
    <row r="160" spans="1:186" ht="15" hidden="1" customHeight="1">
      <c r="A160" s="180"/>
      <c r="B160" s="5"/>
      <c r="C160" s="1215"/>
      <c r="D160" s="852"/>
      <c r="E160" s="852"/>
      <c r="F160" s="852"/>
      <c r="G160" s="852"/>
      <c r="H160" s="852"/>
      <c r="I160" s="920"/>
      <c r="J160" s="924"/>
      <c r="K160" s="925"/>
      <c r="L160" s="925"/>
      <c r="M160" s="925"/>
      <c r="N160" s="925"/>
      <c r="O160" s="925"/>
      <c r="P160" s="926"/>
      <c r="Q160" s="5"/>
      <c r="R160" s="5"/>
      <c r="S160" s="837"/>
      <c r="T160" s="103" t="s">
        <v>55</v>
      </c>
      <c r="U160" s="1081" t="s">
        <v>164</v>
      </c>
      <c r="V160" s="1081"/>
      <c r="W160" s="103" t="s">
        <v>55</v>
      </c>
      <c r="X160" s="1081" t="s">
        <v>177</v>
      </c>
      <c r="Y160" s="1081"/>
      <c r="Z160" s="103" t="s">
        <v>55</v>
      </c>
      <c r="AA160" s="1081" t="s">
        <v>188</v>
      </c>
      <c r="AB160" s="1081"/>
      <c r="AC160" s="103" t="s">
        <v>55</v>
      </c>
      <c r="AD160" s="144" t="s">
        <v>198</v>
      </c>
      <c r="AE160" s="144"/>
      <c r="AF160" s="103" t="s">
        <v>55</v>
      </c>
      <c r="AG160" s="1081">
        <v>1510</v>
      </c>
      <c r="AH160" s="1081"/>
      <c r="AI160" s="103" t="s">
        <v>55</v>
      </c>
      <c r="AJ160" s="1081">
        <v>1615</v>
      </c>
      <c r="AK160" s="1087"/>
      <c r="AL160" s="181"/>
      <c r="AM160" s="2"/>
      <c r="AN160" s="2"/>
      <c r="AO160" s="2"/>
      <c r="AP160" s="2"/>
      <c r="AQ160" s="2"/>
      <c r="AR160" s="55"/>
      <c r="AS160" s="110"/>
      <c r="AT160" s="110"/>
      <c r="AU160" s="110"/>
      <c r="AV160" s="32"/>
      <c r="AW160" s="32"/>
      <c r="AX160" s="32"/>
      <c r="AY160" s="32"/>
      <c r="AZ160" s="32"/>
      <c r="BA160" s="55"/>
      <c r="BB160" s="110"/>
      <c r="BC160" s="110"/>
      <c r="BD160" s="110"/>
      <c r="BE160" s="32"/>
      <c r="BF160" s="32"/>
      <c r="BG160" s="32"/>
      <c r="BH160" s="32"/>
      <c r="BI160" s="32"/>
      <c r="BJ160" s="2"/>
      <c r="BK160" s="2"/>
      <c r="BL160" s="2"/>
      <c r="BM160" s="2"/>
      <c r="BN160" s="2"/>
      <c r="BO160" s="2"/>
      <c r="BQ160" s="1198"/>
      <c r="BR160" s="1198"/>
      <c r="BS160" s="1198"/>
      <c r="BT160" s="51"/>
      <c r="BU160" s="51"/>
      <c r="BV160" s="51"/>
      <c r="BW160" s="51"/>
      <c r="BX160" s="51"/>
      <c r="BY160" s="51"/>
      <c r="BZ160" s="51"/>
      <c r="CA160" s="52"/>
      <c r="CB160" s="51"/>
      <c r="CC160" s="51"/>
      <c r="CD160" s="52"/>
      <c r="CE160" s="52"/>
      <c r="CF160" s="52"/>
      <c r="CG160" s="52"/>
      <c r="CH160" s="52"/>
      <c r="CI160" s="52"/>
      <c r="CJ160" s="52"/>
      <c r="CK160" s="52"/>
      <c r="CL160" s="52"/>
      <c r="CM160" s="52"/>
      <c r="CN160" s="52"/>
      <c r="CO160" s="52"/>
      <c r="CP160" s="52"/>
      <c r="CQ160" s="52"/>
      <c r="CR160" s="52"/>
      <c r="CS160" s="52"/>
      <c r="CT160" s="52"/>
      <c r="CU160" s="52"/>
      <c r="CV160" s="52"/>
      <c r="CW160" s="5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row>
    <row r="161" spans="1:186" ht="9" hidden="1" customHeight="1">
      <c r="A161" s="180"/>
      <c r="B161" s="5"/>
      <c r="C161" s="15"/>
      <c r="D161" s="66"/>
      <c r="E161" s="66"/>
      <c r="F161" s="66"/>
      <c r="G161" s="66"/>
      <c r="H161" s="66"/>
      <c r="I161" s="66"/>
      <c r="J161" s="924"/>
      <c r="K161" s="925"/>
      <c r="L161" s="925"/>
      <c r="M161" s="925"/>
      <c r="N161" s="925"/>
      <c r="O161" s="925"/>
      <c r="P161" s="926"/>
      <c r="Q161" s="5"/>
      <c r="R161" s="5"/>
      <c r="S161" s="837"/>
      <c r="T161" s="1092" t="s">
        <v>67</v>
      </c>
      <c r="U161" s="1085"/>
      <c r="V161" s="1091"/>
      <c r="W161" s="1092" t="s">
        <v>78</v>
      </c>
      <c r="X161" s="1085"/>
      <c r="Y161" s="1091"/>
      <c r="Z161" s="1092" t="s">
        <v>328</v>
      </c>
      <c r="AA161" s="1085"/>
      <c r="AB161" s="1091"/>
      <c r="AC161" s="1092" t="s">
        <v>333</v>
      </c>
      <c r="AD161" s="1085"/>
      <c r="AE161" s="1091"/>
      <c r="AF161" s="1092" t="s">
        <v>340</v>
      </c>
      <c r="AG161" s="1085"/>
      <c r="AH161" s="1091"/>
      <c r="AI161" s="1092" t="s">
        <v>344</v>
      </c>
      <c r="AJ161" s="1085"/>
      <c r="AK161" s="1091"/>
      <c r="AL161" s="181"/>
      <c r="AM161" s="2"/>
      <c r="AN161" s="2"/>
      <c r="AO161" s="2"/>
      <c r="AP161" s="2"/>
      <c r="AQ161" s="2"/>
      <c r="AR161" s="55"/>
      <c r="AS161" s="110"/>
      <c r="AT161" s="110"/>
      <c r="AU161" s="110"/>
      <c r="AV161" s="32"/>
      <c r="AW161" s="32"/>
      <c r="AX161" s="32"/>
      <c r="AY161" s="32"/>
      <c r="AZ161" s="32"/>
      <c r="BA161" s="55"/>
      <c r="BB161" s="110"/>
      <c r="BC161" s="110"/>
      <c r="BD161" s="110"/>
      <c r="BE161" s="32"/>
      <c r="BF161" s="32"/>
      <c r="BG161" s="32"/>
      <c r="BH161" s="32"/>
      <c r="BI161" s="32"/>
      <c r="BJ161" s="2"/>
      <c r="BK161" s="2"/>
      <c r="BL161" s="2"/>
      <c r="BM161" s="2"/>
      <c r="BN161" s="2"/>
      <c r="BO161" s="2"/>
      <c r="BQ161" s="182"/>
      <c r="BR161" s="182"/>
      <c r="BS161" s="182"/>
      <c r="BT161" s="186"/>
      <c r="BU161" s="186"/>
      <c r="BV161" s="186"/>
      <c r="BW161" s="186"/>
      <c r="BX161" s="186"/>
      <c r="BY161" s="186"/>
      <c r="BZ161" s="186"/>
      <c r="CA161" s="186"/>
      <c r="CB161" s="51"/>
      <c r="CC161" s="51"/>
      <c r="CD161" s="52"/>
      <c r="CE161" s="52"/>
      <c r="CF161" s="52"/>
      <c r="CG161" s="52"/>
      <c r="CH161" s="52"/>
      <c r="CI161" s="52"/>
      <c r="CJ161" s="52"/>
      <c r="CK161" s="52"/>
      <c r="CL161" s="52"/>
      <c r="CM161" s="52"/>
      <c r="CN161" s="52"/>
      <c r="CO161" s="52"/>
      <c r="CP161" s="52"/>
      <c r="CQ161" s="52"/>
      <c r="CR161" s="52"/>
      <c r="CS161" s="52"/>
      <c r="CT161" s="52"/>
      <c r="CU161" s="52"/>
      <c r="CV161" s="52"/>
      <c r="CW161" s="5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row>
    <row r="162" spans="1:186" ht="15" hidden="1" customHeight="1">
      <c r="A162" s="180"/>
      <c r="B162" s="5"/>
      <c r="C162" s="29"/>
      <c r="D162" s="912" t="s">
        <v>230</v>
      </c>
      <c r="E162" s="912"/>
      <c r="F162" s="912"/>
      <c r="G162" s="912"/>
      <c r="H162" s="912"/>
      <c r="I162" s="912"/>
      <c r="J162" s="1216"/>
      <c r="K162" s="1217"/>
      <c r="L162" s="1217"/>
      <c r="M162" s="1217"/>
      <c r="N162" s="1217"/>
      <c r="O162" s="1217"/>
      <c r="P162" s="1218"/>
      <c r="Q162" s="5"/>
      <c r="R162" s="5"/>
      <c r="S162" s="837"/>
      <c r="T162" s="103" t="s">
        <v>55</v>
      </c>
      <c r="U162" s="1081" t="s">
        <v>166</v>
      </c>
      <c r="V162" s="1081"/>
      <c r="W162" s="103" t="s">
        <v>55</v>
      </c>
      <c r="X162" s="1081" t="s">
        <v>178</v>
      </c>
      <c r="Y162" s="1081"/>
      <c r="Z162" s="103" t="s">
        <v>55</v>
      </c>
      <c r="AA162" s="1081" t="s">
        <v>189</v>
      </c>
      <c r="AB162" s="1081"/>
      <c r="AC162" s="103" t="s">
        <v>55</v>
      </c>
      <c r="AD162" s="1081" t="s">
        <v>201</v>
      </c>
      <c r="AE162" s="1081"/>
      <c r="AF162" s="103" t="s">
        <v>55</v>
      </c>
      <c r="AG162" s="1081">
        <v>1540</v>
      </c>
      <c r="AH162" s="1081"/>
      <c r="AI162" s="103" t="s">
        <v>55</v>
      </c>
      <c r="AJ162" s="1081">
        <v>2680</v>
      </c>
      <c r="AK162" s="1087"/>
      <c r="AL162" s="181"/>
      <c r="AM162" s="2"/>
      <c r="AN162" s="2"/>
      <c r="AO162" s="2"/>
      <c r="AP162" s="2"/>
      <c r="AQ162" s="2"/>
      <c r="AR162" s="55"/>
      <c r="AS162" s="110"/>
      <c r="AT162" s="110"/>
      <c r="AU162" s="110"/>
      <c r="AV162" s="32"/>
      <c r="AW162" s="32"/>
      <c r="AX162" s="32"/>
      <c r="AY162" s="32"/>
      <c r="AZ162" s="32"/>
      <c r="BA162" s="55"/>
      <c r="BB162" s="110"/>
      <c r="BC162" s="110"/>
      <c r="BD162" s="110"/>
      <c r="BE162" s="32"/>
      <c r="BF162" s="32"/>
      <c r="BG162" s="32"/>
      <c r="BH162" s="32"/>
      <c r="BI162" s="32"/>
      <c r="BJ162" s="2"/>
      <c r="BK162" s="2"/>
      <c r="BL162" s="2"/>
      <c r="BM162" s="2"/>
      <c r="BN162" s="2"/>
      <c r="BO162" s="2"/>
      <c r="BQ162" s="1198"/>
      <c r="BR162" s="1198"/>
      <c r="BS162" s="1198"/>
      <c r="BT162" s="1212"/>
      <c r="BU162" s="1212"/>
      <c r="BV162" s="1212"/>
      <c r="BW162" s="1212"/>
      <c r="BX162" s="1212"/>
      <c r="BY162" s="1212"/>
      <c r="BZ162" s="1212"/>
      <c r="CA162" s="1212"/>
      <c r="CB162" s="51"/>
      <c r="CC162" s="51"/>
      <c r="CD162" s="52"/>
      <c r="CE162" s="52"/>
      <c r="CF162" s="52"/>
      <c r="CG162" s="52"/>
      <c r="CH162" s="52"/>
      <c r="CI162" s="52"/>
      <c r="CJ162" s="52"/>
      <c r="CK162" s="52"/>
      <c r="CL162" s="52"/>
      <c r="CM162" s="52"/>
      <c r="CN162" s="52"/>
      <c r="CO162" s="52"/>
      <c r="CP162" s="52"/>
      <c r="CQ162" s="52"/>
      <c r="CR162" s="52"/>
      <c r="CS162" s="52"/>
      <c r="CT162" s="52"/>
      <c r="CU162" s="52"/>
      <c r="CV162" s="52"/>
      <c r="CW162" s="5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ht="9" hidden="1" customHeight="1">
      <c r="A163" s="180"/>
      <c r="B163" s="5"/>
      <c r="C163" s="32"/>
      <c r="D163" s="66"/>
      <c r="E163" s="66"/>
      <c r="F163" s="66"/>
      <c r="G163" s="66"/>
      <c r="H163" s="66"/>
      <c r="I163" s="66"/>
      <c r="J163" s="77"/>
      <c r="K163" s="77"/>
      <c r="L163" s="77"/>
      <c r="M163" s="77"/>
      <c r="N163" s="77"/>
      <c r="O163" s="77"/>
      <c r="P163" s="77"/>
      <c r="Q163" s="5"/>
      <c r="R163" s="5"/>
      <c r="S163" s="837"/>
      <c r="T163" s="1092" t="s">
        <v>318</v>
      </c>
      <c r="U163" s="1085"/>
      <c r="V163" s="1091"/>
      <c r="W163" s="1092" t="s">
        <v>79</v>
      </c>
      <c r="X163" s="1085"/>
      <c r="Y163" s="1091"/>
      <c r="Z163" s="1092" t="s">
        <v>114</v>
      </c>
      <c r="AA163" s="1085"/>
      <c r="AB163" s="1091"/>
      <c r="AC163" s="1092" t="s">
        <v>131</v>
      </c>
      <c r="AD163" s="1085"/>
      <c r="AE163" s="1091"/>
      <c r="AF163" s="1092" t="s">
        <v>348</v>
      </c>
      <c r="AG163" s="1085"/>
      <c r="AH163" s="1091"/>
      <c r="AI163" s="1092" t="s">
        <v>349</v>
      </c>
      <c r="AJ163" s="1085"/>
      <c r="AK163" s="1091"/>
      <c r="AL163" s="181"/>
      <c r="AM163" s="2"/>
      <c r="AN163" s="2"/>
      <c r="AO163" s="2"/>
      <c r="AP163" s="2"/>
      <c r="AQ163" s="2"/>
      <c r="AR163" s="55"/>
      <c r="AS163" s="110"/>
      <c r="AT163" s="110"/>
      <c r="AU163" s="110"/>
      <c r="AV163" s="32"/>
      <c r="AW163" s="32"/>
      <c r="AX163" s="32"/>
      <c r="AY163" s="32"/>
      <c r="AZ163" s="32"/>
      <c r="BA163" s="55"/>
      <c r="BB163" s="110"/>
      <c r="BC163" s="110"/>
      <c r="BD163" s="110"/>
      <c r="BE163" s="32"/>
      <c r="BF163" s="32"/>
      <c r="BG163" s="32"/>
      <c r="BH163" s="32"/>
      <c r="BI163" s="32"/>
      <c r="BJ163" s="2"/>
      <c r="BK163" s="2"/>
      <c r="BL163" s="2"/>
      <c r="BM163" s="2"/>
      <c r="BN163" s="2"/>
      <c r="BO163" s="2"/>
      <c r="BQ163" s="182"/>
      <c r="BR163" s="182"/>
      <c r="BS163" s="182"/>
      <c r="BT163" s="186"/>
      <c r="BU163" s="186"/>
      <c r="BV163" s="187"/>
      <c r="BW163" s="187"/>
      <c r="BX163" s="187"/>
      <c r="BY163" s="187"/>
      <c r="BZ163" s="187"/>
      <c r="CA163" s="187"/>
      <c r="CB163" s="51"/>
      <c r="CC163" s="51"/>
      <c r="CD163" s="52"/>
      <c r="CE163" s="52"/>
      <c r="CF163" s="52"/>
      <c r="CG163" s="52"/>
      <c r="CH163" s="52"/>
      <c r="CI163" s="52"/>
      <c r="CJ163" s="52"/>
      <c r="CK163" s="52"/>
      <c r="CL163" s="52"/>
      <c r="CM163" s="52"/>
      <c r="CN163" s="52"/>
      <c r="CO163" s="52"/>
      <c r="CP163" s="52"/>
      <c r="CQ163" s="52"/>
      <c r="CR163" s="52"/>
      <c r="CS163" s="52"/>
      <c r="CT163" s="52"/>
      <c r="CU163" s="52"/>
      <c r="CV163" s="52"/>
      <c r="CW163" s="5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ht="15" hidden="1" customHeight="1">
      <c r="A164" s="180"/>
      <c r="B164" s="5"/>
      <c r="C164" s="1118" t="s">
        <v>231</v>
      </c>
      <c r="D164" s="1118" t="s">
        <v>232</v>
      </c>
      <c r="E164" s="1118"/>
      <c r="F164" s="1118"/>
      <c r="G164" s="1118"/>
      <c r="H164" s="148"/>
      <c r="I164" s="66"/>
      <c r="J164" s="77"/>
      <c r="K164" s="77"/>
      <c r="L164" s="77"/>
      <c r="M164" s="77"/>
      <c r="N164" s="77"/>
      <c r="O164" s="77"/>
      <c r="P164" s="77"/>
      <c r="Q164" s="5"/>
      <c r="R164" s="5"/>
      <c r="S164" s="837"/>
      <c r="T164" s="103" t="s">
        <v>55</v>
      </c>
      <c r="U164" s="1081" t="s">
        <v>167</v>
      </c>
      <c r="V164" s="1081"/>
      <c r="W164" s="103" t="s">
        <v>55</v>
      </c>
      <c r="X164" s="1081" t="s">
        <v>179</v>
      </c>
      <c r="Y164" s="1081"/>
      <c r="Z164" s="103" t="s">
        <v>55</v>
      </c>
      <c r="AA164" s="1081" t="s">
        <v>190</v>
      </c>
      <c r="AB164" s="1081"/>
      <c r="AC164" s="103" t="s">
        <v>55</v>
      </c>
      <c r="AD164" s="1081" t="s">
        <v>202</v>
      </c>
      <c r="AE164" s="1081"/>
      <c r="AF164" s="103" t="s">
        <v>55</v>
      </c>
      <c r="AG164" s="1081">
        <v>1560</v>
      </c>
      <c r="AH164" s="1081"/>
      <c r="AI164" s="103" t="s">
        <v>55</v>
      </c>
      <c r="AJ164" s="1107">
        <v>2699</v>
      </c>
      <c r="AK164" s="1219"/>
      <c r="AL164" s="181"/>
      <c r="AM164" s="2"/>
      <c r="AN164" s="2"/>
      <c r="AO164" s="2"/>
      <c r="AP164" s="2"/>
      <c r="BL164" s="2"/>
      <c r="BM164" s="2"/>
      <c r="BN164" s="2"/>
      <c r="BO164" s="2"/>
      <c r="BQ164" s="1198"/>
      <c r="BR164" s="1198"/>
      <c r="BS164" s="1198"/>
      <c r="BT164" s="1212"/>
      <c r="BU164" s="1212"/>
      <c r="BV164" s="1212"/>
      <c r="BW164" s="1212"/>
      <c r="BX164" s="1212"/>
      <c r="BY164" s="1212"/>
      <c r="BZ164" s="1212"/>
      <c r="CA164" s="1212"/>
      <c r="CB164" s="51"/>
      <c r="CC164" s="51"/>
      <c r="CD164" s="52"/>
      <c r="CE164" s="52"/>
      <c r="CF164" s="52"/>
      <c r="CG164" s="52"/>
      <c r="CH164" s="52"/>
      <c r="CI164" s="52"/>
      <c r="CJ164" s="52"/>
      <c r="CK164" s="52"/>
      <c r="CL164" s="52"/>
      <c r="CM164" s="52"/>
      <c r="CN164" s="52"/>
      <c r="CO164" s="52"/>
      <c r="CP164" s="52"/>
      <c r="CQ164" s="52"/>
      <c r="CR164" s="52"/>
      <c r="CS164" s="52"/>
      <c r="CT164" s="52"/>
      <c r="CU164" s="52"/>
      <c r="CV164" s="52"/>
      <c r="CW164" s="5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row>
    <row r="165" spans="1:186" ht="9" hidden="1" customHeight="1">
      <c r="A165" s="180"/>
      <c r="B165" s="5"/>
      <c r="C165" s="1118"/>
      <c r="D165" s="1118"/>
      <c r="E165" s="1118"/>
      <c r="F165" s="1118"/>
      <c r="G165" s="1118"/>
      <c r="H165" s="148"/>
      <c r="I165" s="66"/>
      <c r="J165" s="77"/>
      <c r="K165" s="77"/>
      <c r="L165" s="77"/>
      <c r="M165" s="77"/>
      <c r="N165" s="77"/>
      <c r="O165" s="77"/>
      <c r="P165" s="77"/>
      <c r="Q165" s="5"/>
      <c r="R165" s="5"/>
      <c r="S165" s="837"/>
      <c r="T165" s="1092" t="s">
        <v>69</v>
      </c>
      <c r="U165" s="1085"/>
      <c r="V165" s="1091"/>
      <c r="W165" s="1092" t="s">
        <v>323</v>
      </c>
      <c r="X165" s="1085"/>
      <c r="Y165" s="1091"/>
      <c r="Z165" s="1092" t="s">
        <v>355</v>
      </c>
      <c r="AA165" s="1085"/>
      <c r="AB165" s="1091"/>
      <c r="AC165" s="1092" t="s">
        <v>334</v>
      </c>
      <c r="AD165" s="1085"/>
      <c r="AE165" s="1091"/>
      <c r="AF165" s="1092" t="s">
        <v>352</v>
      </c>
      <c r="AG165" s="1085"/>
      <c r="AH165" s="1091"/>
      <c r="AI165" s="1092" t="s">
        <v>289</v>
      </c>
      <c r="AJ165" s="1085"/>
      <c r="AK165" s="1091"/>
      <c r="AL165" s="181"/>
      <c r="AM165" s="2"/>
      <c r="AN165" s="2"/>
      <c r="AO165" s="2"/>
      <c r="AP165" s="2"/>
      <c r="BL165" s="2"/>
      <c r="BM165" s="2"/>
      <c r="BN165" s="2"/>
      <c r="BO165" s="2"/>
      <c r="BQ165" s="182"/>
      <c r="BR165" s="182"/>
      <c r="BS165" s="182"/>
      <c r="BT165" s="186"/>
      <c r="BU165" s="186"/>
      <c r="BV165" s="186"/>
      <c r="BW165" s="186"/>
      <c r="BX165" s="186"/>
      <c r="BY165" s="186"/>
      <c r="BZ165" s="186"/>
      <c r="CA165" s="186"/>
      <c r="CB165" s="51"/>
      <c r="CC165" s="51"/>
      <c r="CD165" s="52"/>
      <c r="CE165" s="52"/>
      <c r="CF165" s="52"/>
      <c r="CG165" s="52"/>
      <c r="CH165" s="52"/>
      <c r="CI165" s="52"/>
      <c r="CJ165" s="52"/>
      <c r="CK165" s="52"/>
      <c r="CL165" s="52"/>
      <c r="CM165" s="52"/>
      <c r="CN165" s="52"/>
      <c r="CO165" s="52"/>
      <c r="CP165" s="52"/>
      <c r="CQ165" s="52"/>
      <c r="CR165" s="52"/>
      <c r="CS165" s="52"/>
      <c r="CT165" s="52"/>
      <c r="CU165" s="52"/>
      <c r="CV165" s="52"/>
      <c r="CW165" s="5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row>
    <row r="166" spans="1:186" ht="15" hidden="1" customHeight="1">
      <c r="A166" s="188"/>
      <c r="B166" s="5"/>
      <c r="C166" s="1108" t="s">
        <v>299</v>
      </c>
      <c r="D166" s="894"/>
      <c r="E166" s="894"/>
      <c r="F166" s="894"/>
      <c r="G166" s="1110" t="s">
        <v>51</v>
      </c>
      <c r="H166" s="1125" t="s">
        <v>300</v>
      </c>
      <c r="I166" s="1126"/>
      <c r="J166" s="1113" t="s">
        <v>302</v>
      </c>
      <c r="K166" s="1129" t="s">
        <v>304</v>
      </c>
      <c r="L166" s="1130"/>
      <c r="M166" s="1220" t="s">
        <v>303</v>
      </c>
      <c r="N166" s="1129" t="s">
        <v>305</v>
      </c>
      <c r="O166" s="1129"/>
      <c r="P166" s="1130"/>
      <c r="Q166" s="5"/>
      <c r="R166" s="5"/>
      <c r="S166" s="837"/>
      <c r="T166" s="103" t="s">
        <v>55</v>
      </c>
      <c r="U166" s="1081" t="s">
        <v>168</v>
      </c>
      <c r="V166" s="1081"/>
      <c r="W166" s="103" t="s">
        <v>55</v>
      </c>
      <c r="X166" s="1081" t="s">
        <v>180</v>
      </c>
      <c r="Y166" s="1081"/>
      <c r="Z166" s="103" t="s">
        <v>55</v>
      </c>
      <c r="AA166" s="1081" t="s">
        <v>191</v>
      </c>
      <c r="AB166" s="1081"/>
      <c r="AC166" s="103" t="s">
        <v>55</v>
      </c>
      <c r="AD166" s="1081" t="s">
        <v>203</v>
      </c>
      <c r="AE166" s="1081"/>
      <c r="AF166" s="103" t="s">
        <v>55</v>
      </c>
      <c r="AG166" s="1106">
        <v>1570</v>
      </c>
      <c r="AH166" s="1107"/>
      <c r="AI166" s="103" t="s">
        <v>55</v>
      </c>
      <c r="AJ166" s="1107">
        <v>1730</v>
      </c>
      <c r="AK166" s="1219"/>
      <c r="AL166" s="181"/>
      <c r="AM166" s="2"/>
      <c r="AN166" s="2"/>
      <c r="AO166" s="2"/>
      <c r="AP166" s="2"/>
      <c r="BL166" s="2"/>
      <c r="BM166" s="2"/>
      <c r="BN166" s="2"/>
      <c r="BO166" s="2"/>
      <c r="BQ166" s="1198"/>
      <c r="BR166" s="1198"/>
      <c r="BS166" s="1198"/>
      <c r="BT166" s="1212"/>
      <c r="BU166" s="1212"/>
      <c r="BV166" s="1212"/>
      <c r="BW166" s="1212"/>
      <c r="BX166" s="1212"/>
      <c r="BY166" s="1212"/>
      <c r="BZ166" s="1212"/>
      <c r="CA166" s="1212"/>
      <c r="CB166" s="51"/>
      <c r="CC166" s="51"/>
      <c r="CD166" s="52"/>
      <c r="CE166" s="52"/>
      <c r="CF166" s="52"/>
      <c r="CG166" s="52"/>
      <c r="CH166" s="52"/>
      <c r="CI166" s="52"/>
      <c r="CJ166" s="52"/>
      <c r="CK166" s="52"/>
      <c r="CL166" s="52"/>
      <c r="CM166" s="52"/>
      <c r="CN166" s="52"/>
      <c r="CO166" s="52"/>
      <c r="CP166" s="52"/>
      <c r="CQ166" s="52"/>
      <c r="CR166" s="52"/>
      <c r="CS166" s="52"/>
      <c r="CT166" s="52"/>
      <c r="CU166" s="52"/>
      <c r="CV166" s="52"/>
      <c r="CW166" s="5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row>
    <row r="167" spans="1:186" ht="4.5" hidden="1" customHeight="1">
      <c r="A167" s="188"/>
      <c r="B167" s="5"/>
      <c r="C167" s="1021"/>
      <c r="D167" s="897"/>
      <c r="E167" s="897"/>
      <c r="F167" s="897"/>
      <c r="G167" s="1111"/>
      <c r="H167" s="1127"/>
      <c r="I167" s="1128"/>
      <c r="J167" s="1114"/>
      <c r="K167" s="1131"/>
      <c r="L167" s="1132"/>
      <c r="M167" s="1221"/>
      <c r="N167" s="1222"/>
      <c r="O167" s="1222"/>
      <c r="P167" s="1223"/>
      <c r="Q167" s="5"/>
      <c r="R167" s="5"/>
      <c r="S167" s="837"/>
      <c r="T167" s="1105" t="s">
        <v>70</v>
      </c>
      <c r="U167" s="1083"/>
      <c r="V167" s="1224"/>
      <c r="W167" s="1105" t="s">
        <v>324</v>
      </c>
      <c r="X167" s="1083"/>
      <c r="Y167" s="1224"/>
      <c r="Z167" s="1105" t="s">
        <v>329</v>
      </c>
      <c r="AA167" s="1083"/>
      <c r="AB167" s="1224"/>
      <c r="AC167" s="1105" t="s">
        <v>335</v>
      </c>
      <c r="AD167" s="1083"/>
      <c r="AE167" s="1224"/>
      <c r="AF167" s="1105" t="s">
        <v>347</v>
      </c>
      <c r="AG167" s="1083"/>
      <c r="AH167" s="1083"/>
      <c r="AI167" s="1105" t="s">
        <v>343</v>
      </c>
      <c r="AJ167" s="1083"/>
      <c r="AK167" s="1224"/>
      <c r="AL167" s="181"/>
      <c r="AM167" s="2"/>
      <c r="AN167" s="2"/>
      <c r="AO167" s="2"/>
      <c r="AP167" s="2"/>
      <c r="BL167" s="2"/>
      <c r="BM167" s="2"/>
      <c r="BN167" s="2"/>
      <c r="BO167" s="2"/>
      <c r="BQ167" s="182"/>
      <c r="BR167" s="182"/>
      <c r="BS167" s="182"/>
      <c r="BT167" s="51"/>
      <c r="BU167" s="51"/>
      <c r="BV167" s="52"/>
      <c r="BW167" s="52"/>
      <c r="BX167" s="52"/>
      <c r="BY167" s="52"/>
      <c r="BZ167" s="52"/>
      <c r="CA167" s="52"/>
      <c r="CB167" s="51"/>
      <c r="CC167" s="51"/>
      <c r="CD167" s="52"/>
      <c r="CE167" s="52"/>
      <c r="CF167" s="52"/>
      <c r="CG167" s="52"/>
      <c r="CH167" s="52"/>
      <c r="CI167" s="52"/>
      <c r="CJ167" s="52"/>
      <c r="CK167" s="52"/>
      <c r="CL167" s="52"/>
      <c r="CM167" s="52"/>
      <c r="CN167" s="52"/>
      <c r="CO167" s="52"/>
      <c r="CP167" s="52"/>
      <c r="CQ167" s="52"/>
      <c r="CR167" s="52"/>
      <c r="CS167" s="52"/>
      <c r="CT167" s="52"/>
      <c r="CU167" s="52"/>
      <c r="CV167" s="52"/>
      <c r="CW167" s="5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row>
    <row r="168" spans="1:186" ht="4.5" hidden="1" customHeight="1">
      <c r="A168" s="188"/>
      <c r="B168" s="5"/>
      <c r="C168" s="1021"/>
      <c r="D168" s="897"/>
      <c r="E168" s="897"/>
      <c r="F168" s="897"/>
      <c r="G168" s="1111"/>
      <c r="H168" s="1116">
        <v>10</v>
      </c>
      <c r="I168" s="1119" t="s">
        <v>29</v>
      </c>
      <c r="J168" s="1114"/>
      <c r="K168" s="1121">
        <v>8</v>
      </c>
      <c r="L168" s="1123" t="s">
        <v>29</v>
      </c>
      <c r="M168" s="1225" t="s">
        <v>357</v>
      </c>
      <c r="N168" s="1226"/>
      <c r="O168" s="1226"/>
      <c r="P168" s="1228" t="s">
        <v>29</v>
      </c>
      <c r="Q168" s="5"/>
      <c r="R168" s="5"/>
      <c r="S168" s="837"/>
      <c r="T168" s="1092"/>
      <c r="U168" s="1085"/>
      <c r="V168" s="1091"/>
      <c r="W168" s="1092"/>
      <c r="X168" s="1085"/>
      <c r="Y168" s="1091"/>
      <c r="Z168" s="1092"/>
      <c r="AA168" s="1085"/>
      <c r="AB168" s="1091"/>
      <c r="AC168" s="1092"/>
      <c r="AD168" s="1085"/>
      <c r="AE168" s="1091"/>
      <c r="AF168" s="1092"/>
      <c r="AG168" s="1085"/>
      <c r="AH168" s="1085"/>
      <c r="AI168" s="1092"/>
      <c r="AJ168" s="1085"/>
      <c r="AK168" s="1091"/>
      <c r="AL168" s="181"/>
      <c r="AM168" s="2"/>
      <c r="AN168" s="2"/>
      <c r="AO168" s="2"/>
      <c r="AP168" s="2"/>
      <c r="BL168" s="2"/>
      <c r="BM168" s="2"/>
      <c r="BN168" s="2"/>
      <c r="BO168" s="2"/>
      <c r="BQ168" s="182"/>
      <c r="BR168" s="182"/>
      <c r="BS168" s="182"/>
      <c r="BT168" s="51"/>
      <c r="BU168" s="51"/>
      <c r="BV168" s="52"/>
      <c r="BW168" s="52"/>
      <c r="BX168" s="52"/>
      <c r="BY168" s="52"/>
      <c r="BZ168" s="52"/>
      <c r="CA168" s="52"/>
      <c r="CB168" s="51"/>
      <c r="CC168" s="51"/>
      <c r="CD168" s="52"/>
      <c r="CE168" s="52"/>
      <c r="CF168" s="52"/>
      <c r="CG168" s="52"/>
      <c r="CH168" s="52"/>
      <c r="CI168" s="52"/>
      <c r="CJ168" s="52"/>
      <c r="CK168" s="52"/>
      <c r="CL168" s="52"/>
      <c r="CM168" s="52"/>
      <c r="CN168" s="52"/>
      <c r="CO168" s="52"/>
      <c r="CP168" s="52"/>
      <c r="CQ168" s="52"/>
      <c r="CR168" s="52"/>
      <c r="CS168" s="52"/>
      <c r="CT168" s="52"/>
      <c r="CU168" s="52"/>
      <c r="CV168" s="52"/>
      <c r="CW168" s="5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row>
    <row r="169" spans="1:186" ht="15" hidden="1" customHeight="1">
      <c r="A169" s="188"/>
      <c r="B169" s="5"/>
      <c r="C169" s="1109"/>
      <c r="D169" s="1088"/>
      <c r="E169" s="1088"/>
      <c r="F169" s="1088"/>
      <c r="G169" s="1112"/>
      <c r="H169" s="1117"/>
      <c r="I169" s="1120"/>
      <c r="J169" s="1115"/>
      <c r="K169" s="1122"/>
      <c r="L169" s="1124"/>
      <c r="M169" s="1221"/>
      <c r="N169" s="1227"/>
      <c r="O169" s="1227"/>
      <c r="P169" s="1229"/>
      <c r="Q169" s="5"/>
      <c r="R169" s="5"/>
      <c r="S169" s="837"/>
      <c r="T169" s="141" t="s">
        <v>55</v>
      </c>
      <c r="U169" s="897" t="s">
        <v>169</v>
      </c>
      <c r="V169" s="897"/>
      <c r="W169" s="141" t="s">
        <v>55</v>
      </c>
      <c r="X169" s="897" t="s">
        <v>181</v>
      </c>
      <c r="Y169" s="897"/>
      <c r="Z169" s="141" t="s">
        <v>55</v>
      </c>
      <c r="AA169" s="897" t="s">
        <v>192</v>
      </c>
      <c r="AB169" s="897"/>
      <c r="AC169" s="141" t="s">
        <v>55</v>
      </c>
      <c r="AD169" s="897" t="s">
        <v>205</v>
      </c>
      <c r="AE169" s="897"/>
      <c r="AF169" s="141" t="s">
        <v>55</v>
      </c>
      <c r="AG169" s="1102"/>
      <c r="AH169" s="1102"/>
      <c r="AI169" s="104"/>
      <c r="AJ169" s="768"/>
      <c r="AK169" s="1101"/>
      <c r="AL169" s="181"/>
      <c r="AM169" s="2"/>
      <c r="AN169" s="2"/>
      <c r="AO169" s="2"/>
      <c r="AP169" s="2"/>
      <c r="BL169" s="2"/>
      <c r="BM169" s="2"/>
      <c r="BN169" s="2"/>
      <c r="BO169" s="2"/>
      <c r="BQ169" s="1198"/>
      <c r="BR169" s="1198"/>
      <c r="BS169" s="1198"/>
      <c r="BT169" s="51"/>
      <c r="BU169" s="51"/>
      <c r="BV169" s="52"/>
      <c r="BW169" s="52"/>
      <c r="BX169" s="52"/>
      <c r="BY169" s="52"/>
      <c r="BZ169" s="52"/>
      <c r="CA169" s="52"/>
      <c r="CB169" s="51"/>
      <c r="CC169" s="51"/>
      <c r="CD169" s="52"/>
      <c r="CE169" s="52"/>
      <c r="CF169" s="52"/>
      <c r="CG169" s="52"/>
      <c r="CH169" s="52"/>
      <c r="CI169" s="52"/>
      <c r="CJ169" s="52"/>
      <c r="CK169" s="52"/>
      <c r="CL169" s="52"/>
      <c r="CM169" s="52"/>
      <c r="CN169" s="52"/>
      <c r="CO169" s="52"/>
      <c r="CP169" s="52"/>
      <c r="CQ169" s="52"/>
      <c r="CR169" s="52"/>
      <c r="CS169" s="52"/>
      <c r="CT169" s="52"/>
      <c r="CU169" s="52"/>
      <c r="CV169" s="52"/>
      <c r="CW169" s="5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row>
    <row r="170" spans="1:186" ht="9" hidden="1" customHeight="1">
      <c r="A170" s="188"/>
      <c r="B170" s="5"/>
      <c r="Q170" s="5"/>
      <c r="R170" s="5"/>
      <c r="S170" s="143"/>
      <c r="T170" s="1258" t="s">
        <v>214</v>
      </c>
      <c r="U170" s="1259"/>
      <c r="V170" s="1260"/>
      <c r="W170" s="1258" t="s">
        <v>325</v>
      </c>
      <c r="X170" s="1259"/>
      <c r="Y170" s="1260"/>
      <c r="Z170" s="1258" t="s">
        <v>59</v>
      </c>
      <c r="AA170" s="1259"/>
      <c r="AB170" s="1260"/>
      <c r="AC170" s="1258" t="s">
        <v>135</v>
      </c>
      <c r="AD170" s="1259"/>
      <c r="AE170" s="1260"/>
      <c r="AF170" s="1258"/>
      <c r="AG170" s="1259"/>
      <c r="AH170" s="1259"/>
      <c r="AI170" s="1259"/>
      <c r="AJ170" s="1259"/>
      <c r="AK170" s="1260"/>
      <c r="AL170" s="181"/>
      <c r="AM170" s="2"/>
      <c r="AN170" s="2"/>
      <c r="AO170" s="2"/>
      <c r="AP170" s="2"/>
      <c r="BL170" s="2"/>
      <c r="BM170" s="2"/>
      <c r="BN170" s="2"/>
      <c r="BO170" s="2"/>
      <c r="BQ170" s="52"/>
      <c r="BR170" s="52"/>
      <c r="BS170" s="52"/>
      <c r="BT170" s="52"/>
      <c r="BU170" s="52"/>
      <c r="BV170" s="52"/>
      <c r="BW170" s="52"/>
      <c r="BX170" s="52"/>
      <c r="BY170" s="52"/>
      <c r="BZ170" s="52"/>
      <c r="CA170" s="52"/>
      <c r="CB170" s="51"/>
      <c r="CC170" s="51"/>
      <c r="CD170" s="52"/>
      <c r="CE170" s="52"/>
      <c r="CF170" s="52"/>
      <c r="CG170" s="52"/>
      <c r="CH170" s="52"/>
      <c r="CI170" s="52"/>
      <c r="CJ170" s="52"/>
      <c r="CK170" s="52"/>
      <c r="CL170" s="52"/>
      <c r="CM170" s="52"/>
      <c r="CN170" s="52"/>
      <c r="CO170" s="52"/>
      <c r="CP170" s="52"/>
      <c r="CQ170" s="52"/>
      <c r="CR170" s="52"/>
      <c r="CS170" s="52"/>
      <c r="CT170" s="52"/>
      <c r="CU170" s="52"/>
      <c r="CV170" s="52"/>
      <c r="CW170" s="5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row>
    <row r="171" spans="1:186" ht="9.9499999999999993" hidden="1" customHeight="1">
      <c r="A171" s="180"/>
      <c r="B171" s="5"/>
      <c r="Q171" s="5"/>
      <c r="R171" s="5"/>
      <c r="S171" s="5"/>
      <c r="T171" s="104"/>
      <c r="W171" s="104"/>
      <c r="Z171" s="104"/>
      <c r="AC171" s="104"/>
      <c r="AF171" s="104"/>
      <c r="AI171" s="95"/>
      <c r="AJ171" s="95"/>
      <c r="AK171" s="95"/>
      <c r="AL171" s="181"/>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Q171" s="1198"/>
      <c r="BR171" s="1198"/>
      <c r="BS171" s="1198"/>
      <c r="BT171" s="51"/>
      <c r="BU171" s="51"/>
      <c r="BV171" s="51"/>
      <c r="BW171" s="51"/>
      <c r="BX171" s="51"/>
      <c r="BY171" s="51"/>
      <c r="BZ171" s="51"/>
      <c r="CA171" s="52"/>
      <c r="CB171" s="51"/>
      <c r="CC171" s="51"/>
      <c r="CD171" s="51"/>
      <c r="CE171" s="51"/>
      <c r="CF171" s="51"/>
      <c r="CG171" s="51"/>
      <c r="CH171" s="51"/>
      <c r="CI171" s="51"/>
      <c r="CJ171" s="52"/>
      <c r="CK171" s="52"/>
      <c r="CL171" s="52"/>
      <c r="CM171" s="52"/>
      <c r="CN171" s="52"/>
      <c r="CO171" s="52"/>
      <c r="CP171" s="52"/>
      <c r="CQ171" s="52"/>
      <c r="CR171" s="52"/>
      <c r="CS171" s="52"/>
      <c r="CT171" s="52"/>
      <c r="CU171" s="52"/>
      <c r="CV171" s="52"/>
      <c r="CW171" s="5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row>
    <row r="172" spans="1:186" ht="15" hidden="1" customHeight="1">
      <c r="A172" s="180"/>
      <c r="B172" s="5"/>
      <c r="C172" s="32"/>
      <c r="D172" s="32"/>
      <c r="E172" s="32"/>
      <c r="F172" s="32"/>
      <c r="G172" s="66"/>
      <c r="H172" s="66"/>
      <c r="I172" s="66"/>
      <c r="J172" s="77"/>
      <c r="K172" s="77"/>
      <c r="L172" s="77"/>
      <c r="M172" s="77"/>
      <c r="N172" s="77"/>
      <c r="O172" s="77"/>
      <c r="P172" s="77"/>
      <c r="Q172" s="5"/>
      <c r="R172" s="1261"/>
      <c r="S172" s="1262"/>
      <c r="T172" s="1211"/>
      <c r="U172" s="1267"/>
      <c r="V172" s="1268"/>
      <c r="W172" s="1269"/>
      <c r="X172" s="1267"/>
      <c r="Y172" s="1268"/>
      <c r="Z172" s="1269"/>
      <c r="AA172" s="1267"/>
      <c r="AB172" s="1268"/>
      <c r="AC172" s="1269"/>
      <c r="AD172" s="94"/>
      <c r="AE172" s="1195" t="s">
        <v>306</v>
      </c>
      <c r="AF172" s="1196"/>
      <c r="AG172" s="1196"/>
      <c r="AH172" s="1196"/>
      <c r="AI172" s="1196"/>
      <c r="AJ172" s="1196"/>
      <c r="AK172" s="1197"/>
      <c r="AL172" s="181"/>
      <c r="AM172" s="2"/>
      <c r="AN172" s="2"/>
      <c r="AO172" s="2"/>
      <c r="AP172" s="2"/>
      <c r="AQ172" s="2"/>
      <c r="AR172" s="30"/>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row>
    <row r="173" spans="1:186" ht="17.100000000000001" hidden="1" customHeight="1">
      <c r="A173" s="180"/>
      <c r="B173" s="5"/>
      <c r="C173" s="32"/>
      <c r="D173" s="66"/>
      <c r="E173" s="66"/>
      <c r="F173" s="66"/>
      <c r="G173" s="66"/>
      <c r="H173" s="66"/>
      <c r="I173" s="66"/>
      <c r="J173" s="77"/>
      <c r="K173" s="77"/>
      <c r="L173" s="77"/>
      <c r="M173" s="77"/>
      <c r="N173" s="77"/>
      <c r="O173" s="77"/>
      <c r="P173" s="77"/>
      <c r="Q173" s="5"/>
      <c r="R173" s="1263"/>
      <c r="S173" s="1264"/>
      <c r="T173" s="1265"/>
      <c r="U173" s="1270"/>
      <c r="V173" s="768"/>
      <c r="W173" s="1101"/>
      <c r="X173" s="1270"/>
      <c r="Y173" s="768"/>
      <c r="Z173" s="1101"/>
      <c r="AA173" s="1270"/>
      <c r="AB173" s="768"/>
      <c r="AC173" s="1101"/>
      <c r="AD173" s="5"/>
      <c r="AE173" s="1194" t="str">
        <f>$AE$116</f>
        <v/>
      </c>
      <c r="AF173" s="1194"/>
      <c r="AG173" s="1194"/>
      <c r="AH173" s="1194"/>
      <c r="AI173" s="1194"/>
      <c r="AJ173" s="1194"/>
      <c r="AK173" s="1194"/>
      <c r="AL173" s="181"/>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row>
    <row r="174" spans="1:186" ht="17.100000000000001" hidden="1" customHeight="1">
      <c r="A174" s="180"/>
      <c r="B174" s="5"/>
      <c r="C174" s="32"/>
      <c r="D174" s="66"/>
      <c r="E174" s="66"/>
      <c r="F174" s="66"/>
      <c r="G174" s="66"/>
      <c r="H174" s="66"/>
      <c r="I174" s="66"/>
      <c r="J174" s="77"/>
      <c r="K174" s="77"/>
      <c r="L174" s="77"/>
      <c r="M174" s="77"/>
      <c r="N174" s="77"/>
      <c r="O174" s="77"/>
      <c r="P174" s="77"/>
      <c r="Q174" s="5"/>
      <c r="R174" s="1266"/>
      <c r="S174" s="1204"/>
      <c r="T174" s="1205"/>
      <c r="U174" s="1271"/>
      <c r="V174" s="1272"/>
      <c r="W174" s="1273"/>
      <c r="X174" s="1271"/>
      <c r="Y174" s="1272"/>
      <c r="Z174" s="1273"/>
      <c r="AA174" s="1271"/>
      <c r="AB174" s="1272"/>
      <c r="AC174" s="1273"/>
      <c r="AD174" s="5"/>
      <c r="AE174" s="1194"/>
      <c r="AF174" s="1194"/>
      <c r="AG174" s="1194"/>
      <c r="AH174" s="1194"/>
      <c r="AI174" s="1194"/>
      <c r="AJ174" s="1194"/>
      <c r="AK174" s="1194"/>
      <c r="AL174" s="181"/>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row>
    <row r="175" spans="1:186" ht="12.6" hidden="1" customHeight="1">
      <c r="A175" s="180"/>
      <c r="B175" s="5" t="s">
        <v>9</v>
      </c>
      <c r="C175" s="5" t="s">
        <v>441</v>
      </c>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32"/>
      <c r="AG175" s="5"/>
      <c r="AH175" s="1230">
        <f>$AH$57</f>
        <v>0</v>
      </c>
      <c r="AI175" s="1230"/>
      <c r="AJ175" s="1230"/>
      <c r="AK175" s="1230"/>
      <c r="AL175" s="181"/>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row>
    <row r="176" spans="1:186" ht="21.95" hidden="1" customHeight="1">
      <c r="A176" s="2"/>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row>
    <row r="177" spans="1:80" ht="15" hidden="1" customHeight="1"/>
    <row r="178" spans="1:80" ht="9" hidden="1" customHeight="1"/>
    <row r="179" spans="1:80" ht="9.9499999999999993" hidden="1" customHeight="1"/>
    <row r="180" spans="1:80" ht="15" customHeight="1">
      <c r="A180" t="s">
        <v>362</v>
      </c>
      <c r="B180" t="s">
        <v>439</v>
      </c>
    </row>
    <row r="181" spans="1:80" ht="17.100000000000001" hidden="1" customHeight="1">
      <c r="E181" t="s">
        <v>360</v>
      </c>
      <c r="P181" t="s">
        <v>364</v>
      </c>
    </row>
    <row r="182" spans="1:80" ht="17.100000000000001" hidden="1" customHeight="1">
      <c r="E182" t="s">
        <v>361</v>
      </c>
      <c r="P182" t="s">
        <v>363</v>
      </c>
    </row>
    <row r="183" spans="1:80" ht="12.6" hidden="1" customHeight="1"/>
    <row r="184" spans="1:80" ht="21.95" hidden="1" customHeight="1">
      <c r="A184" t="s">
        <v>362</v>
      </c>
      <c r="B184" t="s">
        <v>439</v>
      </c>
      <c r="BR184" s="177" t="s">
        <v>158</v>
      </c>
      <c r="BS184" s="177"/>
      <c r="BT184" s="177"/>
      <c r="BU184" s="23" t="s">
        <v>60</v>
      </c>
      <c r="BV184" s="24"/>
      <c r="BW184" s="24"/>
      <c r="BX184" s="24"/>
      <c r="BY184" s="24"/>
      <c r="BZ184" s="24"/>
      <c r="CA184" s="24"/>
      <c r="CB184" s="25"/>
    </row>
    <row r="185" spans="1:80" hidden="1">
      <c r="BR185" s="177" t="s">
        <v>159</v>
      </c>
      <c r="BS185" s="177"/>
      <c r="BT185" s="177"/>
      <c r="BU185" s="23" t="s">
        <v>61</v>
      </c>
      <c r="BV185" s="24"/>
      <c r="BW185" s="24"/>
      <c r="BX185" s="24"/>
      <c r="BY185" s="24"/>
      <c r="BZ185" s="24"/>
      <c r="CA185" s="24"/>
      <c r="CB185" s="25"/>
    </row>
    <row r="186" spans="1:80" hidden="1">
      <c r="BR186" s="177" t="s">
        <v>160</v>
      </c>
      <c r="BS186" s="177"/>
      <c r="BT186" s="177"/>
      <c r="BU186" s="23" t="s">
        <v>62</v>
      </c>
      <c r="BV186" s="24"/>
      <c r="BW186" s="24"/>
      <c r="BX186" s="24"/>
      <c r="BY186" s="24"/>
      <c r="BZ186" s="24"/>
      <c r="CA186" s="24"/>
      <c r="CB186" s="25"/>
    </row>
    <row r="187" spans="1:80" hidden="1">
      <c r="BR187" s="177" t="s">
        <v>161</v>
      </c>
      <c r="BS187" s="177"/>
      <c r="BT187" s="177"/>
      <c r="BU187" s="23" t="s">
        <v>63</v>
      </c>
      <c r="BV187" s="24"/>
      <c r="BW187" s="24"/>
      <c r="BX187" s="24"/>
      <c r="BY187" s="24"/>
      <c r="BZ187" s="24"/>
      <c r="CA187" s="24"/>
      <c r="CB187" s="25"/>
    </row>
    <row r="188" spans="1:80" hidden="1">
      <c r="BR188" s="177" t="s">
        <v>162</v>
      </c>
      <c r="BS188" s="177"/>
      <c r="BT188" s="177"/>
      <c r="BU188" s="23" t="s">
        <v>64</v>
      </c>
      <c r="BV188" s="24"/>
      <c r="BW188" s="24"/>
      <c r="BX188" s="24"/>
      <c r="BY188" s="24"/>
      <c r="BZ188" s="24"/>
      <c r="CA188" s="24"/>
      <c r="CB188" s="25"/>
    </row>
    <row r="189" spans="1:80" hidden="1">
      <c r="BR189" s="177" t="s">
        <v>163</v>
      </c>
      <c r="BS189" s="177"/>
      <c r="BT189" s="177"/>
      <c r="BU189" s="23" t="s">
        <v>65</v>
      </c>
      <c r="BV189" s="24"/>
      <c r="BW189" s="24"/>
      <c r="BX189" s="24"/>
      <c r="BY189" s="24"/>
      <c r="BZ189" s="24"/>
      <c r="CA189" s="24"/>
      <c r="CB189" s="25"/>
    </row>
    <row r="190" spans="1:80" hidden="1">
      <c r="BR190" s="177" t="s">
        <v>165</v>
      </c>
      <c r="BS190" s="177"/>
      <c r="BT190" s="177"/>
      <c r="BU190" s="23" t="s">
        <v>66</v>
      </c>
      <c r="BV190" s="24"/>
      <c r="BW190" s="24"/>
      <c r="BX190" s="24"/>
      <c r="BY190" s="24"/>
      <c r="BZ190" s="24"/>
      <c r="CA190" s="24"/>
      <c r="CB190" s="25"/>
    </row>
    <row r="191" spans="1:80" hidden="1">
      <c r="BR191" s="177" t="s">
        <v>164</v>
      </c>
      <c r="BS191" s="177"/>
      <c r="BT191" s="177"/>
      <c r="BU191" s="23" t="s">
        <v>67</v>
      </c>
      <c r="BV191" s="24"/>
      <c r="BW191" s="24"/>
      <c r="BX191" s="24"/>
      <c r="BY191" s="24"/>
      <c r="BZ191" s="24"/>
      <c r="CA191" s="24"/>
      <c r="CB191" s="25"/>
    </row>
    <row r="192" spans="1:80" hidden="1">
      <c r="BR192" s="177" t="s">
        <v>166</v>
      </c>
      <c r="BS192" s="177"/>
      <c r="BT192" s="177"/>
      <c r="BU192" s="23" t="s">
        <v>68</v>
      </c>
      <c r="BV192" s="24"/>
      <c r="BW192" s="24"/>
      <c r="BX192" s="24"/>
      <c r="BY192" s="24"/>
      <c r="BZ192" s="24"/>
      <c r="CA192" s="24"/>
      <c r="CB192" s="25"/>
    </row>
    <row r="193" spans="70:80" hidden="1">
      <c r="BR193" s="177" t="s">
        <v>167</v>
      </c>
      <c r="BS193" s="177"/>
      <c r="BT193" s="177"/>
      <c r="BU193" s="23" t="s">
        <v>69</v>
      </c>
      <c r="BV193" s="24"/>
      <c r="BW193" s="24"/>
      <c r="BX193" s="24"/>
      <c r="BY193" s="24"/>
      <c r="BZ193" s="24"/>
      <c r="CA193" s="24"/>
      <c r="CB193" s="25"/>
    </row>
    <row r="194" spans="70:80" hidden="1">
      <c r="BR194" s="177" t="s">
        <v>168</v>
      </c>
      <c r="BS194" s="177"/>
      <c r="BT194" s="177"/>
      <c r="BU194" s="23" t="s">
        <v>70</v>
      </c>
      <c r="BV194" s="24"/>
      <c r="BW194" s="24"/>
      <c r="BX194" s="24"/>
      <c r="BY194" s="24"/>
      <c r="BZ194" s="24"/>
      <c r="CA194" s="24"/>
      <c r="CB194" s="25"/>
    </row>
    <row r="195" spans="70:80" hidden="1">
      <c r="BR195" s="177" t="s">
        <v>169</v>
      </c>
      <c r="BS195" s="177"/>
      <c r="BT195" s="177"/>
      <c r="BU195" s="23" t="s">
        <v>214</v>
      </c>
      <c r="BV195" s="24"/>
      <c r="BW195" s="24"/>
      <c r="BX195" s="24"/>
      <c r="BY195" s="24"/>
      <c r="BZ195" s="24"/>
      <c r="CA195" s="24"/>
      <c r="CB195" s="25"/>
    </row>
    <row r="196" spans="70:80" hidden="1">
      <c r="BR196" s="177" t="s">
        <v>170</v>
      </c>
      <c r="BS196" s="177"/>
      <c r="BT196" s="177"/>
      <c r="BU196" s="23" t="s">
        <v>71</v>
      </c>
      <c r="BV196" s="24"/>
      <c r="BW196" s="24"/>
      <c r="BX196" s="24"/>
      <c r="BY196" s="24"/>
      <c r="BZ196" s="24"/>
      <c r="CA196" s="24"/>
      <c r="CB196" s="25"/>
    </row>
    <row r="197" spans="70:80" hidden="1">
      <c r="BR197" s="177" t="s">
        <v>171</v>
      </c>
      <c r="BS197" s="177"/>
      <c r="BT197" s="177"/>
      <c r="BU197" s="23" t="s">
        <v>72</v>
      </c>
      <c r="BV197" s="24"/>
      <c r="BW197" s="24"/>
      <c r="BX197" s="24"/>
      <c r="BY197" s="24"/>
      <c r="BZ197" s="24"/>
      <c r="CA197" s="24"/>
      <c r="CB197" s="25"/>
    </row>
    <row r="198" spans="70:80" hidden="1">
      <c r="BR198" s="177" t="s">
        <v>172</v>
      </c>
      <c r="BS198" s="177"/>
      <c r="BT198" s="177"/>
      <c r="BU198" s="23" t="s">
        <v>73</v>
      </c>
      <c r="BV198" s="24"/>
      <c r="BW198" s="24"/>
      <c r="BX198" s="24"/>
      <c r="BY198" s="24"/>
      <c r="BZ198" s="24"/>
      <c r="CA198" s="24"/>
      <c r="CB198" s="25"/>
    </row>
    <row r="199" spans="70:80" hidden="1">
      <c r="BR199" s="177" t="s">
        <v>173</v>
      </c>
      <c r="BS199" s="177"/>
      <c r="BT199" s="177"/>
      <c r="BU199" s="23" t="s">
        <v>74</v>
      </c>
      <c r="BV199" s="24"/>
      <c r="BW199" s="24"/>
      <c r="BX199" s="24"/>
      <c r="BY199" s="24"/>
      <c r="BZ199" s="24"/>
      <c r="CA199" s="24"/>
      <c r="CB199" s="25"/>
    </row>
    <row r="200" spans="70:80" hidden="1">
      <c r="BR200" s="177" t="s">
        <v>174</v>
      </c>
      <c r="BS200" s="177"/>
      <c r="BT200" s="177"/>
      <c r="BU200" s="23" t="s">
        <v>75</v>
      </c>
      <c r="BV200" s="24"/>
      <c r="BW200" s="24"/>
      <c r="BX200" s="24"/>
      <c r="BY200" s="24"/>
      <c r="BZ200" s="24"/>
      <c r="CA200" s="24"/>
      <c r="CB200" s="25"/>
    </row>
    <row r="201" spans="70:80" hidden="1">
      <c r="BR201" s="177" t="s">
        <v>175</v>
      </c>
      <c r="BS201" s="177"/>
      <c r="BT201" s="177"/>
      <c r="BU201" s="23" t="s">
        <v>76</v>
      </c>
      <c r="BV201" s="24"/>
      <c r="BW201" s="24"/>
      <c r="BX201" s="24"/>
      <c r="BY201" s="24"/>
      <c r="BZ201" s="24"/>
      <c r="CA201" s="24"/>
      <c r="CB201" s="25"/>
    </row>
    <row r="202" spans="70:80" hidden="1">
      <c r="BR202" s="177" t="s">
        <v>176</v>
      </c>
      <c r="BS202" s="177"/>
      <c r="BT202" s="177"/>
      <c r="BU202" s="23" t="s">
        <v>77</v>
      </c>
      <c r="BV202" s="24"/>
      <c r="BW202" s="24"/>
      <c r="BX202" s="24"/>
      <c r="BY202" s="24"/>
      <c r="BZ202" s="24"/>
      <c r="CA202" s="24"/>
      <c r="CB202" s="25"/>
    </row>
    <row r="203" spans="70:80" hidden="1">
      <c r="BR203" s="177" t="s">
        <v>177</v>
      </c>
      <c r="BS203" s="177"/>
      <c r="BT203" s="177"/>
      <c r="BU203" s="23" t="s">
        <v>78</v>
      </c>
      <c r="BV203" s="24"/>
      <c r="BW203" s="24"/>
      <c r="BX203" s="24"/>
      <c r="BY203" s="24"/>
      <c r="BZ203" s="24"/>
      <c r="CA203" s="24"/>
      <c r="CB203" s="25"/>
    </row>
    <row r="204" spans="70:80" hidden="1">
      <c r="BR204" s="177" t="s">
        <v>178</v>
      </c>
      <c r="BS204" s="177"/>
      <c r="BT204" s="177"/>
      <c r="BU204" s="23" t="s">
        <v>79</v>
      </c>
      <c r="BV204" s="24"/>
      <c r="BW204" s="24"/>
      <c r="BX204" s="24"/>
      <c r="BY204" s="24"/>
      <c r="BZ204" s="24"/>
      <c r="CA204" s="24"/>
      <c r="CB204" s="25"/>
    </row>
    <row r="205" spans="70:80" hidden="1">
      <c r="BR205" s="177" t="s">
        <v>179</v>
      </c>
      <c r="BS205" s="177"/>
      <c r="BT205" s="177"/>
      <c r="BU205" s="23" t="s">
        <v>80</v>
      </c>
      <c r="BV205" s="24"/>
      <c r="BW205" s="24"/>
      <c r="BX205" s="24"/>
      <c r="BY205" s="24"/>
      <c r="BZ205" s="24"/>
      <c r="CA205" s="24"/>
      <c r="CB205" s="25"/>
    </row>
    <row r="206" spans="70:80" hidden="1">
      <c r="BR206" s="177" t="s">
        <v>180</v>
      </c>
      <c r="BS206" s="177"/>
      <c r="BT206" s="177"/>
      <c r="BU206" s="23" t="s">
        <v>81</v>
      </c>
      <c r="BV206" s="24"/>
      <c r="BW206" s="24"/>
      <c r="BX206" s="24"/>
      <c r="BY206" s="24"/>
      <c r="BZ206" s="24"/>
      <c r="CA206" s="24"/>
      <c r="CB206" s="25"/>
    </row>
    <row r="207" spans="70:80" hidden="1">
      <c r="BR207" s="177" t="s">
        <v>181</v>
      </c>
      <c r="BS207" s="177"/>
      <c r="BT207" s="177"/>
      <c r="BU207" s="23" t="s">
        <v>82</v>
      </c>
      <c r="BV207" s="24"/>
      <c r="BW207" s="24"/>
      <c r="BX207" s="24"/>
      <c r="BY207" s="24"/>
      <c r="BZ207" s="24"/>
      <c r="CA207" s="24"/>
      <c r="CB207" s="25"/>
    </row>
    <row r="208" spans="70:80" hidden="1">
      <c r="BR208" s="177" t="s">
        <v>182</v>
      </c>
      <c r="BS208" s="177"/>
      <c r="BT208" s="177"/>
      <c r="BU208" s="23" t="s">
        <v>83</v>
      </c>
      <c r="BV208" s="24"/>
      <c r="BW208" s="24"/>
      <c r="BX208" s="24"/>
      <c r="BY208" s="24"/>
      <c r="BZ208" s="24"/>
      <c r="CA208" s="24"/>
      <c r="CB208" s="25"/>
    </row>
    <row r="209" spans="70:80" hidden="1">
      <c r="BR209" s="177" t="s">
        <v>183</v>
      </c>
      <c r="BS209" s="177"/>
      <c r="BT209" s="177"/>
      <c r="BU209" s="23" t="s">
        <v>84</v>
      </c>
      <c r="BV209" s="24"/>
      <c r="BW209" s="24"/>
      <c r="BX209" s="24"/>
      <c r="BY209" s="24"/>
      <c r="BZ209" s="24"/>
      <c r="CA209" s="24"/>
      <c r="CB209" s="25"/>
    </row>
    <row r="210" spans="70:80" hidden="1">
      <c r="BR210" s="177" t="s">
        <v>184</v>
      </c>
      <c r="BS210" s="177"/>
      <c r="BT210" s="177"/>
      <c r="BU210" s="23" t="s">
        <v>85</v>
      </c>
      <c r="BV210" s="24"/>
      <c r="BW210" s="24"/>
      <c r="BX210" s="24"/>
      <c r="BY210" s="24"/>
      <c r="BZ210" s="24"/>
      <c r="CA210" s="24"/>
      <c r="CB210" s="25"/>
    </row>
    <row r="211" spans="70:80" hidden="1">
      <c r="BR211" s="177" t="s">
        <v>185</v>
      </c>
      <c r="BS211" s="177"/>
      <c r="BT211" s="177"/>
      <c r="BU211" s="23" t="s">
        <v>86</v>
      </c>
      <c r="BV211" s="24"/>
      <c r="BW211" s="24"/>
      <c r="BX211" s="24"/>
      <c r="BY211" s="24"/>
      <c r="BZ211" s="24"/>
      <c r="CA211" s="24"/>
      <c r="CB211" s="25"/>
    </row>
    <row r="212" spans="70:80" hidden="1">
      <c r="BR212" s="177" t="s">
        <v>186</v>
      </c>
      <c r="BS212" s="177"/>
      <c r="BT212" s="177"/>
      <c r="BU212" s="23" t="s">
        <v>111</v>
      </c>
      <c r="BV212" s="24"/>
      <c r="BW212" s="24"/>
      <c r="BX212" s="24"/>
      <c r="BY212" s="24"/>
      <c r="BZ212" s="24"/>
      <c r="CA212" s="24"/>
      <c r="CB212" s="25"/>
    </row>
    <row r="213" spans="70:80" hidden="1">
      <c r="BR213" s="177" t="s">
        <v>187</v>
      </c>
      <c r="BS213" s="177"/>
      <c r="BT213" s="177"/>
      <c r="BU213" s="23" t="s">
        <v>112</v>
      </c>
      <c r="BV213" s="24"/>
      <c r="BW213" s="24"/>
      <c r="BX213" s="24"/>
      <c r="BY213" s="24"/>
      <c r="BZ213" s="24"/>
      <c r="CA213" s="24"/>
      <c r="CB213" s="25"/>
    </row>
    <row r="214" spans="70:80" hidden="1">
      <c r="BR214" s="177" t="s">
        <v>188</v>
      </c>
      <c r="BS214" s="177"/>
      <c r="BT214" s="177"/>
      <c r="BU214" s="23" t="s">
        <v>113</v>
      </c>
      <c r="BV214" s="24"/>
      <c r="BW214" s="24"/>
      <c r="BX214" s="24"/>
      <c r="BY214" s="24"/>
      <c r="BZ214" s="24"/>
      <c r="CA214" s="24"/>
      <c r="CB214" s="25"/>
    </row>
    <row r="215" spans="70:80" hidden="1">
      <c r="BR215" s="177" t="s">
        <v>189</v>
      </c>
      <c r="BS215" s="177"/>
      <c r="BT215" s="177"/>
      <c r="BU215" s="23" t="s">
        <v>114</v>
      </c>
      <c r="BV215" s="24"/>
      <c r="BW215" s="24"/>
      <c r="BX215" s="24"/>
      <c r="BY215" s="24"/>
      <c r="BZ215" s="24"/>
      <c r="CA215" s="24"/>
      <c r="CB215" s="25"/>
    </row>
    <row r="216" spans="70:80" hidden="1">
      <c r="BR216" s="177" t="s">
        <v>190</v>
      </c>
      <c r="BS216" s="177"/>
      <c r="BT216" s="177"/>
      <c r="BU216" s="23" t="s">
        <v>115</v>
      </c>
      <c r="BV216" s="24"/>
      <c r="BW216" s="24"/>
      <c r="BX216" s="24"/>
      <c r="BY216" s="24"/>
      <c r="BZ216" s="24"/>
      <c r="CA216" s="24"/>
      <c r="CB216" s="25"/>
    </row>
    <row r="217" spans="70:80" hidden="1">
      <c r="BR217" s="177" t="s">
        <v>191</v>
      </c>
      <c r="BS217" s="177"/>
      <c r="BT217" s="177"/>
      <c r="BU217" s="23" t="s">
        <v>116</v>
      </c>
      <c r="BV217" s="24"/>
      <c r="BW217" s="24"/>
      <c r="BX217" s="24"/>
      <c r="BY217" s="24"/>
      <c r="BZ217" s="24"/>
      <c r="CA217" s="24"/>
      <c r="CB217" s="25"/>
    </row>
    <row r="218" spans="70:80" hidden="1">
      <c r="BR218" s="177" t="s">
        <v>192</v>
      </c>
      <c r="BS218" s="177"/>
      <c r="BT218" s="177"/>
      <c r="BU218" s="23" t="s">
        <v>59</v>
      </c>
      <c r="BV218" s="24"/>
      <c r="BW218" s="24"/>
      <c r="BX218" s="24"/>
      <c r="BY218" s="24"/>
      <c r="BZ218" s="24"/>
      <c r="CA218" s="24"/>
      <c r="CB218" s="25"/>
    </row>
    <row r="219" spans="70:80" hidden="1">
      <c r="BR219" s="177" t="s">
        <v>193</v>
      </c>
      <c r="BS219" s="177"/>
      <c r="BT219" s="177"/>
      <c r="BU219" s="23" t="s">
        <v>111</v>
      </c>
      <c r="BV219" s="24"/>
      <c r="BW219" s="24"/>
      <c r="BX219" s="24"/>
      <c r="BY219" s="24"/>
      <c r="BZ219" s="24"/>
      <c r="CA219" s="24"/>
      <c r="CB219" s="25"/>
    </row>
    <row r="220" spans="70:80" hidden="1">
      <c r="BR220" s="177" t="s">
        <v>194</v>
      </c>
      <c r="BS220" s="177"/>
      <c r="BT220" s="177"/>
      <c r="BU220" s="23" t="s">
        <v>124</v>
      </c>
      <c r="BV220" s="24"/>
      <c r="BW220" s="24"/>
      <c r="BX220" s="24"/>
      <c r="BY220" s="24"/>
      <c r="BZ220" s="24"/>
      <c r="CA220" s="24"/>
      <c r="CB220" s="25"/>
    </row>
    <row r="221" spans="70:80" hidden="1">
      <c r="BR221" s="177" t="s">
        <v>195</v>
      </c>
      <c r="BS221" s="177"/>
      <c r="BT221" s="177"/>
      <c r="BU221" s="23" t="s">
        <v>125</v>
      </c>
      <c r="BV221" s="24"/>
      <c r="BW221" s="24"/>
      <c r="BX221" s="24"/>
      <c r="BY221" s="24"/>
      <c r="BZ221" s="24"/>
      <c r="CA221" s="24"/>
      <c r="CB221" s="25"/>
    </row>
    <row r="222" spans="70:80" hidden="1">
      <c r="BR222" s="177" t="s">
        <v>196</v>
      </c>
      <c r="BS222" s="177"/>
      <c r="BT222" s="177"/>
      <c r="BU222" s="23" t="s">
        <v>126</v>
      </c>
      <c r="BV222" s="24"/>
      <c r="BW222" s="24"/>
      <c r="BX222" s="24"/>
      <c r="BY222" s="24"/>
      <c r="BZ222" s="24"/>
      <c r="CA222" s="24"/>
      <c r="CB222" s="25"/>
    </row>
    <row r="223" spans="70:80" hidden="1">
      <c r="BR223" s="177" t="s">
        <v>197</v>
      </c>
      <c r="BS223" s="177"/>
      <c r="BT223" s="177"/>
      <c r="BU223" s="23" t="s">
        <v>127</v>
      </c>
      <c r="BV223" s="24"/>
      <c r="BW223" s="24"/>
      <c r="BX223" s="24"/>
      <c r="BY223" s="24"/>
      <c r="BZ223" s="24"/>
      <c r="CA223" s="24"/>
      <c r="CB223" s="25"/>
    </row>
    <row r="224" spans="70:80" hidden="1">
      <c r="BR224" s="177" t="s">
        <v>198</v>
      </c>
      <c r="BS224" s="177"/>
      <c r="BT224" s="177"/>
      <c r="BU224" s="23" t="s">
        <v>128</v>
      </c>
      <c r="BV224" s="24"/>
      <c r="BW224" s="24"/>
      <c r="BX224" s="24"/>
      <c r="BY224" s="24"/>
      <c r="BZ224" s="24"/>
      <c r="CA224" s="24"/>
      <c r="CB224" s="25"/>
    </row>
    <row r="225" spans="70:80" hidden="1">
      <c r="BR225" s="177" t="s">
        <v>199</v>
      </c>
      <c r="BS225" s="177"/>
      <c r="BT225" s="177"/>
      <c r="BU225" s="23" t="s">
        <v>129</v>
      </c>
      <c r="BV225" s="24"/>
      <c r="BW225" s="24"/>
      <c r="BX225" s="24"/>
      <c r="BY225" s="24"/>
      <c r="BZ225" s="24"/>
      <c r="CA225" s="24"/>
      <c r="CB225" s="25"/>
    </row>
    <row r="226" spans="70:80" hidden="1">
      <c r="BR226" s="177" t="s">
        <v>200</v>
      </c>
      <c r="BS226" s="177"/>
      <c r="BT226" s="177"/>
      <c r="BU226" s="23" t="s">
        <v>130</v>
      </c>
      <c r="BV226" s="24"/>
      <c r="BW226" s="24"/>
      <c r="BX226" s="24"/>
      <c r="BY226" s="24"/>
      <c r="BZ226" s="24"/>
      <c r="CA226" s="24"/>
      <c r="CB226" s="25"/>
    </row>
    <row r="227" spans="70:80" hidden="1">
      <c r="BR227" s="177" t="s">
        <v>201</v>
      </c>
      <c r="BS227" s="177"/>
      <c r="BT227" s="177"/>
      <c r="BU227" s="23" t="s">
        <v>131</v>
      </c>
      <c r="BV227" s="24"/>
      <c r="BW227" s="24"/>
      <c r="BX227" s="24"/>
      <c r="BY227" s="24"/>
      <c r="BZ227" s="24"/>
      <c r="CA227" s="24"/>
      <c r="CB227" s="25"/>
    </row>
    <row r="228" spans="70:80" hidden="1">
      <c r="BR228" s="177" t="s">
        <v>202</v>
      </c>
      <c r="BS228" s="177"/>
      <c r="BT228" s="177"/>
      <c r="BU228" s="23" t="s">
        <v>132</v>
      </c>
      <c r="BV228" s="24"/>
      <c r="BW228" s="24"/>
      <c r="BX228" s="24"/>
      <c r="BY228" s="24"/>
      <c r="BZ228" s="24"/>
      <c r="CA228" s="24"/>
      <c r="CB228" s="25"/>
    </row>
    <row r="229" spans="70:80" hidden="1">
      <c r="BR229" s="177" t="s">
        <v>203</v>
      </c>
      <c r="BS229" s="177"/>
      <c r="BT229" s="177"/>
      <c r="BU229" s="23" t="s">
        <v>133</v>
      </c>
      <c r="BV229" s="24"/>
      <c r="BW229" s="24"/>
      <c r="BX229" s="24"/>
      <c r="BY229" s="24"/>
      <c r="BZ229" s="24"/>
      <c r="CA229" s="24"/>
      <c r="CB229" s="25"/>
    </row>
    <row r="230" spans="70:80" hidden="1">
      <c r="BR230" s="177" t="s">
        <v>204</v>
      </c>
      <c r="BS230" s="177"/>
      <c r="BT230" s="177"/>
      <c r="BU230" s="23" t="s">
        <v>134</v>
      </c>
      <c r="BV230" s="24"/>
      <c r="BW230" s="24"/>
      <c r="BX230" s="24"/>
      <c r="BY230" s="24"/>
      <c r="BZ230" s="24"/>
      <c r="CA230" s="24"/>
      <c r="CB230" s="25"/>
    </row>
    <row r="231" spans="70:80" hidden="1">
      <c r="BR231" s="177" t="s">
        <v>205</v>
      </c>
      <c r="BS231" s="177"/>
      <c r="BT231" s="177"/>
      <c r="BU231" s="23" t="s">
        <v>135</v>
      </c>
      <c r="BV231" s="24"/>
      <c r="BW231" s="24"/>
      <c r="BX231" s="24"/>
      <c r="BY231" s="24"/>
      <c r="BZ231" s="24"/>
      <c r="CA231" s="24"/>
      <c r="CB231" s="25"/>
    </row>
    <row r="232" spans="70:80" hidden="1">
      <c r="BR232" s="177" t="s">
        <v>206</v>
      </c>
      <c r="BS232" s="177"/>
      <c r="BT232" s="177"/>
      <c r="BU232" s="23" t="s">
        <v>136</v>
      </c>
      <c r="BV232" s="24"/>
      <c r="BW232" s="24"/>
      <c r="BX232" s="24"/>
      <c r="BY232" s="24"/>
      <c r="BZ232" s="24"/>
      <c r="CA232" s="24"/>
      <c r="CB232" s="25"/>
    </row>
    <row r="233" spans="70:80" hidden="1">
      <c r="BR233" s="177" t="s">
        <v>207</v>
      </c>
      <c r="BS233" s="177"/>
      <c r="BT233" s="177"/>
      <c r="BU233" s="23" t="s">
        <v>137</v>
      </c>
      <c r="BV233" s="24"/>
      <c r="BW233" s="24"/>
      <c r="BX233" s="24"/>
      <c r="BY233" s="24"/>
      <c r="BZ233" s="24"/>
      <c r="CA233" s="24"/>
      <c r="CB233" s="25"/>
    </row>
    <row r="234" spans="70:80" hidden="1">
      <c r="BR234" s="177" t="s">
        <v>208</v>
      </c>
      <c r="BS234" s="177"/>
      <c r="BT234" s="177"/>
      <c r="BU234" s="23" t="s">
        <v>138</v>
      </c>
      <c r="BV234" s="24"/>
      <c r="BW234" s="24"/>
      <c r="BX234" s="24"/>
      <c r="BY234" s="24"/>
      <c r="BZ234" s="24"/>
      <c r="CA234" s="24"/>
      <c r="CB234" s="25"/>
    </row>
    <row r="235" spans="70:80" hidden="1">
      <c r="BR235" s="177" t="s">
        <v>209</v>
      </c>
      <c r="BS235" s="177"/>
      <c r="BT235" s="177"/>
      <c r="BU235" s="23" t="s">
        <v>139</v>
      </c>
      <c r="BV235" s="24"/>
      <c r="BW235" s="24"/>
      <c r="BX235" s="24"/>
      <c r="BY235" s="24"/>
      <c r="BZ235" s="24"/>
      <c r="CA235" s="24"/>
      <c r="CB235" s="25"/>
    </row>
    <row r="236" spans="70:80" hidden="1">
      <c r="BR236" s="23">
        <v>1350</v>
      </c>
      <c r="BS236" s="24"/>
      <c r="BT236" s="25"/>
      <c r="BU236" s="23" t="s">
        <v>261</v>
      </c>
      <c r="BV236" s="24"/>
      <c r="BW236" s="24"/>
      <c r="BX236" s="24"/>
      <c r="BY236" s="24"/>
      <c r="BZ236" s="24"/>
      <c r="CA236" s="24"/>
      <c r="CB236" s="25"/>
    </row>
    <row r="237" spans="70:80" hidden="1">
      <c r="BR237" s="23">
        <v>1360</v>
      </c>
      <c r="BS237" s="24"/>
      <c r="BT237" s="25"/>
      <c r="BU237" s="23" t="s">
        <v>262</v>
      </c>
      <c r="BV237" s="24"/>
      <c r="BW237" s="24"/>
      <c r="BX237" s="24"/>
      <c r="BY237" s="24"/>
      <c r="BZ237" s="24"/>
      <c r="CA237" s="24"/>
      <c r="CB237" s="25"/>
    </row>
    <row r="238" spans="70:80" hidden="1">
      <c r="BR238" s="23">
        <v>1370</v>
      </c>
      <c r="BS238" s="24"/>
      <c r="BT238" s="25"/>
      <c r="BU238" s="23" t="s">
        <v>250</v>
      </c>
      <c r="BV238" s="24"/>
      <c r="BW238" s="24"/>
      <c r="BX238" s="24"/>
      <c r="BY238" s="24"/>
      <c r="BZ238" s="24"/>
      <c r="CA238" s="24"/>
      <c r="CB238" s="25"/>
    </row>
    <row r="239" spans="70:80" hidden="1">
      <c r="BR239" s="23">
        <v>1380</v>
      </c>
      <c r="BS239" s="24"/>
      <c r="BT239" s="25"/>
      <c r="BU239" s="23" t="s">
        <v>263</v>
      </c>
      <c r="BV239" s="24"/>
      <c r="BW239" s="24"/>
      <c r="BX239" s="24"/>
      <c r="BY239" s="24"/>
      <c r="BZ239" s="24"/>
      <c r="CA239" s="24"/>
      <c r="CB239" s="25"/>
    </row>
    <row r="240" spans="70:80" hidden="1">
      <c r="BR240" s="23">
        <v>1390</v>
      </c>
      <c r="BS240" s="24"/>
      <c r="BT240" s="25"/>
      <c r="BU240" s="23" t="s">
        <v>264</v>
      </c>
      <c r="BV240" s="24"/>
      <c r="BW240" s="24"/>
      <c r="BX240" s="24"/>
      <c r="BY240" s="24"/>
      <c r="BZ240" s="24"/>
      <c r="CA240" s="24"/>
      <c r="CB240" s="25"/>
    </row>
    <row r="241" spans="2:80" hidden="1">
      <c r="BR241" s="23">
        <v>1400</v>
      </c>
      <c r="BS241" s="24"/>
      <c r="BT241" s="25"/>
      <c r="BU241" s="23" t="s">
        <v>252</v>
      </c>
      <c r="BV241" s="24"/>
      <c r="BW241" s="24"/>
      <c r="BX241" s="24"/>
      <c r="BY241" s="24"/>
      <c r="BZ241" s="24"/>
      <c r="CA241" s="24"/>
      <c r="CB241" s="25"/>
    </row>
    <row r="242" spans="2:80" hidden="1">
      <c r="BR242" s="23">
        <v>1410</v>
      </c>
      <c r="BS242" s="24"/>
      <c r="BT242" s="25"/>
      <c r="BU242" s="23" t="s">
        <v>265</v>
      </c>
      <c r="BV242" s="24"/>
      <c r="BW242" s="24"/>
      <c r="BX242" s="24"/>
      <c r="BY242" s="24"/>
      <c r="BZ242" s="24"/>
      <c r="CA242" s="24"/>
      <c r="CB242" s="25"/>
    </row>
    <row r="243" spans="2:80" hidden="1">
      <c r="BR243" s="23">
        <v>1460</v>
      </c>
      <c r="BS243" s="24"/>
      <c r="BT243" s="25"/>
      <c r="BU243" s="23" t="s">
        <v>266</v>
      </c>
      <c r="BV243" s="24"/>
      <c r="BW243" s="24"/>
      <c r="BX243" s="24"/>
      <c r="BY243" s="24"/>
      <c r="BZ243" s="24"/>
      <c r="CA243" s="24"/>
      <c r="CB243" s="25"/>
    </row>
    <row r="244" spans="2:80" hidden="1">
      <c r="BR244" s="23">
        <v>1470</v>
      </c>
      <c r="BS244" s="24"/>
      <c r="BT244" s="25"/>
      <c r="BU244" s="23" t="s">
        <v>267</v>
      </c>
      <c r="BV244" s="24"/>
      <c r="BW244" s="24"/>
      <c r="BX244" s="24"/>
      <c r="BY244" s="24"/>
      <c r="BZ244" s="24"/>
      <c r="CA244" s="24"/>
      <c r="CB244" s="25"/>
    </row>
    <row r="245" spans="2:80" hidden="1">
      <c r="BR245" s="23">
        <v>1490</v>
      </c>
      <c r="BS245" s="24"/>
      <c r="BT245" s="25"/>
      <c r="BU245" s="23" t="s">
        <v>268</v>
      </c>
      <c r="BV245" s="24"/>
      <c r="BW245" s="24"/>
      <c r="BX245" s="24"/>
      <c r="BY245" s="24"/>
      <c r="BZ245" s="24"/>
      <c r="CA245" s="24"/>
      <c r="CB245" s="25"/>
    </row>
    <row r="246" spans="2:80" hidden="1">
      <c r="BR246" s="23">
        <v>1500</v>
      </c>
      <c r="BS246" s="24"/>
      <c r="BT246" s="25"/>
      <c r="BU246" s="23" t="s">
        <v>269</v>
      </c>
      <c r="BV246" s="24"/>
      <c r="BW246" s="24"/>
      <c r="BX246" s="24"/>
      <c r="BY246" s="24"/>
      <c r="BZ246" s="24"/>
      <c r="CA246" s="24"/>
      <c r="CB246" s="25"/>
    </row>
    <row r="247" spans="2:80" hidden="1">
      <c r="BR247" s="23">
        <v>1510</v>
      </c>
      <c r="BS247" s="24"/>
      <c r="BT247" s="25"/>
      <c r="BU247" s="23" t="s">
        <v>296</v>
      </c>
      <c r="BV247" s="24"/>
      <c r="BW247" s="24"/>
      <c r="BX247" s="24"/>
      <c r="BY247" s="24"/>
      <c r="BZ247" s="24"/>
      <c r="CA247" s="24"/>
      <c r="CB247" s="25"/>
    </row>
    <row r="248" spans="2:80" hidden="1">
      <c r="BR248" s="23">
        <v>1540</v>
      </c>
      <c r="BS248" s="24"/>
      <c r="BT248" s="25"/>
      <c r="BU248" s="23" t="s">
        <v>270</v>
      </c>
      <c r="BV248" s="24"/>
      <c r="BW248" s="24"/>
      <c r="BX248" s="24"/>
      <c r="BY248" s="24"/>
      <c r="BZ248" s="24"/>
      <c r="CA248" s="24"/>
      <c r="CB248" s="25"/>
    </row>
    <row r="249" spans="2:80" hidden="1">
      <c r="BR249" s="23">
        <v>1700</v>
      </c>
      <c r="BS249" s="24"/>
      <c r="BT249" s="25"/>
      <c r="BU249" s="23" t="s">
        <v>438</v>
      </c>
      <c r="BV249" s="24"/>
      <c r="BW249" s="24"/>
      <c r="BX249" s="24"/>
      <c r="BY249" s="24"/>
      <c r="BZ249" s="24"/>
      <c r="CA249" s="24"/>
      <c r="CB249" s="25"/>
    </row>
    <row r="250" spans="2:80" hidden="1">
      <c r="BR250" s="23">
        <v>1800</v>
      </c>
      <c r="BS250" s="24"/>
      <c r="BT250" s="25"/>
      <c r="BU250" s="23" t="s">
        <v>271</v>
      </c>
      <c r="BV250" s="24"/>
      <c r="BW250" s="24"/>
      <c r="BX250" s="24"/>
      <c r="BY250" s="24"/>
      <c r="BZ250" s="24"/>
      <c r="CA250" s="24"/>
      <c r="CB250" s="25"/>
    </row>
    <row r="251" spans="2:80">
      <c r="B251" t="s">
        <v>439</v>
      </c>
    </row>
  </sheetData>
  <sheetProtection algorithmName="SHA-512" hashValue="S10zybVq/rcmhyBjCpjBRM2prZd+cHzNTOAo5tsMGfnAtP8pRBkUN2sBmuqL/tertkOQZcY/TkJ5VTFfGUfmdw==" saltValue="lAL9myOmYwE1XDfZUgf/6g==" spinCount="100000" sheet="1" objects="1" scenarios="1"/>
  <autoFilter ref="BP19:DG73">
    <filterColumn colId="1" showButton="0"/>
    <filterColumn colId="2"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autoFilter>
  <mergeCells count="878">
    <mergeCell ref="AD9:AK9"/>
    <mergeCell ref="Z9:AC9"/>
    <mergeCell ref="AA115:AC117"/>
    <mergeCell ref="X115:Z117"/>
    <mergeCell ref="U115:W117"/>
    <mergeCell ref="R115:T117"/>
    <mergeCell ref="AC113:AE113"/>
    <mergeCell ref="T108:V108"/>
    <mergeCell ref="W108:Y108"/>
    <mergeCell ref="Z108:AB108"/>
    <mergeCell ref="AC108:AE108"/>
    <mergeCell ref="T113:V113"/>
    <mergeCell ref="W113:Y113"/>
    <mergeCell ref="Z113:AB113"/>
    <mergeCell ref="AF108:AH108"/>
    <mergeCell ref="AD109:AE109"/>
    <mergeCell ref="N47:S47"/>
    <mergeCell ref="T47:U47"/>
    <mergeCell ref="V47:X47"/>
    <mergeCell ref="Y47:AC47"/>
    <mergeCell ref="AD47:AI47"/>
    <mergeCell ref="J33:P34"/>
    <mergeCell ref="AA112:AB112"/>
    <mergeCell ref="AJ105:AK105"/>
    <mergeCell ref="AF118:AK118"/>
    <mergeCell ref="AF60:AK60"/>
    <mergeCell ref="T59:U59"/>
    <mergeCell ref="N58:S58"/>
    <mergeCell ref="T57:U57"/>
    <mergeCell ref="V57:X57"/>
    <mergeCell ref="V59:X59"/>
    <mergeCell ref="Y59:AC59"/>
    <mergeCell ref="AD51:AI51"/>
    <mergeCell ref="J102:P105"/>
    <mergeCell ref="N111:O112"/>
    <mergeCell ref="M111:M112"/>
    <mergeCell ref="M109:M110"/>
    <mergeCell ref="P111:P112"/>
    <mergeCell ref="N109:P110"/>
    <mergeCell ref="AI110:AK111"/>
    <mergeCell ref="AJ109:AK109"/>
    <mergeCell ref="AJ107:AK107"/>
    <mergeCell ref="X112:Y112"/>
    <mergeCell ref="W104:Y104"/>
    <mergeCell ref="Z104:AB104"/>
    <mergeCell ref="AC104:AE104"/>
    <mergeCell ref="T104:V104"/>
    <mergeCell ref="AA109:AB109"/>
    <mergeCell ref="B80:B81"/>
    <mergeCell ref="B137:B138"/>
    <mergeCell ref="X129:AK129"/>
    <mergeCell ref="U130:W130"/>
    <mergeCell ref="X130:AK130"/>
    <mergeCell ref="C132:E133"/>
    <mergeCell ref="F132:AE133"/>
    <mergeCell ref="AF132:AH133"/>
    <mergeCell ref="AI132:AK133"/>
    <mergeCell ref="C129:E130"/>
    <mergeCell ref="F129:G130"/>
    <mergeCell ref="H129:H130"/>
    <mergeCell ref="I129:J130"/>
    <mergeCell ref="K129:K130"/>
    <mergeCell ref="L129:O130"/>
    <mergeCell ref="P129:P130"/>
    <mergeCell ref="Q129:S130"/>
    <mergeCell ref="U129:W129"/>
    <mergeCell ref="N125:S125"/>
    <mergeCell ref="U125:W125"/>
    <mergeCell ref="L126:S128"/>
    <mergeCell ref="U126:W127"/>
    <mergeCell ref="C102:C103"/>
    <mergeCell ref="D102:I103"/>
    <mergeCell ref="AH175:AK175"/>
    <mergeCell ref="DM122:DO122"/>
    <mergeCell ref="B23:B24"/>
    <mergeCell ref="AO25:AS26"/>
    <mergeCell ref="AT25:AY26"/>
    <mergeCell ref="AZ25:BA26"/>
    <mergeCell ref="BB25:BC26"/>
    <mergeCell ref="BD25:BG26"/>
    <mergeCell ref="BH25:BM26"/>
    <mergeCell ref="B39:B40"/>
    <mergeCell ref="AN23:AN26"/>
    <mergeCell ref="B100:B101"/>
    <mergeCell ref="B157:B158"/>
    <mergeCell ref="BQ169:BS169"/>
    <mergeCell ref="T170:V170"/>
    <mergeCell ref="W170:Y170"/>
    <mergeCell ref="Z170:AB170"/>
    <mergeCell ref="AC170:AE170"/>
    <mergeCell ref="AF170:AK170"/>
    <mergeCell ref="BQ171:BS171"/>
    <mergeCell ref="R172:T174"/>
    <mergeCell ref="U172:W174"/>
    <mergeCell ref="X172:Z174"/>
    <mergeCell ref="AA172:AC174"/>
    <mergeCell ref="AE172:AK172"/>
    <mergeCell ref="AE173:AK174"/>
    <mergeCell ref="Z167:AB168"/>
    <mergeCell ref="AC167:AE168"/>
    <mergeCell ref="AF167:AH168"/>
    <mergeCell ref="AI167:AK168"/>
    <mergeCell ref="AA169:AB169"/>
    <mergeCell ref="AD169:AE169"/>
    <mergeCell ref="AG169:AH169"/>
    <mergeCell ref="AJ169:AK169"/>
    <mergeCell ref="H168:H169"/>
    <mergeCell ref="I168:I169"/>
    <mergeCell ref="K168:K169"/>
    <mergeCell ref="L168:L169"/>
    <mergeCell ref="M168:M169"/>
    <mergeCell ref="N168:O169"/>
    <mergeCell ref="P168:P169"/>
    <mergeCell ref="U169:V169"/>
    <mergeCell ref="X169:Y169"/>
    <mergeCell ref="BT164:CA164"/>
    <mergeCell ref="T165:V165"/>
    <mergeCell ref="W165:Y165"/>
    <mergeCell ref="Z165:AB165"/>
    <mergeCell ref="AC165:AE165"/>
    <mergeCell ref="AF165:AH165"/>
    <mergeCell ref="AI165:AK165"/>
    <mergeCell ref="C166:F169"/>
    <mergeCell ref="G166:G169"/>
    <mergeCell ref="H166:I167"/>
    <mergeCell ref="J166:J169"/>
    <mergeCell ref="K166:L167"/>
    <mergeCell ref="M166:M167"/>
    <mergeCell ref="N166:P167"/>
    <mergeCell ref="U166:V166"/>
    <mergeCell ref="X166:Y166"/>
    <mergeCell ref="AA166:AB166"/>
    <mergeCell ref="AD166:AE166"/>
    <mergeCell ref="AG166:AH166"/>
    <mergeCell ref="AJ166:AK166"/>
    <mergeCell ref="BQ166:BS166"/>
    <mergeCell ref="BT166:CA166"/>
    <mergeCell ref="T167:V168"/>
    <mergeCell ref="W167:Y168"/>
    <mergeCell ref="C164:C165"/>
    <mergeCell ref="D164:G165"/>
    <mergeCell ref="U164:V164"/>
    <mergeCell ref="X164:Y164"/>
    <mergeCell ref="AA164:AB164"/>
    <mergeCell ref="AD164:AE164"/>
    <mergeCell ref="AG164:AH164"/>
    <mergeCell ref="AJ164:AK164"/>
    <mergeCell ref="BQ164:BS164"/>
    <mergeCell ref="AA162:AB162"/>
    <mergeCell ref="AD162:AE162"/>
    <mergeCell ref="AG162:AH162"/>
    <mergeCell ref="AJ162:AK162"/>
    <mergeCell ref="BQ162:BS162"/>
    <mergeCell ref="BT162:CA162"/>
    <mergeCell ref="T163:V163"/>
    <mergeCell ref="W163:Y163"/>
    <mergeCell ref="Z163:AB163"/>
    <mergeCell ref="AC163:AE163"/>
    <mergeCell ref="AF163:AH163"/>
    <mergeCell ref="AI163:AK163"/>
    <mergeCell ref="BT158:CA158"/>
    <mergeCell ref="C159:C160"/>
    <mergeCell ref="D159:I160"/>
    <mergeCell ref="J159:P162"/>
    <mergeCell ref="T159:V159"/>
    <mergeCell ref="W159:Y159"/>
    <mergeCell ref="Z159:AB159"/>
    <mergeCell ref="AC159:AE159"/>
    <mergeCell ref="AF159:AH159"/>
    <mergeCell ref="AI159:AK159"/>
    <mergeCell ref="U160:V160"/>
    <mergeCell ref="X160:Y160"/>
    <mergeCell ref="AA160:AB160"/>
    <mergeCell ref="AG160:AH160"/>
    <mergeCell ref="AJ160:AK160"/>
    <mergeCell ref="BQ160:BS160"/>
    <mergeCell ref="T161:V161"/>
    <mergeCell ref="W161:Y161"/>
    <mergeCell ref="Z161:AB161"/>
    <mergeCell ref="AC161:AE161"/>
    <mergeCell ref="AF161:AH161"/>
    <mergeCell ref="AI161:AK161"/>
    <mergeCell ref="D162:I162"/>
    <mergeCell ref="U162:V162"/>
    <mergeCell ref="BT154:CA154"/>
    <mergeCell ref="T155:V155"/>
    <mergeCell ref="W155:Y155"/>
    <mergeCell ref="Z155:AB155"/>
    <mergeCell ref="AC155:AE155"/>
    <mergeCell ref="AF155:AH155"/>
    <mergeCell ref="AI155:AK155"/>
    <mergeCell ref="E156:F156"/>
    <mergeCell ref="J156:P158"/>
    <mergeCell ref="U156:V156"/>
    <mergeCell ref="X156:Y156"/>
    <mergeCell ref="AD156:AE156"/>
    <mergeCell ref="AG156:AH156"/>
    <mergeCell ref="AJ156:AK156"/>
    <mergeCell ref="BI156:BJ156"/>
    <mergeCell ref="BQ156:BS156"/>
    <mergeCell ref="BT156:CA156"/>
    <mergeCell ref="T157:V157"/>
    <mergeCell ref="W157:Y157"/>
    <mergeCell ref="Z157:AB157"/>
    <mergeCell ref="AC157:AE157"/>
    <mergeCell ref="AF157:AH157"/>
    <mergeCell ref="AI157:AK157"/>
    <mergeCell ref="D158:I158"/>
    <mergeCell ref="BT150:CA150"/>
    <mergeCell ref="T151:V151"/>
    <mergeCell ref="W151:Y151"/>
    <mergeCell ref="Z151:AB151"/>
    <mergeCell ref="AC151:AE151"/>
    <mergeCell ref="AF151:AH151"/>
    <mergeCell ref="AI151:AK151"/>
    <mergeCell ref="D152:F152"/>
    <mergeCell ref="J152:P155"/>
    <mergeCell ref="U152:V152"/>
    <mergeCell ref="X152:Y152"/>
    <mergeCell ref="AA152:AB152"/>
    <mergeCell ref="AD152:AE152"/>
    <mergeCell ref="AG152:AH152"/>
    <mergeCell ref="BQ152:BS152"/>
    <mergeCell ref="BT152:CA152"/>
    <mergeCell ref="T153:V153"/>
    <mergeCell ref="W153:Y153"/>
    <mergeCell ref="Z153:AB153"/>
    <mergeCell ref="AC153:AE153"/>
    <mergeCell ref="AF153:AH153"/>
    <mergeCell ref="AI153:AK153"/>
    <mergeCell ref="D154:I155"/>
    <mergeCell ref="U154:V154"/>
    <mergeCell ref="J149:P151"/>
    <mergeCell ref="U149:AK149"/>
    <mergeCell ref="BQ149:BS149"/>
    <mergeCell ref="D150:I151"/>
    <mergeCell ref="S150:S169"/>
    <mergeCell ref="U150:V150"/>
    <mergeCell ref="X150:Y150"/>
    <mergeCell ref="AA150:AB150"/>
    <mergeCell ref="AD150:AE150"/>
    <mergeCell ref="AG150:AH150"/>
    <mergeCell ref="AJ150:AK150"/>
    <mergeCell ref="BJ150:BK150"/>
    <mergeCell ref="BQ150:BS150"/>
    <mergeCell ref="X154:Y154"/>
    <mergeCell ref="AD154:AE154"/>
    <mergeCell ref="AG154:AH154"/>
    <mergeCell ref="BQ154:BS154"/>
    <mergeCell ref="U158:V158"/>
    <mergeCell ref="X158:Y158"/>
    <mergeCell ref="AA158:AB158"/>
    <mergeCell ref="AG158:AH158"/>
    <mergeCell ref="AJ158:AK158"/>
    <mergeCell ref="BQ158:BS158"/>
    <mergeCell ref="X162:Y162"/>
    <mergeCell ref="J147:P148"/>
    <mergeCell ref="U147:V147"/>
    <mergeCell ref="W147:Y147"/>
    <mergeCell ref="AA147:AB147"/>
    <mergeCell ref="AC147:AE147"/>
    <mergeCell ref="AG147:AH147"/>
    <mergeCell ref="AI147:AK147"/>
    <mergeCell ref="BJ147:BK147"/>
    <mergeCell ref="D148:I148"/>
    <mergeCell ref="U148:V148"/>
    <mergeCell ref="W148:Y148"/>
    <mergeCell ref="AA148:AB148"/>
    <mergeCell ref="AC148:AE148"/>
    <mergeCell ref="AG148:AH148"/>
    <mergeCell ref="AI148:AK148"/>
    <mergeCell ref="U145:V145"/>
    <mergeCell ref="W145:Y145"/>
    <mergeCell ref="AA145:AB145"/>
    <mergeCell ref="AC145:AE145"/>
    <mergeCell ref="AG145:AH145"/>
    <mergeCell ref="AI145:AK145"/>
    <mergeCell ref="BJ145:BK145"/>
    <mergeCell ref="D146:I146"/>
    <mergeCell ref="U146:V146"/>
    <mergeCell ref="W146:Y146"/>
    <mergeCell ref="AA146:AB146"/>
    <mergeCell ref="AC146:AE146"/>
    <mergeCell ref="AG146:AH146"/>
    <mergeCell ref="AI146:AK146"/>
    <mergeCell ref="BJ146:BK146"/>
    <mergeCell ref="D141:I141"/>
    <mergeCell ref="J141:P142"/>
    <mergeCell ref="S141:S143"/>
    <mergeCell ref="U141:W141"/>
    <mergeCell ref="X141:AB141"/>
    <mergeCell ref="AD141:AF141"/>
    <mergeCell ref="AG141:AK141"/>
    <mergeCell ref="D142:I142"/>
    <mergeCell ref="U142:W142"/>
    <mergeCell ref="X142:AB142"/>
    <mergeCell ref="AD142:AF142"/>
    <mergeCell ref="AG142:AK142"/>
    <mergeCell ref="D143:I143"/>
    <mergeCell ref="J143:P144"/>
    <mergeCell ref="U143:AK143"/>
    <mergeCell ref="D144:I144"/>
    <mergeCell ref="S144:S149"/>
    <mergeCell ref="U144:V144"/>
    <mergeCell ref="W144:Y144"/>
    <mergeCell ref="AA144:AB144"/>
    <mergeCell ref="AC144:AE144"/>
    <mergeCell ref="AG144:AH144"/>
    <mergeCell ref="AI144:AK144"/>
    <mergeCell ref="J145:P146"/>
    <mergeCell ref="BP132:BP137"/>
    <mergeCell ref="H135:I135"/>
    <mergeCell ref="J135:P136"/>
    <mergeCell ref="S135:U139"/>
    <mergeCell ref="V135:Y135"/>
    <mergeCell ref="Z135:AK135"/>
    <mergeCell ref="D136:I136"/>
    <mergeCell ref="V136:AK137"/>
    <mergeCell ref="J137:P138"/>
    <mergeCell ref="D138:I138"/>
    <mergeCell ref="V138:AK139"/>
    <mergeCell ref="J139:P140"/>
    <mergeCell ref="D140:I140"/>
    <mergeCell ref="DP122:DQ122"/>
    <mergeCell ref="U123:Y123"/>
    <mergeCell ref="U124:Y124"/>
    <mergeCell ref="Z124:AA124"/>
    <mergeCell ref="AB124:AC124"/>
    <mergeCell ref="AD124:AE124"/>
    <mergeCell ref="AF124:AG124"/>
    <mergeCell ref="AH124:AI124"/>
    <mergeCell ref="AJ124:AK124"/>
    <mergeCell ref="DM124:DO124"/>
    <mergeCell ref="AQ126:BK128"/>
    <mergeCell ref="C127:G127"/>
    <mergeCell ref="H127:J127"/>
    <mergeCell ref="X127:AK127"/>
    <mergeCell ref="U128:W128"/>
    <mergeCell ref="X128:AK128"/>
    <mergeCell ref="S21:T25"/>
    <mergeCell ref="U22:U23"/>
    <mergeCell ref="U24:U25"/>
    <mergeCell ref="AP33:BN34"/>
    <mergeCell ref="U32:AK36"/>
    <mergeCell ref="AX23:AY24"/>
    <mergeCell ref="C114:I115"/>
    <mergeCell ref="C116:I116"/>
    <mergeCell ref="AI108:AK108"/>
    <mergeCell ref="Z66:AC66"/>
    <mergeCell ref="AD66:AK66"/>
    <mergeCell ref="W65:Z65"/>
    <mergeCell ref="AA65:AK65"/>
    <mergeCell ref="T58:U58"/>
    <mergeCell ref="V58:X58"/>
    <mergeCell ref="I56:M56"/>
    <mergeCell ref="AE116:AK117"/>
    <mergeCell ref="AE115:AK115"/>
    <mergeCell ref="D53:E53"/>
    <mergeCell ref="C117:I117"/>
    <mergeCell ref="J114:M115"/>
    <mergeCell ref="N114:P115"/>
    <mergeCell ref="J116:K117"/>
    <mergeCell ref="L116:P117"/>
    <mergeCell ref="BT15:BZ16"/>
    <mergeCell ref="CB19:DG21"/>
    <mergeCell ref="CH14:CP14"/>
    <mergeCell ref="CR15:DG16"/>
    <mergeCell ref="CR14:CW14"/>
    <mergeCell ref="CX14:DG14"/>
    <mergeCell ref="U15:W15"/>
    <mergeCell ref="AW15:BF16"/>
    <mergeCell ref="BT19:CA21"/>
    <mergeCell ref="BQ15:BS16"/>
    <mergeCell ref="AR15:AU16"/>
    <mergeCell ref="CB15:CP16"/>
    <mergeCell ref="CB14:CG14"/>
    <mergeCell ref="BQ14:BV14"/>
    <mergeCell ref="U16:W16"/>
    <mergeCell ref="X16:AK16"/>
    <mergeCell ref="Z21:AK21"/>
    <mergeCell ref="V21:Y21"/>
    <mergeCell ref="AF110:AH111"/>
    <mergeCell ref="U112:V112"/>
    <mergeCell ref="Z110:AB111"/>
    <mergeCell ref="T110:V111"/>
    <mergeCell ref="AG109:AH109"/>
    <mergeCell ref="X109:Y109"/>
    <mergeCell ref="AI106:AK106"/>
    <mergeCell ref="C109:F112"/>
    <mergeCell ref="G109:G112"/>
    <mergeCell ref="J109:J112"/>
    <mergeCell ref="H111:H112"/>
    <mergeCell ref="C107:C108"/>
    <mergeCell ref="D107:G108"/>
    <mergeCell ref="I111:I112"/>
    <mergeCell ref="K111:K112"/>
    <mergeCell ref="L111:L112"/>
    <mergeCell ref="H109:I110"/>
    <mergeCell ref="K109:L110"/>
    <mergeCell ref="AG101:AH101"/>
    <mergeCell ref="U103:V103"/>
    <mergeCell ref="U105:V105"/>
    <mergeCell ref="AJ112:AK112"/>
    <mergeCell ref="AG112:AH112"/>
    <mergeCell ref="AF104:AH104"/>
    <mergeCell ref="AI104:AK104"/>
    <mergeCell ref="AJ103:AK103"/>
    <mergeCell ref="AJ99:AK99"/>
    <mergeCell ref="AJ101:AK101"/>
    <mergeCell ref="X99:Y99"/>
    <mergeCell ref="AF100:AH100"/>
    <mergeCell ref="AG103:AH103"/>
    <mergeCell ref="AG99:AH99"/>
    <mergeCell ref="W100:Y100"/>
    <mergeCell ref="U99:V99"/>
    <mergeCell ref="W102:Y102"/>
    <mergeCell ref="Z102:AB102"/>
    <mergeCell ref="AC102:AE102"/>
    <mergeCell ref="AF102:AH102"/>
    <mergeCell ref="AI102:AK102"/>
    <mergeCell ref="AA103:AB103"/>
    <mergeCell ref="AD112:AE112"/>
    <mergeCell ref="AC110:AE111"/>
    <mergeCell ref="AA105:AB105"/>
    <mergeCell ref="AA107:AB107"/>
    <mergeCell ref="X105:Y105"/>
    <mergeCell ref="X107:Y107"/>
    <mergeCell ref="AD105:AE105"/>
    <mergeCell ref="AD107:AE107"/>
    <mergeCell ref="AG107:AH107"/>
    <mergeCell ref="U107:V107"/>
    <mergeCell ref="T106:V106"/>
    <mergeCell ref="W106:Y106"/>
    <mergeCell ref="Z106:AB106"/>
    <mergeCell ref="AC106:AE106"/>
    <mergeCell ref="AF106:AH106"/>
    <mergeCell ref="AG105:AH105"/>
    <mergeCell ref="Z96:AB96"/>
    <mergeCell ref="J78:P79"/>
    <mergeCell ref="J90:P91"/>
    <mergeCell ref="W88:Y88"/>
    <mergeCell ref="U95:V95"/>
    <mergeCell ref="W91:Y91"/>
    <mergeCell ref="BI99:BJ99"/>
    <mergeCell ref="X101:Y101"/>
    <mergeCell ref="T100:V100"/>
    <mergeCell ref="AA101:AB101"/>
    <mergeCell ref="AI96:AK96"/>
    <mergeCell ref="AG97:AH97"/>
    <mergeCell ref="T96:V96"/>
    <mergeCell ref="T98:V98"/>
    <mergeCell ref="U97:V97"/>
    <mergeCell ref="AI98:AK98"/>
    <mergeCell ref="U101:V101"/>
    <mergeCell ref="AF98:AH98"/>
    <mergeCell ref="AC100:AE100"/>
    <mergeCell ref="W98:Y98"/>
    <mergeCell ref="AA89:AB89"/>
    <mergeCell ref="AA90:AB90"/>
    <mergeCell ref="AA88:AB88"/>
    <mergeCell ref="AD99:AE99"/>
    <mergeCell ref="D83:I83"/>
    <mergeCell ref="D84:I84"/>
    <mergeCell ref="J84:P85"/>
    <mergeCell ref="D85:I85"/>
    <mergeCell ref="T93:T94"/>
    <mergeCell ref="U87:V87"/>
    <mergeCell ref="U88:V88"/>
    <mergeCell ref="U89:V89"/>
    <mergeCell ref="U90:V90"/>
    <mergeCell ref="S84:S86"/>
    <mergeCell ref="S87:S93"/>
    <mergeCell ref="U91:V91"/>
    <mergeCell ref="X103:Y103"/>
    <mergeCell ref="W110:Y111"/>
    <mergeCell ref="U109:V109"/>
    <mergeCell ref="U93:AK94"/>
    <mergeCell ref="U92:V92"/>
    <mergeCell ref="W92:Y92"/>
    <mergeCell ref="AA92:AB92"/>
    <mergeCell ref="AC92:AE92"/>
    <mergeCell ref="AG92:AH92"/>
    <mergeCell ref="AI92:AK92"/>
    <mergeCell ref="Z100:AB100"/>
    <mergeCell ref="AI100:AK100"/>
    <mergeCell ref="T102:V102"/>
    <mergeCell ref="AA95:AB95"/>
    <mergeCell ref="X95:Y95"/>
    <mergeCell ref="Z98:AB98"/>
    <mergeCell ref="AC98:AE98"/>
    <mergeCell ref="AD95:AE95"/>
    <mergeCell ref="AD97:AE97"/>
    <mergeCell ref="AG95:AH95"/>
    <mergeCell ref="W96:Y96"/>
    <mergeCell ref="AC96:AE96"/>
    <mergeCell ref="AF96:AH96"/>
    <mergeCell ref="X97:Y97"/>
    <mergeCell ref="AA87:AB87"/>
    <mergeCell ref="V79:AK80"/>
    <mergeCell ref="AD84:AF84"/>
    <mergeCell ref="AC87:AE87"/>
    <mergeCell ref="AC89:AE89"/>
    <mergeCell ref="AG87:AH87"/>
    <mergeCell ref="X85:AB85"/>
    <mergeCell ref="AI89:AK89"/>
    <mergeCell ref="AI90:AK90"/>
    <mergeCell ref="AG89:AH89"/>
    <mergeCell ref="U86:W86"/>
    <mergeCell ref="W89:Y89"/>
    <mergeCell ref="C70:G70"/>
    <mergeCell ref="H70:J70"/>
    <mergeCell ref="C72:E73"/>
    <mergeCell ref="F72:G73"/>
    <mergeCell ref="H72:H73"/>
    <mergeCell ref="Q72:S73"/>
    <mergeCell ref="K72:K73"/>
    <mergeCell ref="C75:E76"/>
    <mergeCell ref="U73:W73"/>
    <mergeCell ref="I72:J73"/>
    <mergeCell ref="U72:W72"/>
    <mergeCell ref="C43:C44"/>
    <mergeCell ref="D43:H44"/>
    <mergeCell ref="T51:U51"/>
    <mergeCell ref="N50:S50"/>
    <mergeCell ref="F48:H48"/>
    <mergeCell ref="I48:M48"/>
    <mergeCell ref="D49:E49"/>
    <mergeCell ref="F49:H49"/>
    <mergeCell ref="V56:X56"/>
    <mergeCell ref="D48:E48"/>
    <mergeCell ref="D56:E56"/>
    <mergeCell ref="F56:H56"/>
    <mergeCell ref="D55:E55"/>
    <mergeCell ref="F52:H52"/>
    <mergeCell ref="I52:M52"/>
    <mergeCell ref="F53:H53"/>
    <mergeCell ref="D52:E52"/>
    <mergeCell ref="T48:U48"/>
    <mergeCell ref="N54:S54"/>
    <mergeCell ref="F54:H54"/>
    <mergeCell ref="C46:H46"/>
    <mergeCell ref="D47:E47"/>
    <mergeCell ref="F47:H47"/>
    <mergeCell ref="I47:M47"/>
    <mergeCell ref="U40:AK41"/>
    <mergeCell ref="U42:AK43"/>
    <mergeCell ref="AD50:AI50"/>
    <mergeCell ref="BQ41:BS41"/>
    <mergeCell ref="BQ42:BS42"/>
    <mergeCell ref="BQ43:BS43"/>
    <mergeCell ref="BQ44:BS44"/>
    <mergeCell ref="V51:X51"/>
    <mergeCell ref="BQ45:BS45"/>
    <mergeCell ref="V49:X49"/>
    <mergeCell ref="Y49:AC49"/>
    <mergeCell ref="BP50:BP56"/>
    <mergeCell ref="Y56:AC56"/>
    <mergeCell ref="T54:U54"/>
    <mergeCell ref="AD54:AI54"/>
    <mergeCell ref="AD52:AI52"/>
    <mergeCell ref="Y52:AC52"/>
    <mergeCell ref="Y48:AC48"/>
    <mergeCell ref="T50:U50"/>
    <mergeCell ref="V50:X50"/>
    <mergeCell ref="BQ56:BS56"/>
    <mergeCell ref="BQ52:BS52"/>
    <mergeCell ref="Y51:AC51"/>
    <mergeCell ref="AD56:AI56"/>
    <mergeCell ref="H21:I21"/>
    <mergeCell ref="D22:I22"/>
    <mergeCell ref="BQ29:BS29"/>
    <mergeCell ref="BQ30:BS30"/>
    <mergeCell ref="BQ31:BS31"/>
    <mergeCell ref="BQ32:BS32"/>
    <mergeCell ref="BQ33:BS33"/>
    <mergeCell ref="AD48:AI48"/>
    <mergeCell ref="BQ34:BS34"/>
    <mergeCell ref="BQ35:BS35"/>
    <mergeCell ref="V48:X48"/>
    <mergeCell ref="AP35:BN36"/>
    <mergeCell ref="AP31:BN32"/>
    <mergeCell ref="BP22:BP49"/>
    <mergeCell ref="BQ22:BS22"/>
    <mergeCell ref="BQ23:BS23"/>
    <mergeCell ref="BQ24:BS24"/>
    <mergeCell ref="BQ25:BS25"/>
    <mergeCell ref="BQ26:BS26"/>
    <mergeCell ref="BQ27:BS27"/>
    <mergeCell ref="BQ28:BS28"/>
    <mergeCell ref="BA23:BF23"/>
    <mergeCell ref="D28:I28"/>
    <mergeCell ref="U38:AK39"/>
    <mergeCell ref="J23:P24"/>
    <mergeCell ref="D25:G25"/>
    <mergeCell ref="J21:P22"/>
    <mergeCell ref="AD57:AI57"/>
    <mergeCell ref="I51:M51"/>
    <mergeCell ref="H29:I29"/>
    <mergeCell ref="T56:U56"/>
    <mergeCell ref="Y58:AC58"/>
    <mergeCell ref="N55:S55"/>
    <mergeCell ref="T55:U55"/>
    <mergeCell ref="V55:X55"/>
    <mergeCell ref="Y50:AC50"/>
    <mergeCell ref="Y55:AC55"/>
    <mergeCell ref="AD55:AI55"/>
    <mergeCell ref="N48:S48"/>
    <mergeCell ref="Y53:AC53"/>
    <mergeCell ref="F50:H50"/>
    <mergeCell ref="C45:G45"/>
    <mergeCell ref="D29:G29"/>
    <mergeCell ref="D31:G31"/>
    <mergeCell ref="H33:I33"/>
    <mergeCell ref="H35:I35"/>
    <mergeCell ref="J35:P36"/>
    <mergeCell ref="I50:M50"/>
    <mergeCell ref="D36:I36"/>
    <mergeCell ref="BJ88:BK88"/>
    <mergeCell ref="BJ89:BK89"/>
    <mergeCell ref="U29:AK30"/>
    <mergeCell ref="N51:S51"/>
    <mergeCell ref="I58:M58"/>
    <mergeCell ref="I59:M59"/>
    <mergeCell ref="D40:I40"/>
    <mergeCell ref="J29:P30"/>
    <mergeCell ref="J39:P40"/>
    <mergeCell ref="J31:P32"/>
    <mergeCell ref="N56:S56"/>
    <mergeCell ref="I53:M53"/>
    <mergeCell ref="N53:S53"/>
    <mergeCell ref="I54:M54"/>
    <mergeCell ref="Y57:AC57"/>
    <mergeCell ref="E39:F39"/>
    <mergeCell ref="AG84:AK84"/>
    <mergeCell ref="V52:X52"/>
    <mergeCell ref="D51:E51"/>
    <mergeCell ref="F51:H51"/>
    <mergeCell ref="T53:U53"/>
    <mergeCell ref="AR38:AW39"/>
    <mergeCell ref="AD53:AI53"/>
    <mergeCell ref="D30:I30"/>
    <mergeCell ref="AJ67:AK67"/>
    <mergeCell ref="X70:AK70"/>
    <mergeCell ref="AA91:AB91"/>
    <mergeCell ref="AI87:AK87"/>
    <mergeCell ref="Z67:AA67"/>
    <mergeCell ref="AI88:AK88"/>
    <mergeCell ref="AG90:AH90"/>
    <mergeCell ref="AG91:AH91"/>
    <mergeCell ref="AC90:AE90"/>
    <mergeCell ref="AC91:AE91"/>
    <mergeCell ref="AD85:AF85"/>
    <mergeCell ref="AG85:AK85"/>
    <mergeCell ref="AD67:AE67"/>
    <mergeCell ref="AF67:AG67"/>
    <mergeCell ref="AG88:AH88"/>
    <mergeCell ref="AF75:AH76"/>
    <mergeCell ref="AI75:AK76"/>
    <mergeCell ref="AI91:AK91"/>
    <mergeCell ref="X86:AB86"/>
    <mergeCell ref="AH67:AI67"/>
    <mergeCell ref="W90:Y90"/>
    <mergeCell ref="N52:S52"/>
    <mergeCell ref="H38:I38"/>
    <mergeCell ref="AW12:BM13"/>
    <mergeCell ref="AR21:BM22"/>
    <mergeCell ref="AS17:BF18"/>
    <mergeCell ref="V22:AK23"/>
    <mergeCell ref="AI18:AK19"/>
    <mergeCell ref="AF18:AH19"/>
    <mergeCell ref="U12:W13"/>
    <mergeCell ref="X13:AK13"/>
    <mergeCell ref="Y12:AB12"/>
    <mergeCell ref="AR23:AU24"/>
    <mergeCell ref="AV23:AW24"/>
    <mergeCell ref="N49:S49"/>
    <mergeCell ref="D24:I24"/>
    <mergeCell ref="J25:P26"/>
    <mergeCell ref="D26:I26"/>
    <mergeCell ref="H27:I27"/>
    <mergeCell ref="V24:AK25"/>
    <mergeCell ref="H31:I31"/>
    <mergeCell ref="T52:U52"/>
    <mergeCell ref="T49:U49"/>
    <mergeCell ref="I49:M49"/>
    <mergeCell ref="D32:I32"/>
    <mergeCell ref="D50:E50"/>
    <mergeCell ref="D27:G27"/>
    <mergeCell ref="H25:I25"/>
    <mergeCell ref="D34:I34"/>
    <mergeCell ref="J41:P42"/>
    <mergeCell ref="J27:P28"/>
    <mergeCell ref="J37:P38"/>
    <mergeCell ref="D37:F37"/>
    <mergeCell ref="D33:G33"/>
    <mergeCell ref="C38:G38"/>
    <mergeCell ref="AD49:AI49"/>
    <mergeCell ref="D42:I42"/>
    <mergeCell ref="D41:I41"/>
    <mergeCell ref="AF10:AG10"/>
    <mergeCell ref="AD10:AE10"/>
    <mergeCell ref="AB10:AC10"/>
    <mergeCell ref="Z10:AA10"/>
    <mergeCell ref="U10:Y10"/>
    <mergeCell ref="U11:W11"/>
    <mergeCell ref="F15:G16"/>
    <mergeCell ref="H15:H16"/>
    <mergeCell ref="I15:J16"/>
    <mergeCell ref="H14:J14"/>
    <mergeCell ref="Q15:S16"/>
    <mergeCell ref="P15:P16"/>
    <mergeCell ref="BQ12:CR13"/>
    <mergeCell ref="BQ19:BS21"/>
    <mergeCell ref="BQ73:BS73"/>
    <mergeCell ref="BQ78:BS78"/>
    <mergeCell ref="BQ79:BS79"/>
    <mergeCell ref="BQ89:BS89"/>
    <mergeCell ref="BQ90:BS90"/>
    <mergeCell ref="BQ66:BS66"/>
    <mergeCell ref="BQ67:BS67"/>
    <mergeCell ref="BQ68:BS68"/>
    <mergeCell ref="BQ69:BS69"/>
    <mergeCell ref="BQ36:BS36"/>
    <mergeCell ref="BQ37:BS37"/>
    <mergeCell ref="BQ38:BS38"/>
    <mergeCell ref="BQ39:BS39"/>
    <mergeCell ref="BQ46:BS46"/>
    <mergeCell ref="BQ47:BS47"/>
    <mergeCell ref="BQ48:BS48"/>
    <mergeCell ref="BQ49:BS49"/>
    <mergeCell ref="BQ40:BS40"/>
    <mergeCell ref="BQ70:BS70"/>
    <mergeCell ref="BQ71:BS71"/>
    <mergeCell ref="BQ72:BS72"/>
    <mergeCell ref="BQ50:BS50"/>
    <mergeCell ref="BQ112:BS112"/>
    <mergeCell ref="V54:X54"/>
    <mergeCell ref="Y54:AC54"/>
    <mergeCell ref="BT118:CA118"/>
    <mergeCell ref="BT116:CA116"/>
    <mergeCell ref="BT109:CA109"/>
    <mergeCell ref="BT101:CA101"/>
    <mergeCell ref="BT80:CA80"/>
    <mergeCell ref="BT81:CA81"/>
    <mergeCell ref="BT83:CA83"/>
    <mergeCell ref="BT85:CA85"/>
    <mergeCell ref="BT91:CA91"/>
    <mergeCell ref="BT93:CA93"/>
    <mergeCell ref="BT95:CA95"/>
    <mergeCell ref="BT97:CA97"/>
    <mergeCell ref="BT99:CA99"/>
    <mergeCell ref="AJ95:AK95"/>
    <mergeCell ref="AJ97:AK97"/>
    <mergeCell ref="AD59:AI59"/>
    <mergeCell ref="BQ54:BS54"/>
    <mergeCell ref="BQ58:BS58"/>
    <mergeCell ref="BJ93:BK93"/>
    <mergeCell ref="BJ90:BK90"/>
    <mergeCell ref="BT107:CA107"/>
    <mergeCell ref="D95:F95"/>
    <mergeCell ref="D105:I105"/>
    <mergeCell ref="D91:I91"/>
    <mergeCell ref="D87:I87"/>
    <mergeCell ref="J88:P89"/>
    <mergeCell ref="E99:F99"/>
    <mergeCell ref="J99:P101"/>
    <mergeCell ref="D101:I101"/>
    <mergeCell ref="D93:I94"/>
    <mergeCell ref="J92:P94"/>
    <mergeCell ref="J95:P98"/>
    <mergeCell ref="D97:I98"/>
    <mergeCell ref="BQ55:BS55"/>
    <mergeCell ref="BQ51:BS51"/>
    <mergeCell ref="BQ81:BS81"/>
    <mergeCell ref="BQ82:BS82"/>
    <mergeCell ref="BQ84:BS84"/>
    <mergeCell ref="BQ85:BS85"/>
    <mergeCell ref="BQ53:BS53"/>
    <mergeCell ref="H78:I78"/>
    <mergeCell ref="BQ57:BS57"/>
    <mergeCell ref="V53:X53"/>
    <mergeCell ref="AD58:AI58"/>
    <mergeCell ref="U66:Y66"/>
    <mergeCell ref="U68:W68"/>
    <mergeCell ref="U67:Y67"/>
    <mergeCell ref="U71:W71"/>
    <mergeCell ref="X71:AK71"/>
    <mergeCell ref="AB67:AC67"/>
    <mergeCell ref="U69:W70"/>
    <mergeCell ref="L72:O73"/>
    <mergeCell ref="P72:P73"/>
    <mergeCell ref="X73:AK73"/>
    <mergeCell ref="X72:AK72"/>
    <mergeCell ref="D81:I81"/>
    <mergeCell ref="J82:P83"/>
    <mergeCell ref="BQ117:BS117"/>
    <mergeCell ref="BQ116:BS116"/>
    <mergeCell ref="F59:H59"/>
    <mergeCell ref="D89:I89"/>
    <mergeCell ref="D57:E57"/>
    <mergeCell ref="F57:H57"/>
    <mergeCell ref="I57:M57"/>
    <mergeCell ref="N57:S57"/>
    <mergeCell ref="D54:E54"/>
    <mergeCell ref="D59:E59"/>
    <mergeCell ref="F58:H58"/>
    <mergeCell ref="D58:E58"/>
    <mergeCell ref="F55:H55"/>
    <mergeCell ref="I55:M55"/>
    <mergeCell ref="D79:I79"/>
    <mergeCell ref="F75:AE76"/>
    <mergeCell ref="Z78:AK78"/>
    <mergeCell ref="AC88:AE88"/>
    <mergeCell ref="W87:Y87"/>
    <mergeCell ref="V81:AK82"/>
    <mergeCell ref="U84:W84"/>
    <mergeCell ref="X84:AB84"/>
    <mergeCell ref="U85:W85"/>
    <mergeCell ref="S78:U82"/>
    <mergeCell ref="BQ109:BS109"/>
    <mergeCell ref="BQ101:BS101"/>
    <mergeCell ref="BQ86:BS86"/>
    <mergeCell ref="BQ83:BS83"/>
    <mergeCell ref="BQ87:BS87"/>
    <mergeCell ref="BQ88:BS88"/>
    <mergeCell ref="BQ97:BS97"/>
    <mergeCell ref="BQ99:BS99"/>
    <mergeCell ref="BQ59:BS59"/>
    <mergeCell ref="BQ60:BS60"/>
    <mergeCell ref="BQ61:BS61"/>
    <mergeCell ref="AH10:AI10"/>
    <mergeCell ref="BT115:CA115"/>
    <mergeCell ref="BQ93:BS93"/>
    <mergeCell ref="BQ91:BS91"/>
    <mergeCell ref="BQ92:BS92"/>
    <mergeCell ref="BT105:CA105"/>
    <mergeCell ref="D86:I86"/>
    <mergeCell ref="J86:P87"/>
    <mergeCell ref="J80:P81"/>
    <mergeCell ref="BQ62:BS62"/>
    <mergeCell ref="BQ63:BS63"/>
    <mergeCell ref="BQ95:BS95"/>
    <mergeCell ref="BQ80:BS80"/>
    <mergeCell ref="AQ67:BK70"/>
    <mergeCell ref="BP57:BP73"/>
    <mergeCell ref="BQ64:BS64"/>
    <mergeCell ref="BQ65:BS65"/>
    <mergeCell ref="S95:S113"/>
    <mergeCell ref="BP78:BP119"/>
    <mergeCell ref="BQ119:BS119"/>
    <mergeCell ref="BQ103:BS103"/>
    <mergeCell ref="BQ105:BS105"/>
    <mergeCell ref="BQ114:BS114"/>
    <mergeCell ref="BQ107:BS107"/>
    <mergeCell ref="AO29:BM30"/>
    <mergeCell ref="B6:K6"/>
    <mergeCell ref="L6:Y6"/>
    <mergeCell ref="F10:Q10"/>
    <mergeCell ref="F11:S11"/>
    <mergeCell ref="L70:R71"/>
    <mergeCell ref="F67:Q67"/>
    <mergeCell ref="F68:S68"/>
    <mergeCell ref="V78:Y78"/>
    <mergeCell ref="N59:S59"/>
    <mergeCell ref="U9:Y9"/>
    <mergeCell ref="K15:K16"/>
    <mergeCell ref="L15:O16"/>
    <mergeCell ref="F18:AE19"/>
    <mergeCell ref="L12:S13"/>
    <mergeCell ref="U14:W14"/>
    <mergeCell ref="X14:AK14"/>
    <mergeCell ref="C13:G13"/>
    <mergeCell ref="H13:J13"/>
    <mergeCell ref="X15:AK15"/>
    <mergeCell ref="C14:G14"/>
    <mergeCell ref="C18:E19"/>
    <mergeCell ref="C15:E16"/>
    <mergeCell ref="AJ10:AK10"/>
  </mergeCells>
  <phoneticPr fontId="3"/>
  <conditionalFormatting sqref="B23:B24">
    <cfRule type="expression" dxfId="141" priority="8">
      <formula>$AZ$25="○正"</formula>
    </cfRule>
  </conditionalFormatting>
  <conditionalFormatting sqref="B39:B40">
    <cfRule type="expression" dxfId="140" priority="13">
      <formula>$AZ$25="○正"</formula>
    </cfRule>
  </conditionalFormatting>
  <conditionalFormatting sqref="B80:B81">
    <cfRule type="expression" dxfId="139" priority="7">
      <formula>$AZ$25="○正"</formula>
    </cfRule>
  </conditionalFormatting>
  <conditionalFormatting sqref="B100:B101">
    <cfRule type="expression" dxfId="138" priority="10">
      <formula>$AZ$25="○正"</formula>
    </cfRule>
  </conditionalFormatting>
  <conditionalFormatting sqref="B137:B138">
    <cfRule type="expression" dxfId="137" priority="6">
      <formula>$AZ$25="○正"</formula>
    </cfRule>
  </conditionalFormatting>
  <conditionalFormatting sqref="B157:B158">
    <cfRule type="expression" dxfId="136" priority="9">
      <formula>$AZ$25="○正"</formula>
    </cfRule>
  </conditionalFormatting>
  <conditionalFormatting sqref="F11:S11">
    <cfRule type="expression" dxfId="135" priority="2">
      <formula>$L$6=""</formula>
    </cfRule>
  </conditionalFormatting>
  <conditionalFormatting sqref="F68:S68">
    <cfRule type="expression" dxfId="134" priority="1">
      <formula>$L$6=""</formula>
    </cfRule>
  </conditionalFormatting>
  <conditionalFormatting sqref="H14:J14">
    <cfRule type="expression" dxfId="133" priority="24">
      <formula>$H$13=""</formula>
    </cfRule>
  </conditionalFormatting>
  <conditionalFormatting sqref="J21:P22">
    <cfRule type="expression" dxfId="132" priority="4">
      <formula>$AZ$25="✖　　修正"</formula>
    </cfRule>
  </conditionalFormatting>
  <conditionalFormatting sqref="J23:P24">
    <cfRule type="expression" dxfId="131" priority="3">
      <formula>$AZ$25="✖　　修正"</formula>
    </cfRule>
  </conditionalFormatting>
  <conditionalFormatting sqref="J29:P30">
    <cfRule type="expression" dxfId="130" priority="34">
      <formula>$CB$15=""</formula>
    </cfRule>
  </conditionalFormatting>
  <conditionalFormatting sqref="J37:P40">
    <cfRule type="expression" dxfId="129" priority="32">
      <formula>$CB$15=""</formula>
    </cfRule>
  </conditionalFormatting>
  <conditionalFormatting sqref="J164:P165">
    <cfRule type="expression" dxfId="128" priority="17">
      <formula>$CB$11=""</formula>
    </cfRule>
  </conditionalFormatting>
  <conditionalFormatting sqref="J172:P174">
    <cfRule type="expression" dxfId="127" priority="20">
      <formula>$CB$11=""</formula>
    </cfRule>
  </conditionalFormatting>
  <conditionalFormatting sqref="N168">
    <cfRule type="expression" dxfId="126" priority="21">
      <formula>$CB$11=""</formula>
    </cfRule>
  </conditionalFormatting>
  <conditionalFormatting sqref="V22:AK23">
    <cfRule type="expression" dxfId="125" priority="22">
      <formula>$CB$15=""</formula>
    </cfRule>
  </conditionalFormatting>
  <conditionalFormatting sqref="BB25:BC26">
    <cfRule type="expression" dxfId="124" priority="16">
      <formula>$AZ$25="○正"</formula>
    </cfRule>
  </conditionalFormatting>
  <conditionalFormatting sqref="BD25:BM26">
    <cfRule type="expression" dxfId="123" priority="14">
      <formula>$AZ$25="○正"</formula>
    </cfRule>
  </conditionalFormatting>
  <conditionalFormatting sqref="BH27">
    <cfRule type="expression" dxfId="122" priority="11">
      <formula>$AZ$25="○正"</formula>
    </cfRule>
  </conditionalFormatting>
  <conditionalFormatting sqref="BH25:BM26">
    <cfRule type="expression" dxfId="121" priority="12">
      <formula>$AZ$25="✖　　修正"</formula>
    </cfRule>
  </conditionalFormatting>
  <dataValidations count="7">
    <dataValidation type="list" allowBlank="1" showInputMessage="1" showErrorMessage="1" sqref="H13:J13">
      <formula1>$E$181:$E$184</formula1>
    </dataValidation>
    <dataValidation type="list" allowBlank="1" showInputMessage="1" showErrorMessage="1" sqref="BA23:BF23">
      <formula1>"課税(現状税率）,軽減税率,旧税率,非課税,"</formula1>
    </dataValidation>
    <dataValidation type="whole" allowBlank="1" showInputMessage="1" showErrorMessage="1" sqref="Y11:AK11 Y68:AK68 Y125:AK125">
      <formula1>0</formula1>
      <formula2>9</formula2>
    </dataValidation>
    <dataValidation type="list" allowBlank="1" showInputMessage="1" showErrorMessage="1" sqref="BQ15:BS16">
      <formula1>$BR$184:$BR$250</formula1>
    </dataValidation>
    <dataValidation type="whole" operator="greaterThanOrEqual" allowBlank="1" showInputMessage="1" showErrorMessage="1" sqref="J21:P22 J27:P30 I48:M60 Y48:AC60 BH25:BM26">
      <formula1>-9999999999</formula1>
    </dataValidation>
    <dataValidation type="whole" operator="greaterThanOrEqual" allowBlank="1" showInputMessage="1" showErrorMessage="1" sqref="AV23:AW24">
      <formula1>0</formula1>
    </dataValidation>
    <dataValidation type="list" allowBlank="1" showInputMessage="1" showErrorMessage="1" sqref="AZ25:BA26">
      <formula1>"○正,✖　　修正,"</formula1>
    </dataValidation>
  </dataValidations>
  <pageMargins left="0.47244094488188981" right="0.31496062992125984" top="0.27559055118110237" bottom="0.27559055118110237" header="0.11811023622047245" footer="0.11811023622047245"/>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pageSetUpPr fitToPage="1"/>
  </sheetPr>
  <dimension ref="A1:GD251"/>
  <sheetViews>
    <sheetView showGridLines="0" topLeftCell="A13" zoomScale="90" zoomScaleNormal="90" zoomScaleSheetLayoutView="80" workbookViewId="0">
      <selection activeCell="N51" sqref="N51:S51"/>
    </sheetView>
  </sheetViews>
  <sheetFormatPr defaultRowHeight="18.75"/>
  <cols>
    <col min="1" max="1" width="3.625" customWidth="1"/>
    <col min="2" max="2" width="5.625" customWidth="1"/>
    <col min="3" max="16" width="2.375" customWidth="1"/>
    <col min="17" max="17" width="0.625" customWidth="1"/>
    <col min="18" max="37" width="2.375" customWidth="1"/>
    <col min="38" max="40" width="3.625" customWidth="1"/>
    <col min="41" max="66" width="2.375" customWidth="1"/>
    <col min="67" max="67" width="3.625" customWidth="1"/>
    <col min="68" max="117" width="2.375" customWidth="1"/>
    <col min="118" max="118" width="6.625" hidden="1" customWidth="1"/>
    <col min="119" max="191" width="2.375" customWidth="1"/>
  </cols>
  <sheetData>
    <row r="1" spans="1:186">
      <c r="B1" t="s">
        <v>429</v>
      </c>
      <c r="DM1" t="s">
        <v>416</v>
      </c>
      <c r="DO1" t="s">
        <v>416</v>
      </c>
    </row>
    <row r="2" spans="1:186">
      <c r="B2" s="168" t="s">
        <v>588</v>
      </c>
    </row>
    <row r="3" spans="1:186" ht="19.5" thickBot="1">
      <c r="B3" s="176" t="s">
        <v>618</v>
      </c>
      <c r="AQ3" s="1281" t="s">
        <v>587</v>
      </c>
      <c r="AR3" s="1281"/>
      <c r="AS3" s="1281"/>
      <c r="AT3" s="1281"/>
      <c r="AU3" s="1281"/>
      <c r="AV3" s="1281"/>
    </row>
    <row r="4" spans="1:186" ht="19.5" thickTop="1">
      <c r="B4" s="176" t="s">
        <v>586</v>
      </c>
      <c r="AQ4" s="1015"/>
      <c r="AR4" s="1173"/>
      <c r="AS4" s="1173"/>
      <c r="AT4" s="1173"/>
      <c r="AU4" s="1173"/>
      <c r="AV4" s="1173"/>
      <c r="AW4" s="1173"/>
      <c r="AX4" s="1173"/>
      <c r="AY4" s="1173"/>
      <c r="AZ4" s="1173"/>
      <c r="BA4" s="1173"/>
      <c r="BB4" s="1173"/>
      <c r="BC4" s="1173"/>
      <c r="BD4" s="1173"/>
      <c r="BE4" s="1016"/>
    </row>
    <row r="5" spans="1:186" ht="20.25" thickBot="1">
      <c r="B5" t="s">
        <v>589</v>
      </c>
      <c r="AQ5" s="1174"/>
      <c r="AR5" s="1175"/>
      <c r="AS5" s="1175"/>
      <c r="AT5" s="1175"/>
      <c r="AU5" s="1175"/>
      <c r="AV5" s="1175"/>
      <c r="AW5" s="1175"/>
      <c r="AX5" s="1175"/>
      <c r="AY5" s="1175"/>
      <c r="AZ5" s="1175"/>
      <c r="BA5" s="1175"/>
      <c r="BB5" s="1175"/>
      <c r="BC5" s="1175"/>
      <c r="BD5" s="1175"/>
      <c r="BE5" s="1176"/>
    </row>
    <row r="6" spans="1:186" ht="19.5" thickTop="1">
      <c r="A6" s="257" t="s">
        <v>476</v>
      </c>
      <c r="B6" s="768" t="s">
        <v>477</v>
      </c>
      <c r="C6" s="768"/>
      <c r="D6" s="768"/>
      <c r="E6" s="768"/>
      <c r="F6" s="768"/>
      <c r="G6" s="768"/>
      <c r="H6" s="768"/>
      <c r="I6" s="768"/>
      <c r="J6" s="768"/>
      <c r="K6" s="768"/>
      <c r="L6" s="769"/>
      <c r="M6" s="770"/>
      <c r="N6" s="770"/>
      <c r="O6" s="770"/>
      <c r="P6" s="770"/>
      <c r="Q6" s="770"/>
      <c r="R6" s="770"/>
      <c r="S6" s="770"/>
      <c r="T6" s="770"/>
      <c r="U6" s="770"/>
      <c r="V6" s="770"/>
      <c r="W6" s="770"/>
      <c r="X6" s="770"/>
      <c r="Y6" s="771"/>
      <c r="Z6" t="s">
        <v>478</v>
      </c>
    </row>
    <row r="7" spans="1:186">
      <c r="A7" s="320"/>
      <c r="B7" s="320"/>
      <c r="C7" s="320"/>
      <c r="D7" s="320"/>
      <c r="E7" s="320"/>
      <c r="F7" s="320"/>
      <c r="G7" s="320"/>
      <c r="H7" s="320"/>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c r="AK7" s="320"/>
      <c r="AL7" s="320"/>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row>
    <row r="8" spans="1:186" ht="20.100000000000001" customHeight="1">
      <c r="A8" s="4"/>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8"/>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row>
    <row r="9" spans="1:186" ht="20.100000000000001" customHeight="1" thickBot="1">
      <c r="A9" s="4"/>
      <c r="B9" s="2"/>
      <c r="C9" s="2"/>
      <c r="D9" s="2"/>
      <c r="E9" s="2"/>
      <c r="F9" s="2"/>
      <c r="G9" s="2"/>
      <c r="H9" s="2"/>
      <c r="I9" s="2"/>
      <c r="J9" s="2"/>
      <c r="K9" s="2"/>
      <c r="L9" s="2"/>
      <c r="M9" s="2"/>
      <c r="N9" s="2"/>
      <c r="O9" s="2"/>
      <c r="P9" s="2"/>
      <c r="Q9" s="2"/>
      <c r="R9" s="2"/>
      <c r="S9" s="2"/>
      <c r="T9" s="2"/>
      <c r="U9" s="779" t="s">
        <v>222</v>
      </c>
      <c r="V9" s="779"/>
      <c r="W9" s="779"/>
      <c r="X9" s="779"/>
      <c r="Y9" s="779"/>
      <c r="Z9" s="1192" t="s">
        <v>623</v>
      </c>
      <c r="AA9" s="1192"/>
      <c r="AB9" s="1192"/>
      <c r="AC9" s="1192"/>
      <c r="AD9" s="1278" t="s">
        <v>803</v>
      </c>
      <c r="AE9" s="1278"/>
      <c r="AF9" s="1278"/>
      <c r="AG9" s="1278"/>
      <c r="AH9" s="1278"/>
      <c r="AI9" s="1278"/>
      <c r="AJ9" s="1278"/>
      <c r="AK9" s="1278"/>
      <c r="AL9" s="8"/>
      <c r="AM9" s="2"/>
      <c r="AN9" s="2"/>
      <c r="AO9" s="2"/>
      <c r="AP9" s="2"/>
      <c r="AQ9" s="2"/>
      <c r="AR9" s="2"/>
      <c r="AS9" s="2"/>
      <c r="AT9" s="2"/>
      <c r="AU9" s="2"/>
      <c r="AV9" s="2"/>
      <c r="AW9" s="2"/>
      <c r="AX9" s="2"/>
      <c r="AY9" s="2"/>
      <c r="AZ9" s="2"/>
      <c r="BA9" s="2"/>
      <c r="BB9" s="2"/>
      <c r="BC9" s="2"/>
      <c r="BD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row>
    <row r="10" spans="1:186" ht="20.100000000000001" customHeight="1">
      <c r="A10" s="4"/>
      <c r="B10" s="5"/>
      <c r="C10" s="2"/>
      <c r="D10" s="2"/>
      <c r="E10" s="2"/>
      <c r="F10" s="772" t="str">
        <f>IF(L6="","池田煖房工業株式会社　御中",L6)</f>
        <v>池田煖房工業株式会社　御中</v>
      </c>
      <c r="G10" s="772"/>
      <c r="H10" s="772"/>
      <c r="I10" s="772"/>
      <c r="J10" s="772"/>
      <c r="K10" s="772"/>
      <c r="L10" s="772"/>
      <c r="M10" s="772"/>
      <c r="N10" s="772"/>
      <c r="O10" s="772"/>
      <c r="P10" s="772"/>
      <c r="Q10" s="772"/>
      <c r="R10" s="6"/>
      <c r="S10" s="7"/>
      <c r="T10" s="2"/>
      <c r="U10" s="886" t="s">
        <v>219</v>
      </c>
      <c r="V10" s="887"/>
      <c r="W10" s="887"/>
      <c r="X10" s="887"/>
      <c r="Y10" s="888"/>
      <c r="Z10" s="963"/>
      <c r="AA10" s="963"/>
      <c r="AB10" s="962"/>
      <c r="AC10" s="962"/>
      <c r="AD10" s="822"/>
      <c r="AE10" s="822"/>
      <c r="AF10" s="822"/>
      <c r="AG10" s="822"/>
      <c r="AH10" s="822"/>
      <c r="AI10" s="822"/>
      <c r="AJ10" s="820"/>
      <c r="AK10" s="821"/>
      <c r="AL10" s="8"/>
      <c r="AM10" s="2"/>
      <c r="AN10" s="2"/>
      <c r="AO10" s="2"/>
      <c r="AP10" s="2"/>
      <c r="AQ10" s="2" t="s">
        <v>36</v>
      </c>
      <c r="AR10" s="2"/>
      <c r="AS10" s="2"/>
      <c r="AT10" s="2"/>
      <c r="AU10" s="2"/>
      <c r="AV10" s="2"/>
      <c r="AW10" s="2"/>
      <c r="AX10" s="2"/>
      <c r="AY10" s="2"/>
      <c r="AZ10" s="2"/>
      <c r="BA10" s="2"/>
      <c r="BB10" s="2"/>
      <c r="BC10" s="2"/>
      <c r="BD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row>
    <row r="11" spans="1:186" ht="20.100000000000001" customHeight="1">
      <c r="A11" s="4"/>
      <c r="B11" s="5"/>
      <c r="C11" s="2"/>
      <c r="D11" s="2"/>
      <c r="E11" s="2"/>
      <c r="F11" s="772" t="s">
        <v>479</v>
      </c>
      <c r="G11" s="772"/>
      <c r="H11" s="772"/>
      <c r="I11" s="772"/>
      <c r="J11" s="772"/>
      <c r="K11" s="772"/>
      <c r="L11" s="772"/>
      <c r="M11" s="772"/>
      <c r="N11" s="772"/>
      <c r="O11" s="772"/>
      <c r="P11" s="772"/>
      <c r="Q11" s="772"/>
      <c r="R11" s="772"/>
      <c r="S11" s="772"/>
      <c r="T11" s="2"/>
      <c r="U11" s="883" t="s">
        <v>218</v>
      </c>
      <c r="V11" s="884"/>
      <c r="W11" s="885"/>
      <c r="X11" s="68" t="s">
        <v>217</v>
      </c>
      <c r="Y11" s="122"/>
      <c r="Z11" s="122"/>
      <c r="AA11" s="122"/>
      <c r="AB11" s="122"/>
      <c r="AC11" s="122"/>
      <c r="AD11" s="122"/>
      <c r="AE11" s="122"/>
      <c r="AF11" s="122"/>
      <c r="AG11" s="122"/>
      <c r="AH11" s="122"/>
      <c r="AI11" s="122"/>
      <c r="AJ11" s="122"/>
      <c r="AK11" s="123"/>
      <c r="AL11" s="8"/>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row>
    <row r="12" spans="1:186" ht="20.100000000000001" customHeight="1" thickBot="1">
      <c r="A12" s="4"/>
      <c r="B12" s="5"/>
      <c r="C12" s="9"/>
      <c r="D12" s="9"/>
      <c r="E12" s="9"/>
      <c r="F12" s="9"/>
      <c r="G12" s="9"/>
      <c r="H12" s="9"/>
      <c r="I12" s="9"/>
      <c r="J12" s="9"/>
      <c r="K12" s="9"/>
      <c r="L12" s="793" t="s">
        <v>54</v>
      </c>
      <c r="M12" s="793"/>
      <c r="N12" s="793"/>
      <c r="O12" s="793"/>
      <c r="P12" s="793"/>
      <c r="Q12" s="793"/>
      <c r="R12" s="793"/>
      <c r="S12" s="793"/>
      <c r="T12" s="2"/>
      <c r="U12" s="893" t="s">
        <v>221</v>
      </c>
      <c r="V12" s="894"/>
      <c r="W12" s="895"/>
      <c r="X12" s="150" t="s">
        <v>35</v>
      </c>
      <c r="Y12" s="1010"/>
      <c r="Z12" s="1010"/>
      <c r="AA12" s="1010"/>
      <c r="AB12" s="1010"/>
      <c r="AC12" s="151"/>
      <c r="AD12" s="151"/>
      <c r="AE12" s="152"/>
      <c r="AF12" s="152"/>
      <c r="AG12" s="152"/>
      <c r="AH12" s="152"/>
      <c r="AI12" s="152"/>
      <c r="AJ12" s="152"/>
      <c r="AK12" s="153"/>
      <c r="AL12" s="8"/>
      <c r="AM12" s="2"/>
      <c r="AN12" s="2"/>
      <c r="AO12" s="2"/>
      <c r="AP12" s="2"/>
      <c r="AQ12" s="2"/>
      <c r="AR12" s="160"/>
      <c r="AS12" s="161"/>
      <c r="AT12" s="161"/>
      <c r="AU12" s="162"/>
      <c r="AV12" s="2"/>
      <c r="AW12" s="988" t="s">
        <v>417</v>
      </c>
      <c r="AX12" s="988"/>
      <c r="AY12" s="988"/>
      <c r="AZ12" s="988"/>
      <c r="BA12" s="988"/>
      <c r="BB12" s="988"/>
      <c r="BC12" s="988"/>
      <c r="BD12" s="988"/>
      <c r="BE12" s="988"/>
      <c r="BF12" s="988"/>
      <c r="BG12" s="988"/>
      <c r="BH12" s="988"/>
      <c r="BI12" s="988"/>
      <c r="BJ12" s="988"/>
      <c r="BK12" s="988"/>
      <c r="BL12" s="988"/>
      <c r="BM12" s="988"/>
      <c r="BN12" s="2"/>
      <c r="BO12" s="2"/>
      <c r="BP12" s="2"/>
      <c r="BQ12" s="947"/>
      <c r="BR12" s="947"/>
      <c r="BS12" s="947"/>
      <c r="BT12" s="947"/>
      <c r="BU12" s="947"/>
      <c r="BV12" s="947"/>
      <c r="BW12" s="947"/>
      <c r="BX12" s="947"/>
      <c r="BY12" s="947"/>
      <c r="BZ12" s="947"/>
      <c r="CA12" s="947"/>
      <c r="CB12" s="947"/>
      <c r="CC12" s="947"/>
      <c r="CD12" s="947"/>
      <c r="CE12" s="947"/>
      <c r="CF12" s="947"/>
      <c r="CG12" s="947"/>
      <c r="CH12" s="947"/>
      <c r="CI12" s="947"/>
      <c r="CJ12" s="947"/>
      <c r="CK12" s="947"/>
      <c r="CL12" s="947"/>
      <c r="CM12" s="947"/>
      <c r="CN12" s="947"/>
      <c r="CO12" s="947"/>
      <c r="CP12" s="947"/>
      <c r="CQ12" s="947"/>
      <c r="CR12" s="947"/>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row>
    <row r="13" spans="1:186" ht="20.100000000000001" customHeight="1" thickBot="1">
      <c r="A13" s="4"/>
      <c r="B13" s="5"/>
      <c r="C13" s="800"/>
      <c r="D13" s="801"/>
      <c r="E13" s="801"/>
      <c r="F13" s="801"/>
      <c r="G13" s="801"/>
      <c r="H13" s="802"/>
      <c r="I13" s="802"/>
      <c r="J13" s="803"/>
      <c r="K13" s="9"/>
      <c r="L13" s="793"/>
      <c r="M13" s="793"/>
      <c r="N13" s="793"/>
      <c r="O13" s="793"/>
      <c r="P13" s="793"/>
      <c r="Q13" s="793"/>
      <c r="R13" s="793"/>
      <c r="S13" s="793"/>
      <c r="T13" s="2"/>
      <c r="U13" s="896"/>
      <c r="V13" s="897"/>
      <c r="W13" s="898"/>
      <c r="X13" s="1007"/>
      <c r="Y13" s="1008"/>
      <c r="Z13" s="1008"/>
      <c r="AA13" s="1008"/>
      <c r="AB13" s="1008"/>
      <c r="AC13" s="1008"/>
      <c r="AD13" s="1008"/>
      <c r="AE13" s="1008"/>
      <c r="AF13" s="1008"/>
      <c r="AG13" s="1008"/>
      <c r="AH13" s="1008"/>
      <c r="AI13" s="1008"/>
      <c r="AJ13" s="1008"/>
      <c r="AK13" s="1009"/>
      <c r="AL13" s="8"/>
      <c r="AM13" s="2"/>
      <c r="AN13" s="2"/>
      <c r="AO13" s="2"/>
      <c r="AP13" s="2"/>
      <c r="AQ13" s="2"/>
      <c r="AR13" s="163"/>
      <c r="AS13" s="164"/>
      <c r="AT13" s="164"/>
      <c r="AU13" s="165"/>
      <c r="AV13" s="2"/>
      <c r="AW13" s="988"/>
      <c r="AX13" s="988"/>
      <c r="AY13" s="988"/>
      <c r="AZ13" s="988"/>
      <c r="BA13" s="988"/>
      <c r="BB13" s="988"/>
      <c r="BC13" s="988"/>
      <c r="BD13" s="988"/>
      <c r="BE13" s="988"/>
      <c r="BF13" s="988"/>
      <c r="BG13" s="988"/>
      <c r="BH13" s="988"/>
      <c r="BI13" s="988"/>
      <c r="BJ13" s="988"/>
      <c r="BK13" s="988"/>
      <c r="BL13" s="988"/>
      <c r="BM13" s="988"/>
      <c r="BN13" s="2"/>
      <c r="BO13" s="2"/>
      <c r="BP13" s="2"/>
      <c r="BQ13" s="947"/>
      <c r="BR13" s="947"/>
      <c r="BS13" s="947"/>
      <c r="BT13" s="947"/>
      <c r="BU13" s="947"/>
      <c r="BV13" s="947"/>
      <c r="BW13" s="947"/>
      <c r="BX13" s="947"/>
      <c r="BY13" s="947"/>
      <c r="BZ13" s="947"/>
      <c r="CA13" s="947"/>
      <c r="CB13" s="947"/>
      <c r="CC13" s="947"/>
      <c r="CD13" s="947"/>
      <c r="CE13" s="947"/>
      <c r="CF13" s="947"/>
      <c r="CG13" s="947"/>
      <c r="CH13" s="947"/>
      <c r="CI13" s="947"/>
      <c r="CJ13" s="947"/>
      <c r="CK13" s="947"/>
      <c r="CL13" s="947"/>
      <c r="CM13" s="947"/>
      <c r="CN13" s="947"/>
      <c r="CO13" s="947"/>
      <c r="CP13" s="947"/>
      <c r="CQ13" s="947"/>
      <c r="CR13" s="947"/>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row>
    <row r="14" spans="1:186" ht="24.95" customHeight="1">
      <c r="A14" s="4"/>
      <c r="B14" s="5"/>
      <c r="C14" s="807" t="str">
        <f>IF(C13="","",C13)</f>
        <v/>
      </c>
      <c r="D14" s="807"/>
      <c r="E14" s="807"/>
      <c r="F14" s="807"/>
      <c r="G14" s="807"/>
      <c r="H14" s="968" t="str">
        <f>IF(H13="","",H13)</f>
        <v/>
      </c>
      <c r="I14" s="968"/>
      <c r="J14" s="968"/>
      <c r="K14" s="5"/>
      <c r="L14" s="79"/>
      <c r="M14" s="79"/>
      <c r="N14" s="79"/>
      <c r="O14" s="79"/>
      <c r="P14" s="79"/>
      <c r="Q14" s="79"/>
      <c r="R14" s="79"/>
      <c r="S14" s="79"/>
      <c r="T14" s="2"/>
      <c r="U14" s="794" t="s">
        <v>3</v>
      </c>
      <c r="V14" s="795"/>
      <c r="W14" s="796"/>
      <c r="X14" s="797"/>
      <c r="Y14" s="798"/>
      <c r="Z14" s="798"/>
      <c r="AA14" s="798"/>
      <c r="AB14" s="798"/>
      <c r="AC14" s="798"/>
      <c r="AD14" s="798"/>
      <c r="AE14" s="798"/>
      <c r="AF14" s="798"/>
      <c r="AG14" s="798"/>
      <c r="AH14" s="798"/>
      <c r="AI14" s="798"/>
      <c r="AJ14" s="798"/>
      <c r="AK14" s="799"/>
      <c r="AL14" s="8"/>
      <c r="AM14" s="2"/>
      <c r="AN14" s="2"/>
      <c r="AO14" s="2"/>
      <c r="AP14" s="2"/>
      <c r="AQ14" s="2"/>
      <c r="AV14" s="2"/>
      <c r="BN14" s="2"/>
      <c r="BO14" s="2"/>
      <c r="BP14" s="2"/>
      <c r="BQ14" s="1135"/>
      <c r="BR14" s="1135"/>
      <c r="BS14" s="1135"/>
      <c r="BT14" s="1135"/>
      <c r="BU14" s="1135"/>
      <c r="BV14" s="1135"/>
      <c r="BW14" s="2"/>
      <c r="BX14" s="2"/>
      <c r="BY14" s="2"/>
      <c r="BZ14" s="2"/>
      <c r="CA14" s="2"/>
      <c r="CB14" s="1135"/>
      <c r="CC14" s="1135"/>
      <c r="CD14" s="1135"/>
      <c r="CE14" s="1135"/>
      <c r="CF14" s="1135"/>
      <c r="CG14" s="1135"/>
      <c r="CH14" s="1290"/>
      <c r="CI14" s="1290"/>
      <c r="CJ14" s="1290"/>
      <c r="CK14" s="1290"/>
      <c r="CL14" s="1290"/>
      <c r="CM14" s="1290"/>
      <c r="CN14" s="1290"/>
      <c r="CO14" s="1290"/>
      <c r="CP14" s="1290"/>
      <c r="CQ14" s="174"/>
      <c r="CR14" s="1135"/>
      <c r="CS14" s="1135"/>
      <c r="CT14" s="1135"/>
      <c r="CU14" s="1135"/>
      <c r="CV14" s="1135"/>
      <c r="CW14" s="1135"/>
      <c r="CX14" s="1291"/>
      <c r="CY14" s="1116"/>
      <c r="CZ14" s="1116"/>
      <c r="DA14" s="1116"/>
      <c r="DB14" s="1116"/>
      <c r="DC14" s="1116"/>
      <c r="DD14" s="1116"/>
      <c r="DE14" s="1116"/>
      <c r="DF14" s="1116"/>
      <c r="DG14" s="1116"/>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row>
    <row r="15" spans="1:186" ht="20.100000000000001" customHeight="1">
      <c r="A15" s="4"/>
      <c r="B15" s="5"/>
      <c r="C15" s="814" t="s">
        <v>629</v>
      </c>
      <c r="D15" s="815"/>
      <c r="E15" s="816"/>
      <c r="F15" s="964"/>
      <c r="G15" s="965"/>
      <c r="H15" s="780" t="s">
        <v>6</v>
      </c>
      <c r="I15" s="964"/>
      <c r="J15" s="965"/>
      <c r="K15" s="780" t="s">
        <v>6</v>
      </c>
      <c r="L15" s="781"/>
      <c r="M15" s="782"/>
      <c r="N15" s="782"/>
      <c r="O15" s="783"/>
      <c r="P15" s="780" t="s">
        <v>6</v>
      </c>
      <c r="Q15" s="969"/>
      <c r="R15" s="970"/>
      <c r="S15" s="971"/>
      <c r="T15" s="2"/>
      <c r="U15" s="1157" t="s">
        <v>2</v>
      </c>
      <c r="V15" s="1158"/>
      <c r="W15" s="1159"/>
      <c r="X15" s="804"/>
      <c r="Y15" s="805"/>
      <c r="Z15" s="805"/>
      <c r="AA15" s="805"/>
      <c r="AB15" s="805"/>
      <c r="AC15" s="805"/>
      <c r="AD15" s="805"/>
      <c r="AE15" s="805"/>
      <c r="AF15" s="805"/>
      <c r="AG15" s="805"/>
      <c r="AH15" s="805"/>
      <c r="AI15" s="805"/>
      <c r="AJ15" s="805"/>
      <c r="AK15" s="806"/>
      <c r="AL15" s="8"/>
      <c r="AM15" s="2"/>
      <c r="AN15" s="2"/>
      <c r="AO15" s="2"/>
      <c r="AP15" s="2"/>
      <c r="AQ15" s="2"/>
      <c r="AR15" s="1167"/>
      <c r="AS15" s="1168"/>
      <c r="AT15" s="1168"/>
      <c r="AU15" s="1169"/>
      <c r="AV15" s="2"/>
      <c r="AW15" s="1160" t="s">
        <v>34</v>
      </c>
      <c r="AX15" s="1160"/>
      <c r="AY15" s="1160"/>
      <c r="AZ15" s="1160"/>
      <c r="BA15" s="1160"/>
      <c r="BB15" s="1160"/>
      <c r="BC15" s="1160"/>
      <c r="BD15" s="1160"/>
      <c r="BE15" s="1160"/>
      <c r="BF15" s="1160"/>
      <c r="BN15" s="2"/>
      <c r="BO15" s="2"/>
      <c r="BP15" s="2"/>
      <c r="BQ15" s="1289"/>
      <c r="BR15" s="1289"/>
      <c r="BS15" s="1289"/>
      <c r="BT15" s="1135"/>
      <c r="BU15" s="1135"/>
      <c r="BV15" s="1135"/>
      <c r="BW15" s="1135"/>
      <c r="BX15" s="1135"/>
      <c r="BY15" s="1135"/>
      <c r="BZ15" s="1135"/>
      <c r="CA15" s="11"/>
      <c r="CQ15" s="2"/>
      <c r="CR15" s="1292"/>
      <c r="CS15" s="1292"/>
      <c r="CT15" s="1292"/>
      <c r="CU15" s="1292"/>
      <c r="CV15" s="1292"/>
      <c r="CW15" s="1292"/>
      <c r="CX15" s="1292"/>
      <c r="CY15" s="1292"/>
      <c r="CZ15" s="1292"/>
      <c r="DA15" s="1292"/>
      <c r="DB15" s="1292"/>
      <c r="DC15" s="1292"/>
      <c r="DD15" s="1292"/>
      <c r="DE15" s="1292"/>
      <c r="DF15" s="1292"/>
      <c r="DG15" s="129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row>
    <row r="16" spans="1:186" ht="20.100000000000001" customHeight="1" thickBot="1">
      <c r="A16" s="4"/>
      <c r="B16" s="5"/>
      <c r="C16" s="817"/>
      <c r="D16" s="818"/>
      <c r="E16" s="819"/>
      <c r="F16" s="966"/>
      <c r="G16" s="967"/>
      <c r="H16" s="780"/>
      <c r="I16" s="966"/>
      <c r="J16" s="967"/>
      <c r="K16" s="780"/>
      <c r="L16" s="784"/>
      <c r="M16" s="785"/>
      <c r="N16" s="785"/>
      <c r="O16" s="786"/>
      <c r="P16" s="780"/>
      <c r="Q16" s="972"/>
      <c r="R16" s="973"/>
      <c r="S16" s="974"/>
      <c r="T16" s="2"/>
      <c r="U16" s="1070" t="s">
        <v>4</v>
      </c>
      <c r="V16" s="1071"/>
      <c r="W16" s="1072"/>
      <c r="X16" s="1177"/>
      <c r="Y16" s="1178"/>
      <c r="Z16" s="1178"/>
      <c r="AA16" s="1178"/>
      <c r="AB16" s="1178"/>
      <c r="AC16" s="1178"/>
      <c r="AD16" s="1178"/>
      <c r="AE16" s="1178"/>
      <c r="AF16" s="1178"/>
      <c r="AG16" s="1178"/>
      <c r="AH16" s="1178"/>
      <c r="AI16" s="1178"/>
      <c r="AJ16" s="1178"/>
      <c r="AK16" s="1179"/>
      <c r="AL16" s="8"/>
      <c r="AM16" s="2"/>
      <c r="AN16" s="2"/>
      <c r="AO16" s="2"/>
      <c r="AP16" s="2"/>
      <c r="AQ16" s="2"/>
      <c r="AR16" s="1170"/>
      <c r="AS16" s="1171"/>
      <c r="AT16" s="1171"/>
      <c r="AU16" s="1172"/>
      <c r="AV16" s="2"/>
      <c r="AW16" s="1160"/>
      <c r="AX16" s="1160"/>
      <c r="AY16" s="1160"/>
      <c r="AZ16" s="1160"/>
      <c r="BA16" s="1160"/>
      <c r="BB16" s="1160"/>
      <c r="BC16" s="1160"/>
      <c r="BD16" s="1160"/>
      <c r="BE16" s="1160"/>
      <c r="BF16" s="1160"/>
      <c r="BN16" s="2"/>
      <c r="BO16" s="2"/>
      <c r="BP16" s="2"/>
      <c r="BQ16" s="1289"/>
      <c r="BR16" s="1289"/>
      <c r="BS16" s="1289"/>
      <c r="BT16" s="1135"/>
      <c r="BU16" s="1135"/>
      <c r="BV16" s="1135"/>
      <c r="BW16" s="1135"/>
      <c r="BX16" s="1135"/>
      <c r="BY16" s="1135"/>
      <c r="BZ16" s="1135"/>
      <c r="CA16" s="11"/>
      <c r="CQ16" s="2"/>
      <c r="CR16" s="1292"/>
      <c r="CS16" s="1292"/>
      <c r="CT16" s="1292"/>
      <c r="CU16" s="1292"/>
      <c r="CV16" s="1292"/>
      <c r="CW16" s="1292"/>
      <c r="CX16" s="1292"/>
      <c r="CY16" s="1292"/>
      <c r="CZ16" s="1292"/>
      <c r="DA16" s="1292"/>
      <c r="DB16" s="1292"/>
      <c r="DC16" s="1292"/>
      <c r="DD16" s="1292"/>
      <c r="DE16" s="1292"/>
      <c r="DF16" s="1292"/>
      <c r="DG16" s="129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row>
    <row r="17" spans="1:186" ht="6" customHeight="1" thickBot="1">
      <c r="A17" s="4"/>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8"/>
      <c r="AM17" s="2"/>
      <c r="AN17" s="2"/>
      <c r="AO17" s="2"/>
      <c r="AP17" s="2"/>
      <c r="AQ17" s="2"/>
      <c r="AR17" s="2"/>
      <c r="AS17" s="990" t="s">
        <v>157</v>
      </c>
      <c r="AT17" s="990"/>
      <c r="AU17" s="990"/>
      <c r="AV17" s="990"/>
      <c r="AW17" s="990"/>
      <c r="AX17" s="990"/>
      <c r="AY17" s="990"/>
      <c r="AZ17" s="990"/>
      <c r="BA17" s="990"/>
      <c r="BB17" s="990"/>
      <c r="BC17" s="990"/>
      <c r="BD17" s="990"/>
      <c r="BE17" s="990"/>
      <c r="BF17" s="990"/>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row>
    <row r="18" spans="1:186" ht="18" customHeight="1">
      <c r="A18" s="4"/>
      <c r="B18" s="5"/>
      <c r="C18" s="808" t="s">
        <v>0</v>
      </c>
      <c r="D18" s="809"/>
      <c r="E18" s="810"/>
      <c r="F18" s="787"/>
      <c r="G18" s="788"/>
      <c r="H18" s="788"/>
      <c r="I18" s="788"/>
      <c r="J18" s="788"/>
      <c r="K18" s="788"/>
      <c r="L18" s="788"/>
      <c r="M18" s="788"/>
      <c r="N18" s="788"/>
      <c r="O18" s="788"/>
      <c r="P18" s="788"/>
      <c r="Q18" s="788"/>
      <c r="R18" s="788"/>
      <c r="S18" s="788"/>
      <c r="T18" s="788"/>
      <c r="U18" s="788"/>
      <c r="V18" s="788"/>
      <c r="W18" s="788"/>
      <c r="X18" s="788"/>
      <c r="Y18" s="788"/>
      <c r="Z18" s="788"/>
      <c r="AA18" s="788"/>
      <c r="AB18" s="788"/>
      <c r="AC18" s="788"/>
      <c r="AD18" s="788"/>
      <c r="AE18" s="789"/>
      <c r="AF18" s="1003" t="s">
        <v>1</v>
      </c>
      <c r="AG18" s="809"/>
      <c r="AH18" s="1004"/>
      <c r="AI18" s="997"/>
      <c r="AJ18" s="998"/>
      <c r="AK18" s="999"/>
      <c r="AL18" s="8"/>
      <c r="AM18" s="2"/>
      <c r="AN18" s="2"/>
      <c r="AO18" s="2"/>
      <c r="AP18" s="2"/>
      <c r="AQ18" s="2"/>
      <c r="AR18" s="2"/>
      <c r="AS18" s="990"/>
      <c r="AT18" s="990"/>
      <c r="AU18" s="990"/>
      <c r="AV18" s="990"/>
      <c r="AW18" s="990"/>
      <c r="AX18" s="990"/>
      <c r="AY18" s="990"/>
      <c r="AZ18" s="990"/>
      <c r="BA18" s="990"/>
      <c r="BB18" s="990"/>
      <c r="BC18" s="990"/>
      <c r="BD18" s="990"/>
      <c r="BE18" s="990"/>
      <c r="BF18" s="990"/>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row>
    <row r="19" spans="1:186" ht="18" customHeight="1" thickBot="1">
      <c r="A19" s="4"/>
      <c r="B19" s="5"/>
      <c r="C19" s="811"/>
      <c r="D19" s="812"/>
      <c r="E19" s="813"/>
      <c r="F19" s="790"/>
      <c r="G19" s="791"/>
      <c r="H19" s="791"/>
      <c r="I19" s="791"/>
      <c r="J19" s="791"/>
      <c r="K19" s="791"/>
      <c r="L19" s="791"/>
      <c r="M19" s="791"/>
      <c r="N19" s="791"/>
      <c r="O19" s="791"/>
      <c r="P19" s="791"/>
      <c r="Q19" s="791"/>
      <c r="R19" s="791"/>
      <c r="S19" s="791"/>
      <c r="T19" s="791"/>
      <c r="U19" s="791"/>
      <c r="V19" s="791"/>
      <c r="W19" s="791"/>
      <c r="X19" s="791"/>
      <c r="Y19" s="791"/>
      <c r="Z19" s="791"/>
      <c r="AA19" s="791"/>
      <c r="AB19" s="791"/>
      <c r="AC19" s="791"/>
      <c r="AD19" s="791"/>
      <c r="AE19" s="792"/>
      <c r="AF19" s="1005"/>
      <c r="AG19" s="812"/>
      <c r="AH19" s="1006"/>
      <c r="AI19" s="1000"/>
      <c r="AJ19" s="1001"/>
      <c r="AK19" s="1002"/>
      <c r="AL19" s="8"/>
      <c r="AM19" s="2"/>
      <c r="AN19" s="2"/>
      <c r="AO19" s="2"/>
      <c r="AP19" s="2"/>
      <c r="AQ19" s="2"/>
      <c r="AR19" s="2" t="s">
        <v>28</v>
      </c>
      <c r="AS19" s="2" t="s">
        <v>53</v>
      </c>
      <c r="AT19" s="2"/>
      <c r="AU19" s="2"/>
      <c r="AV19" s="2"/>
      <c r="AW19" s="2"/>
      <c r="AX19" s="2"/>
      <c r="AY19" s="2"/>
      <c r="AZ19" s="2"/>
      <c r="BA19" s="2"/>
      <c r="BB19" s="2"/>
      <c r="BC19" s="2"/>
      <c r="BD19" s="2"/>
      <c r="BE19" s="2"/>
      <c r="BF19" s="2"/>
      <c r="BG19" s="2"/>
      <c r="BH19" s="2"/>
      <c r="BI19" s="2"/>
      <c r="BJ19" s="2"/>
      <c r="BK19" s="2"/>
      <c r="BL19" s="2"/>
      <c r="BM19" s="2"/>
      <c r="BN19" s="2"/>
      <c r="BO19" s="2"/>
      <c r="BP19" s="73"/>
      <c r="BQ19" s="874"/>
      <c r="BR19" s="874"/>
      <c r="BS19" s="874"/>
      <c r="BT19" s="767"/>
      <c r="BU19" s="767"/>
      <c r="BV19" s="767"/>
      <c r="BW19" s="767"/>
      <c r="BX19" s="767"/>
      <c r="BY19" s="767"/>
      <c r="BZ19" s="767"/>
      <c r="CA19" s="767"/>
      <c r="CB19" s="767"/>
      <c r="CC19" s="767"/>
      <c r="CD19" s="767"/>
      <c r="CE19" s="767"/>
      <c r="CF19" s="767"/>
      <c r="CG19" s="767"/>
      <c r="CH19" s="767"/>
      <c r="CI19" s="767"/>
      <c r="CJ19" s="767"/>
      <c r="CK19" s="767"/>
      <c r="CL19" s="767"/>
      <c r="CM19" s="767"/>
      <c r="CN19" s="767"/>
      <c r="CO19" s="767"/>
      <c r="CP19" s="767"/>
      <c r="CQ19" s="767"/>
      <c r="CR19" s="767"/>
      <c r="CS19" s="767"/>
      <c r="CT19" s="767"/>
      <c r="CU19" s="767"/>
      <c r="CV19" s="767"/>
      <c r="CW19" s="767"/>
      <c r="CX19" s="767"/>
      <c r="CY19" s="767"/>
      <c r="CZ19" s="767"/>
      <c r="DA19" s="767"/>
      <c r="DB19" s="767"/>
      <c r="DC19" s="767"/>
      <c r="DD19" s="767"/>
      <c r="DE19" s="767"/>
      <c r="DF19" s="767"/>
      <c r="DG19" s="767"/>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row>
    <row r="20" spans="1:186" ht="6" customHeight="1" thickBot="1">
      <c r="A20" s="4"/>
      <c r="B20" s="5"/>
      <c r="C20" s="5"/>
      <c r="D20" s="5"/>
      <c r="E20" s="5"/>
      <c r="F20" s="5"/>
      <c r="G20" s="5"/>
      <c r="H20" s="5"/>
      <c r="I20" s="5"/>
      <c r="J20" s="5"/>
      <c r="K20" s="5"/>
      <c r="L20" s="5"/>
      <c r="M20" s="5"/>
      <c r="N20" s="5"/>
      <c r="O20" s="5"/>
      <c r="P20" s="5"/>
      <c r="Q20" s="5"/>
      <c r="R20" s="5"/>
      <c r="S20" s="5"/>
      <c r="T20" s="5"/>
      <c r="U20" s="5"/>
      <c r="V20" s="5"/>
      <c r="W20" s="5"/>
      <c r="X20" s="5"/>
      <c r="Y20" s="2"/>
      <c r="Z20" s="2"/>
      <c r="AA20" s="5"/>
      <c r="AB20" s="12"/>
      <c r="AC20" s="12"/>
      <c r="AD20" s="12"/>
      <c r="AE20" s="12"/>
      <c r="AF20" s="12"/>
      <c r="AG20" s="12"/>
      <c r="AH20" s="12"/>
      <c r="AI20" s="5"/>
      <c r="AJ20" s="5"/>
      <c r="AK20" s="5"/>
      <c r="AL20" s="8"/>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73"/>
      <c r="BQ20" s="874"/>
      <c r="BR20" s="874"/>
      <c r="BS20" s="874"/>
      <c r="BT20" s="767"/>
      <c r="BU20" s="767"/>
      <c r="BV20" s="767"/>
      <c r="BW20" s="767"/>
      <c r="BX20" s="767"/>
      <c r="BY20" s="767"/>
      <c r="BZ20" s="767"/>
      <c r="CA20" s="767"/>
      <c r="CB20" s="767"/>
      <c r="CC20" s="767"/>
      <c r="CD20" s="767"/>
      <c r="CE20" s="767"/>
      <c r="CF20" s="767"/>
      <c r="CG20" s="767"/>
      <c r="CH20" s="767"/>
      <c r="CI20" s="767"/>
      <c r="CJ20" s="767"/>
      <c r="CK20" s="767"/>
      <c r="CL20" s="767"/>
      <c r="CM20" s="767"/>
      <c r="CN20" s="767"/>
      <c r="CO20" s="767"/>
      <c r="CP20" s="767"/>
      <c r="CQ20" s="767"/>
      <c r="CR20" s="767"/>
      <c r="CS20" s="767"/>
      <c r="CT20" s="767"/>
      <c r="CU20" s="767"/>
      <c r="CV20" s="767"/>
      <c r="CW20" s="767"/>
      <c r="CX20" s="767"/>
      <c r="CY20" s="767"/>
      <c r="CZ20" s="767"/>
      <c r="DA20" s="767"/>
      <c r="DB20" s="767"/>
      <c r="DC20" s="767"/>
      <c r="DD20" s="767"/>
      <c r="DE20" s="767"/>
      <c r="DF20" s="767"/>
      <c r="DG20" s="767"/>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row>
    <row r="21" spans="1:186" ht="15" customHeight="1">
      <c r="A21" s="4"/>
      <c r="B21" s="5"/>
      <c r="C21" s="13" t="s">
        <v>7</v>
      </c>
      <c r="D21" s="14"/>
      <c r="E21" s="14"/>
      <c r="F21" s="14"/>
      <c r="G21" s="14"/>
      <c r="H21" s="879" t="s">
        <v>474</v>
      </c>
      <c r="I21" s="879"/>
      <c r="J21" s="981"/>
      <c r="K21" s="981"/>
      <c r="L21" s="981"/>
      <c r="M21" s="981"/>
      <c r="N21" s="981"/>
      <c r="O21" s="981"/>
      <c r="P21" s="981"/>
      <c r="Q21" s="5"/>
      <c r="R21" s="73"/>
      <c r="S21" s="1180" t="s">
        <v>233</v>
      </c>
      <c r="T21" s="1181"/>
      <c r="U21" s="175"/>
      <c r="V21" s="774" t="str">
        <f>IF(BQ15="","",BQ15)</f>
        <v/>
      </c>
      <c r="W21" s="775"/>
      <c r="X21" s="775"/>
      <c r="Y21" s="775"/>
      <c r="Z21" s="775"/>
      <c r="AA21" s="775"/>
      <c r="AB21" s="775"/>
      <c r="AC21" s="775"/>
      <c r="AD21" s="775"/>
      <c r="AE21" s="775"/>
      <c r="AF21" s="775"/>
      <c r="AG21" s="775"/>
      <c r="AH21" s="775"/>
      <c r="AI21" s="775"/>
      <c r="AJ21" s="775"/>
      <c r="AK21" s="859"/>
      <c r="AL21" s="8"/>
      <c r="AM21" s="2"/>
      <c r="AN21" s="2"/>
      <c r="AO21" s="2"/>
      <c r="AP21" s="2"/>
      <c r="AQ21" s="2"/>
      <c r="AR21" s="989" t="s">
        <v>481</v>
      </c>
      <c r="AS21" s="989"/>
      <c r="AT21" s="989"/>
      <c r="AU21" s="989"/>
      <c r="AV21" s="989"/>
      <c r="AW21" s="989"/>
      <c r="AX21" s="989"/>
      <c r="AY21" s="989"/>
      <c r="AZ21" s="989"/>
      <c r="BA21" s="989"/>
      <c r="BB21" s="989"/>
      <c r="BC21" s="989"/>
      <c r="BD21" s="989"/>
      <c r="BE21" s="989"/>
      <c r="BF21" s="989"/>
      <c r="BG21" s="989"/>
      <c r="BH21" s="989"/>
      <c r="BI21" s="989"/>
      <c r="BJ21" s="989"/>
      <c r="BK21" s="989"/>
      <c r="BL21" s="989"/>
      <c r="BM21" s="989"/>
      <c r="BN21" s="2"/>
      <c r="BO21" s="2"/>
      <c r="BP21" s="73"/>
      <c r="BQ21" s="874"/>
      <c r="BR21" s="874"/>
      <c r="BS21" s="874"/>
      <c r="BT21" s="767"/>
      <c r="BU21" s="767"/>
      <c r="BV21" s="767"/>
      <c r="BW21" s="767"/>
      <c r="BX21" s="767"/>
      <c r="BY21" s="767"/>
      <c r="BZ21" s="767"/>
      <c r="CA21" s="767"/>
      <c r="CB21" s="767"/>
      <c r="CC21" s="767"/>
      <c r="CD21" s="767"/>
      <c r="CE21" s="767"/>
      <c r="CF21" s="767"/>
      <c r="CG21" s="767"/>
      <c r="CH21" s="767"/>
      <c r="CI21" s="767"/>
      <c r="CJ21" s="767"/>
      <c r="CK21" s="767"/>
      <c r="CL21" s="767"/>
      <c r="CM21" s="767"/>
      <c r="CN21" s="767"/>
      <c r="CO21" s="767"/>
      <c r="CP21" s="767"/>
      <c r="CQ21" s="767"/>
      <c r="CR21" s="767"/>
      <c r="CS21" s="767"/>
      <c r="CT21" s="767"/>
      <c r="CU21" s="767"/>
      <c r="CV21" s="767"/>
      <c r="CW21" s="767"/>
      <c r="CX21" s="767"/>
      <c r="CY21" s="767"/>
      <c r="CZ21" s="767"/>
      <c r="DA21" s="767"/>
      <c r="DB21" s="767"/>
      <c r="DC21" s="767"/>
      <c r="DD21" s="767"/>
      <c r="DE21" s="767"/>
      <c r="DF21" s="767"/>
      <c r="DG21" s="767"/>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row>
    <row r="22" spans="1:186" ht="15" customHeight="1" thickBot="1">
      <c r="A22" s="4"/>
      <c r="B22" s="5"/>
      <c r="C22" s="15"/>
      <c r="D22" s="852" t="s">
        <v>468</v>
      </c>
      <c r="E22" s="852"/>
      <c r="F22" s="852"/>
      <c r="G22" s="852"/>
      <c r="H22" s="852"/>
      <c r="I22" s="852"/>
      <c r="J22" s="981"/>
      <c r="K22" s="981"/>
      <c r="L22" s="981"/>
      <c r="M22" s="981"/>
      <c r="N22" s="981"/>
      <c r="O22" s="981"/>
      <c r="P22" s="981"/>
      <c r="Q22" s="5"/>
      <c r="R22" s="73"/>
      <c r="S22" s="1182"/>
      <c r="T22" s="1183"/>
      <c r="U22" s="1186"/>
      <c r="V22" s="991" t="str">
        <f>IF(AQ4="","［セルAQ4］の内訳記載枠に内訳を入力！",AQ4)</f>
        <v>［セルAQ4］の内訳記載枠に内訳を入力！</v>
      </c>
      <c r="W22" s="992"/>
      <c r="X22" s="992"/>
      <c r="Y22" s="992"/>
      <c r="Z22" s="992"/>
      <c r="AA22" s="992"/>
      <c r="AB22" s="992"/>
      <c r="AC22" s="992"/>
      <c r="AD22" s="992"/>
      <c r="AE22" s="992"/>
      <c r="AF22" s="992"/>
      <c r="AG22" s="992"/>
      <c r="AH22" s="992"/>
      <c r="AI22" s="992"/>
      <c r="AJ22" s="992"/>
      <c r="AK22" s="993"/>
      <c r="AL22" s="8"/>
      <c r="AM22" s="2"/>
      <c r="AN22" s="2"/>
      <c r="AO22" s="2"/>
      <c r="AP22" s="2"/>
      <c r="AQ22" s="2"/>
      <c r="AR22" s="989"/>
      <c r="AS22" s="989"/>
      <c r="AT22" s="989"/>
      <c r="AU22" s="989"/>
      <c r="AV22" s="989"/>
      <c r="AW22" s="989"/>
      <c r="AX22" s="989"/>
      <c r="AY22" s="989"/>
      <c r="AZ22" s="989"/>
      <c r="BA22" s="989"/>
      <c r="BB22" s="989"/>
      <c r="BC22" s="989"/>
      <c r="BD22" s="989"/>
      <c r="BE22" s="989"/>
      <c r="BF22" s="989"/>
      <c r="BG22" s="989"/>
      <c r="BH22" s="989"/>
      <c r="BI22" s="989"/>
      <c r="BJ22" s="989"/>
      <c r="BK22" s="989"/>
      <c r="BL22" s="989"/>
      <c r="BM22" s="989"/>
      <c r="BN22" s="2"/>
      <c r="BO22" s="2"/>
      <c r="BP22" s="1199"/>
      <c r="BQ22" s="1198"/>
      <c r="BR22" s="1198"/>
      <c r="BS22" s="1198"/>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2"/>
      <c r="CT22" s="52"/>
      <c r="CU22" s="52"/>
      <c r="CV22" s="52"/>
      <c r="CW22" s="52"/>
      <c r="CX22" s="2"/>
      <c r="CY22" s="2"/>
      <c r="CZ22" s="2"/>
      <c r="DA22" s="2"/>
      <c r="DB22" s="2"/>
      <c r="DC22" s="2"/>
      <c r="DD22" s="2"/>
      <c r="DE22" s="2"/>
      <c r="DF22" s="2"/>
      <c r="DG22" s="2"/>
      <c r="DH22" s="2"/>
      <c r="DI22" s="2"/>
      <c r="DJ22" s="2"/>
      <c r="DK22" s="2"/>
      <c r="DN22" t="s">
        <v>158</v>
      </c>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row>
    <row r="23" spans="1:186" ht="15" customHeight="1" thickTop="1" thickBot="1">
      <c r="A23" s="4"/>
      <c r="B23" s="1231" t="s">
        <v>446</v>
      </c>
      <c r="C23" s="13" t="s">
        <v>8</v>
      </c>
      <c r="D23" s="14"/>
      <c r="E23" s="14"/>
      <c r="F23" s="14"/>
      <c r="G23" s="14"/>
      <c r="H23" s="14"/>
      <c r="I23" s="14"/>
      <c r="J23" s="831" t="str">
        <f>IFERROR(IF(J21="","",INT(J21*AV23*1/100)),"")</f>
        <v/>
      </c>
      <c r="K23" s="831"/>
      <c r="L23" s="831"/>
      <c r="M23" s="831"/>
      <c r="N23" s="831"/>
      <c r="O23" s="831"/>
      <c r="P23" s="831"/>
      <c r="Q23" s="5"/>
      <c r="R23" s="70"/>
      <c r="S23" s="1182"/>
      <c r="T23" s="1183"/>
      <c r="U23" s="1186"/>
      <c r="V23" s="994"/>
      <c r="W23" s="995"/>
      <c r="X23" s="995"/>
      <c r="Y23" s="995"/>
      <c r="Z23" s="995"/>
      <c r="AA23" s="995"/>
      <c r="AB23" s="995"/>
      <c r="AC23" s="995"/>
      <c r="AD23" s="995"/>
      <c r="AE23" s="995"/>
      <c r="AF23" s="995"/>
      <c r="AG23" s="995"/>
      <c r="AH23" s="995"/>
      <c r="AI23" s="995"/>
      <c r="AJ23" s="995"/>
      <c r="AK23" s="996"/>
      <c r="AL23" s="8"/>
      <c r="AM23" s="2"/>
      <c r="AN23" s="1255" t="s">
        <v>447</v>
      </c>
      <c r="AO23" s="190"/>
      <c r="AP23" s="191"/>
      <c r="AQ23" s="191"/>
      <c r="AR23" s="1011" t="s">
        <v>32</v>
      </c>
      <c r="AS23" s="1011"/>
      <c r="AT23" s="1011"/>
      <c r="AU23" s="1012"/>
      <c r="AV23" s="1015">
        <v>10</v>
      </c>
      <c r="AW23" s="1016"/>
      <c r="AX23" s="1011" t="s">
        <v>33</v>
      </c>
      <c r="AY23" s="1190"/>
      <c r="AZ23" s="2"/>
      <c r="BA23" s="1048" t="s">
        <v>424</v>
      </c>
      <c r="BB23" s="1049"/>
      <c r="BC23" s="1049"/>
      <c r="BD23" s="1049"/>
      <c r="BE23" s="1049"/>
      <c r="BF23" s="1050"/>
      <c r="BG23" s="2"/>
      <c r="BH23" s="65" t="s">
        <v>216</v>
      </c>
      <c r="BI23" s="65"/>
      <c r="BJ23" s="65"/>
      <c r="BK23" s="2"/>
      <c r="BL23" s="2"/>
      <c r="BM23" s="2"/>
      <c r="BN23" s="2"/>
      <c r="BO23" s="2"/>
      <c r="BP23" s="1199"/>
      <c r="BQ23" s="1198"/>
      <c r="BR23" s="1198"/>
      <c r="BS23" s="1198"/>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2"/>
      <c r="CT23" s="52"/>
      <c r="CU23" s="52"/>
      <c r="CV23" s="52"/>
      <c r="CW23" s="52"/>
      <c r="CX23" s="2"/>
      <c r="CY23" s="2"/>
      <c r="CZ23" s="2"/>
      <c r="DA23" s="2"/>
      <c r="DB23" s="2"/>
      <c r="DC23" s="2"/>
      <c r="DD23" s="2"/>
      <c r="DE23" s="2"/>
      <c r="DF23" s="2"/>
      <c r="DG23" s="2"/>
      <c r="DH23" s="2"/>
      <c r="DI23" s="2"/>
      <c r="DJ23" s="2"/>
      <c r="DK23" s="2"/>
      <c r="DN23" t="s">
        <v>159</v>
      </c>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row>
    <row r="24" spans="1:186" ht="15" customHeight="1" thickBot="1">
      <c r="A24" s="4"/>
      <c r="B24" s="1231"/>
      <c r="C24" s="29"/>
      <c r="D24" s="912" t="s">
        <v>224</v>
      </c>
      <c r="E24" s="912"/>
      <c r="F24" s="912"/>
      <c r="G24" s="912"/>
      <c r="H24" s="912"/>
      <c r="I24" s="912"/>
      <c r="J24" s="831"/>
      <c r="K24" s="831"/>
      <c r="L24" s="831"/>
      <c r="M24" s="831"/>
      <c r="N24" s="831"/>
      <c r="O24" s="831"/>
      <c r="P24" s="831"/>
      <c r="Q24" s="5"/>
      <c r="R24" s="70"/>
      <c r="S24" s="1182"/>
      <c r="T24" s="1183"/>
      <c r="U24" s="1187"/>
      <c r="V24" s="1283"/>
      <c r="W24" s="1284"/>
      <c r="X24" s="1284"/>
      <c r="Y24" s="1284"/>
      <c r="Z24" s="1284"/>
      <c r="AA24" s="1284"/>
      <c r="AB24" s="1284"/>
      <c r="AC24" s="1284"/>
      <c r="AD24" s="1284"/>
      <c r="AE24" s="1284"/>
      <c r="AF24" s="1284"/>
      <c r="AG24" s="1284"/>
      <c r="AH24" s="1284"/>
      <c r="AI24" s="1284"/>
      <c r="AJ24" s="1284"/>
      <c r="AK24" s="1285"/>
      <c r="AL24" s="8"/>
      <c r="AM24" s="2"/>
      <c r="AN24" s="1256"/>
      <c r="AO24" s="192"/>
      <c r="AP24" s="193"/>
      <c r="AQ24" s="193"/>
      <c r="AR24" s="1013"/>
      <c r="AS24" s="1013"/>
      <c r="AT24" s="1013"/>
      <c r="AU24" s="1014"/>
      <c r="AV24" s="1017"/>
      <c r="AW24" s="1018"/>
      <c r="AX24" s="767"/>
      <c r="AY24" s="1191"/>
      <c r="AZ24" s="2"/>
      <c r="BA24" s="30" t="s">
        <v>38</v>
      </c>
      <c r="BB24" s="31" t="s">
        <v>37</v>
      </c>
      <c r="BC24" s="2"/>
      <c r="BD24" s="2"/>
      <c r="BE24" s="2"/>
      <c r="BF24" s="2"/>
      <c r="BG24" s="2"/>
      <c r="BH24" s="2"/>
      <c r="BI24" s="2"/>
      <c r="BJ24" s="2"/>
      <c r="BK24" s="2"/>
      <c r="BL24" s="2"/>
      <c r="BM24" s="2"/>
      <c r="BN24" s="2"/>
      <c r="BO24" s="2"/>
      <c r="BP24" s="1199"/>
      <c r="BQ24" s="1198"/>
      <c r="BR24" s="1198"/>
      <c r="BS24" s="1198"/>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2"/>
      <c r="CT24" s="52"/>
      <c r="CU24" s="52"/>
      <c r="CV24" s="52"/>
      <c r="CW24" s="52"/>
      <c r="CX24" s="2"/>
      <c r="CY24" s="2"/>
      <c r="CZ24" s="2"/>
      <c r="DA24" s="2"/>
      <c r="DB24" s="2"/>
      <c r="DC24" s="2"/>
      <c r="DD24" s="2"/>
      <c r="DE24" s="2"/>
      <c r="DF24" s="2"/>
      <c r="DG24" s="2"/>
      <c r="DH24" s="2"/>
      <c r="DI24" s="2"/>
      <c r="DJ24" s="2"/>
      <c r="DK24" s="2"/>
      <c r="DN24" t="s">
        <v>160</v>
      </c>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row>
    <row r="25" spans="1:186" ht="15" customHeight="1" thickTop="1" thickBot="1">
      <c r="A25" s="4"/>
      <c r="B25" s="5"/>
      <c r="C25" s="15" t="s">
        <v>9</v>
      </c>
      <c r="D25" s="984" t="s">
        <v>24</v>
      </c>
      <c r="E25" s="984"/>
      <c r="F25" s="984"/>
      <c r="G25" s="984"/>
      <c r="H25" s="977" t="s">
        <v>358</v>
      </c>
      <c r="I25" s="978"/>
      <c r="J25" s="831" t="str">
        <f>IFERROR(IF(J21="","",SUM(J21:P24)),"")</f>
        <v/>
      </c>
      <c r="K25" s="831"/>
      <c r="L25" s="831"/>
      <c r="M25" s="831"/>
      <c r="N25" s="831"/>
      <c r="O25" s="831"/>
      <c r="P25" s="831"/>
      <c r="Q25" s="5"/>
      <c r="R25" s="10"/>
      <c r="S25" s="1184"/>
      <c r="T25" s="1185"/>
      <c r="U25" s="1188"/>
      <c r="V25" s="1286"/>
      <c r="W25" s="1287"/>
      <c r="X25" s="1287"/>
      <c r="Y25" s="1287"/>
      <c r="Z25" s="1287"/>
      <c r="AA25" s="1287"/>
      <c r="AB25" s="1287"/>
      <c r="AC25" s="1287"/>
      <c r="AD25" s="1287"/>
      <c r="AE25" s="1287"/>
      <c r="AF25" s="1287"/>
      <c r="AG25" s="1287"/>
      <c r="AH25" s="1287"/>
      <c r="AI25" s="1287"/>
      <c r="AJ25" s="1287"/>
      <c r="AK25" s="1288"/>
      <c r="AL25" s="8"/>
      <c r="AM25" s="2"/>
      <c r="AN25" s="1256"/>
      <c r="AO25" s="1232" t="s">
        <v>442</v>
      </c>
      <c r="AP25" s="1233"/>
      <c r="AQ25" s="1233"/>
      <c r="AR25" s="1233"/>
      <c r="AS25" s="1234"/>
      <c r="AT25" s="1238" t="str">
        <f>IFERROR(IF(J37="","",INT(J37*E39/(100+E39))),"")</f>
        <v/>
      </c>
      <c r="AU25" s="1238"/>
      <c r="AV25" s="1238"/>
      <c r="AW25" s="1238"/>
      <c r="AX25" s="1238"/>
      <c r="AY25" s="1239"/>
      <c r="AZ25" s="1242" t="s">
        <v>443</v>
      </c>
      <c r="BA25" s="1243"/>
      <c r="BB25" s="1244" t="s">
        <v>444</v>
      </c>
      <c r="BC25" s="1244"/>
      <c r="BD25" s="1245" t="s">
        <v>445</v>
      </c>
      <c r="BE25" s="1246"/>
      <c r="BF25" s="1246"/>
      <c r="BG25" s="1246"/>
      <c r="BH25" s="1249">
        <v>5001</v>
      </c>
      <c r="BI25" s="1250"/>
      <c r="BJ25" s="1250"/>
      <c r="BK25" s="1250"/>
      <c r="BL25" s="1250"/>
      <c r="BM25" s="1251"/>
      <c r="BN25" s="2"/>
      <c r="BO25" s="2"/>
      <c r="BP25" s="1199"/>
      <c r="BQ25" s="1198"/>
      <c r="BR25" s="1198"/>
      <c r="BS25" s="1198"/>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2"/>
      <c r="CT25" s="52"/>
      <c r="CU25" s="52"/>
      <c r="CV25" s="52"/>
      <c r="CW25" s="52"/>
      <c r="CX25" s="2"/>
      <c r="CY25" s="2"/>
      <c r="CZ25" s="2"/>
      <c r="DA25" s="2"/>
      <c r="DB25" s="2"/>
      <c r="DC25" s="2"/>
      <c r="DD25" s="2"/>
      <c r="DE25" s="2"/>
      <c r="DF25" s="2"/>
      <c r="DG25" s="2"/>
      <c r="DH25" s="2"/>
      <c r="DI25" s="2"/>
      <c r="DJ25" s="2"/>
      <c r="DK25" s="2"/>
      <c r="DN25" t="s">
        <v>161</v>
      </c>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row>
    <row r="26" spans="1:186" ht="15" customHeight="1" thickBot="1">
      <c r="A26" s="4"/>
      <c r="B26" s="5"/>
      <c r="C26" s="15"/>
      <c r="D26" s="852" t="s">
        <v>469</v>
      </c>
      <c r="E26" s="852"/>
      <c r="F26" s="852"/>
      <c r="G26" s="852"/>
      <c r="H26" s="852"/>
      <c r="I26" s="852"/>
      <c r="J26" s="831"/>
      <c r="K26" s="831"/>
      <c r="L26" s="831"/>
      <c r="M26" s="831"/>
      <c r="N26" s="831"/>
      <c r="O26" s="831"/>
      <c r="P26" s="831"/>
      <c r="Q26" s="5"/>
      <c r="R26" s="71"/>
      <c r="S26" s="80"/>
      <c r="T26" s="80"/>
      <c r="U26" s="80"/>
      <c r="V26" s="80"/>
      <c r="W26" s="80"/>
      <c r="X26" s="80"/>
      <c r="Y26" s="80"/>
      <c r="Z26" s="81"/>
      <c r="AA26" s="32"/>
      <c r="AB26" s="82"/>
      <c r="AC26" s="82"/>
      <c r="AD26" s="82"/>
      <c r="AE26" s="82"/>
      <c r="AF26" s="82"/>
      <c r="AG26" s="82"/>
      <c r="AH26" s="82"/>
      <c r="AI26" s="82"/>
      <c r="AJ26" s="82"/>
      <c r="AK26" s="75"/>
      <c r="AL26" s="8"/>
      <c r="AM26" s="2"/>
      <c r="AN26" s="1257"/>
      <c r="AO26" s="1235"/>
      <c r="AP26" s="1236"/>
      <c r="AQ26" s="1236"/>
      <c r="AR26" s="1236"/>
      <c r="AS26" s="1237"/>
      <c r="AT26" s="1240"/>
      <c r="AU26" s="1240"/>
      <c r="AV26" s="1240"/>
      <c r="AW26" s="1240"/>
      <c r="AX26" s="1240"/>
      <c r="AY26" s="1241"/>
      <c r="AZ26" s="1243"/>
      <c r="BA26" s="1243"/>
      <c r="BB26" s="1244"/>
      <c r="BC26" s="1244"/>
      <c r="BD26" s="1247"/>
      <c r="BE26" s="1248"/>
      <c r="BF26" s="1248"/>
      <c r="BG26" s="1248"/>
      <c r="BH26" s="1252"/>
      <c r="BI26" s="1253"/>
      <c r="BJ26" s="1253"/>
      <c r="BK26" s="1253"/>
      <c r="BL26" s="1253"/>
      <c r="BM26" s="1254"/>
      <c r="BN26" s="2"/>
      <c r="BO26" s="2"/>
      <c r="BP26" s="1199"/>
      <c r="BQ26" s="1198"/>
      <c r="BR26" s="1198"/>
      <c r="BS26" s="1198"/>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2"/>
      <c r="CT26" s="52"/>
      <c r="CU26" s="52"/>
      <c r="CV26" s="52"/>
      <c r="CW26" s="52"/>
      <c r="CX26" s="2"/>
      <c r="CY26" s="2"/>
      <c r="CZ26" s="2"/>
      <c r="DA26" s="2"/>
      <c r="DB26" s="2"/>
      <c r="DC26" s="2"/>
      <c r="DD26" s="2"/>
      <c r="DE26" s="2"/>
      <c r="DF26" s="2"/>
      <c r="DG26" s="2"/>
      <c r="DH26" s="2"/>
      <c r="DI26" s="2"/>
      <c r="DJ26" s="2"/>
      <c r="DK26" s="2"/>
      <c r="DN26" t="s">
        <v>162</v>
      </c>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row>
    <row r="27" spans="1:186" ht="15" customHeight="1">
      <c r="A27" s="4"/>
      <c r="B27" s="5"/>
      <c r="C27" s="13" t="s">
        <v>10</v>
      </c>
      <c r="D27" s="980" t="s">
        <v>19</v>
      </c>
      <c r="E27" s="980"/>
      <c r="F27" s="980"/>
      <c r="G27" s="980"/>
      <c r="H27" s="977" t="s">
        <v>358</v>
      </c>
      <c r="I27" s="978"/>
      <c r="J27" s="831">
        <v>0</v>
      </c>
      <c r="K27" s="831"/>
      <c r="L27" s="831"/>
      <c r="M27" s="831"/>
      <c r="N27" s="831"/>
      <c r="O27" s="831"/>
      <c r="P27" s="831"/>
      <c r="Q27" s="5"/>
      <c r="R27" s="71"/>
      <c r="T27" s="90" t="s">
        <v>241</v>
      </c>
      <c r="AL27" s="8"/>
      <c r="AM27" s="2"/>
      <c r="AN27" s="2"/>
      <c r="AO27" s="2"/>
      <c r="AP27" s="2"/>
      <c r="AQ27" s="2"/>
      <c r="BB27" s="2"/>
      <c r="BC27" s="2"/>
      <c r="BD27" s="2"/>
      <c r="BE27" s="2"/>
      <c r="BF27" s="2"/>
      <c r="BG27" s="2"/>
      <c r="BH27" s="65" t="s">
        <v>448</v>
      </c>
      <c r="BI27" s="2"/>
      <c r="BJ27" s="2"/>
      <c r="BK27" s="2"/>
      <c r="BL27" s="2"/>
      <c r="BM27" s="2"/>
      <c r="BN27" s="2"/>
      <c r="BO27" s="2"/>
      <c r="BP27" s="1199"/>
      <c r="BQ27" s="1198"/>
      <c r="BR27" s="1198"/>
      <c r="BS27" s="1198"/>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2"/>
      <c r="CT27" s="52"/>
      <c r="CU27" s="52"/>
      <c r="CV27" s="52"/>
      <c r="CW27" s="52"/>
      <c r="CX27" s="2"/>
      <c r="CY27" s="2"/>
      <c r="CZ27" s="2"/>
      <c r="DA27" s="2"/>
      <c r="DB27" s="2"/>
      <c r="DC27" s="2"/>
      <c r="DD27" s="2"/>
      <c r="DE27" s="2"/>
      <c r="DF27" s="2"/>
      <c r="DG27" s="2"/>
      <c r="DH27" s="2"/>
      <c r="DI27" s="2"/>
      <c r="DJ27" s="2"/>
      <c r="DK27" s="2"/>
      <c r="DN27" t="s">
        <v>163</v>
      </c>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row>
    <row r="28" spans="1:186" ht="15" customHeight="1">
      <c r="A28" s="4"/>
      <c r="B28" s="5"/>
      <c r="C28" s="29"/>
      <c r="D28" s="914" t="s">
        <v>31</v>
      </c>
      <c r="E28" s="914"/>
      <c r="F28" s="914"/>
      <c r="G28" s="914"/>
      <c r="H28" s="914"/>
      <c r="I28" s="914"/>
      <c r="J28" s="831"/>
      <c r="K28" s="831"/>
      <c r="L28" s="831"/>
      <c r="M28" s="831"/>
      <c r="N28" s="831"/>
      <c r="O28" s="831"/>
      <c r="P28" s="831"/>
      <c r="Q28" s="5"/>
      <c r="R28" s="71"/>
      <c r="S28" s="80">
        <v>1</v>
      </c>
      <c r="T28" s="80" t="s">
        <v>234</v>
      </c>
      <c r="U28" s="85" t="s">
        <v>235</v>
      </c>
      <c r="V28" s="85"/>
      <c r="W28" s="85"/>
      <c r="X28" s="85"/>
      <c r="Y28" s="85"/>
      <c r="Z28" s="86"/>
      <c r="AA28" s="87"/>
      <c r="AB28" s="88"/>
      <c r="AC28" s="88"/>
      <c r="AD28" s="88"/>
      <c r="AE28" s="88"/>
      <c r="AF28" s="88"/>
      <c r="AG28" s="88"/>
      <c r="AH28" s="88"/>
      <c r="AI28" s="88"/>
      <c r="AJ28" s="88"/>
      <c r="AK28" s="89"/>
      <c r="AL28" s="8"/>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1199"/>
      <c r="BQ28" s="1198"/>
      <c r="BR28" s="1198"/>
      <c r="BS28" s="1198"/>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2"/>
      <c r="CT28" s="52"/>
      <c r="CU28" s="52"/>
      <c r="CV28" s="52"/>
      <c r="CW28" s="52"/>
      <c r="CX28" s="2"/>
      <c r="CY28" s="2"/>
      <c r="CZ28" s="2"/>
      <c r="DA28" s="2"/>
      <c r="DB28" s="2"/>
      <c r="DC28" s="2"/>
      <c r="DD28" s="2"/>
      <c r="DE28" s="2"/>
      <c r="DF28" s="2"/>
      <c r="DG28" s="2"/>
      <c r="DH28" s="2"/>
      <c r="DI28" s="2"/>
      <c r="DJ28" s="2"/>
      <c r="DK28" s="2"/>
      <c r="DN28" t="s">
        <v>165</v>
      </c>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row>
    <row r="29" spans="1:186" ht="15" customHeight="1">
      <c r="A29" s="4"/>
      <c r="B29" s="5"/>
      <c r="C29" s="15" t="s">
        <v>11</v>
      </c>
      <c r="D29" s="980" t="s">
        <v>20</v>
      </c>
      <c r="E29" s="980"/>
      <c r="F29" s="980"/>
      <c r="G29" s="980"/>
      <c r="H29" s="977" t="s">
        <v>358</v>
      </c>
      <c r="I29" s="978"/>
      <c r="J29" s="831" t="str">
        <f>J25</f>
        <v/>
      </c>
      <c r="K29" s="831"/>
      <c r="L29" s="831"/>
      <c r="M29" s="831"/>
      <c r="N29" s="831"/>
      <c r="O29" s="831"/>
      <c r="P29" s="831"/>
      <c r="Q29" s="5"/>
      <c r="R29" s="74"/>
      <c r="S29" s="72"/>
      <c r="T29" s="10"/>
      <c r="U29" s="1041" t="s">
        <v>236</v>
      </c>
      <c r="V29" s="1041"/>
      <c r="W29" s="1041"/>
      <c r="X29" s="1041"/>
      <c r="Y29" s="1041"/>
      <c r="Z29" s="1041"/>
      <c r="AA29" s="1041"/>
      <c r="AB29" s="1041"/>
      <c r="AC29" s="1041"/>
      <c r="AD29" s="1041"/>
      <c r="AE29" s="1041"/>
      <c r="AF29" s="1041"/>
      <c r="AG29" s="1041"/>
      <c r="AH29" s="1041"/>
      <c r="AI29" s="1041"/>
      <c r="AJ29" s="1041"/>
      <c r="AK29" s="1041"/>
      <c r="AL29" s="8"/>
      <c r="AM29" s="2"/>
      <c r="AN29" s="2"/>
      <c r="AO29" s="2"/>
      <c r="AP29" s="767" t="s">
        <v>822</v>
      </c>
      <c r="AQ29" s="767"/>
      <c r="AR29" s="767"/>
      <c r="AS29" s="767"/>
      <c r="AT29" s="767"/>
      <c r="AU29" s="767"/>
      <c r="AV29" s="767"/>
      <c r="AW29" s="767"/>
      <c r="AX29" s="767"/>
      <c r="AY29" s="767"/>
      <c r="AZ29" s="767"/>
      <c r="BA29" s="767"/>
      <c r="BB29" s="767"/>
      <c r="BC29" s="767"/>
      <c r="BD29" s="767"/>
      <c r="BE29" s="767"/>
      <c r="BF29" s="767"/>
      <c r="BG29" s="767"/>
      <c r="BH29" s="767"/>
      <c r="BI29" s="767"/>
      <c r="BJ29" s="767"/>
      <c r="BK29" s="767"/>
      <c r="BL29" s="767"/>
      <c r="BM29" s="767"/>
      <c r="BN29" s="767"/>
      <c r="BO29" s="2"/>
      <c r="BP29" s="1199"/>
      <c r="BQ29" s="1198"/>
      <c r="BR29" s="1198"/>
      <c r="BS29" s="1198"/>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2"/>
      <c r="CT29" s="52"/>
      <c r="CU29" s="52"/>
      <c r="CV29" s="52"/>
      <c r="CW29" s="52"/>
      <c r="CX29" s="2"/>
      <c r="CY29" s="2"/>
      <c r="CZ29" s="2"/>
      <c r="DA29" s="2"/>
      <c r="DB29" s="2"/>
      <c r="DC29" s="2"/>
      <c r="DD29" s="2"/>
      <c r="DE29" s="2"/>
      <c r="DF29" s="2"/>
      <c r="DG29" s="2"/>
      <c r="DH29" s="2"/>
      <c r="DI29" s="2"/>
      <c r="DJ29" s="2"/>
      <c r="DK29" s="2"/>
      <c r="DN29" t="s">
        <v>164</v>
      </c>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row>
    <row r="30" spans="1:186" ht="15" customHeight="1">
      <c r="A30" s="4"/>
      <c r="B30" s="5"/>
      <c r="C30" s="15"/>
      <c r="D30" s="914" t="s">
        <v>31</v>
      </c>
      <c r="E30" s="914"/>
      <c r="F30" s="914"/>
      <c r="G30" s="914"/>
      <c r="H30" s="914"/>
      <c r="I30" s="914"/>
      <c r="J30" s="831"/>
      <c r="K30" s="831"/>
      <c r="L30" s="831"/>
      <c r="M30" s="831"/>
      <c r="N30" s="831"/>
      <c r="O30" s="831"/>
      <c r="P30" s="831"/>
      <c r="Q30" s="5"/>
      <c r="R30" s="74"/>
      <c r="U30" s="1041"/>
      <c r="V30" s="1041"/>
      <c r="W30" s="1041"/>
      <c r="X30" s="1041"/>
      <c r="Y30" s="1041"/>
      <c r="Z30" s="1041"/>
      <c r="AA30" s="1041"/>
      <c r="AB30" s="1041"/>
      <c r="AC30" s="1041"/>
      <c r="AD30" s="1041"/>
      <c r="AE30" s="1041"/>
      <c r="AF30" s="1041"/>
      <c r="AG30" s="1041"/>
      <c r="AH30" s="1041"/>
      <c r="AI30" s="1041"/>
      <c r="AJ30" s="1041"/>
      <c r="AK30" s="1041"/>
      <c r="AL30" s="8"/>
      <c r="AM30" s="2"/>
      <c r="AN30" s="2"/>
      <c r="AO30" s="2"/>
      <c r="AP30" s="767"/>
      <c r="AQ30" s="767"/>
      <c r="AR30" s="767"/>
      <c r="AS30" s="767"/>
      <c r="AT30" s="767"/>
      <c r="AU30" s="767"/>
      <c r="AV30" s="767"/>
      <c r="AW30" s="767"/>
      <c r="AX30" s="767"/>
      <c r="AY30" s="767"/>
      <c r="AZ30" s="767"/>
      <c r="BA30" s="767"/>
      <c r="BB30" s="767"/>
      <c r="BC30" s="767"/>
      <c r="BD30" s="767"/>
      <c r="BE30" s="767"/>
      <c r="BF30" s="767"/>
      <c r="BG30" s="767"/>
      <c r="BH30" s="767"/>
      <c r="BI30" s="767"/>
      <c r="BJ30" s="767"/>
      <c r="BK30" s="767"/>
      <c r="BL30" s="767"/>
      <c r="BM30" s="767"/>
      <c r="BN30" s="767"/>
      <c r="BO30" s="2"/>
      <c r="BP30" s="1199"/>
      <c r="BQ30" s="1198"/>
      <c r="BR30" s="1198"/>
      <c r="BS30" s="1198"/>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2"/>
      <c r="CT30" s="52"/>
      <c r="CU30" s="52"/>
      <c r="CV30" s="52"/>
      <c r="CW30" s="52"/>
      <c r="CX30" s="2"/>
      <c r="CY30" s="2"/>
      <c r="CZ30" s="2"/>
      <c r="DA30" s="2"/>
      <c r="DB30" s="2"/>
      <c r="DC30" s="2"/>
      <c r="DD30" s="2"/>
      <c r="DE30" s="2"/>
      <c r="DF30" s="2"/>
      <c r="DG30" s="2"/>
      <c r="DH30" s="2"/>
      <c r="DI30" s="2"/>
      <c r="DJ30" s="2"/>
      <c r="DK30" s="2"/>
      <c r="DN30" t="s">
        <v>166</v>
      </c>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row>
    <row r="31" spans="1:186" ht="15" customHeight="1">
      <c r="A31" s="4"/>
      <c r="B31" s="5"/>
      <c r="C31" s="13" t="s">
        <v>12</v>
      </c>
      <c r="D31" s="984" t="s">
        <v>25</v>
      </c>
      <c r="E31" s="984"/>
      <c r="F31" s="984"/>
      <c r="G31" s="984"/>
      <c r="H31" s="977" t="s">
        <v>358</v>
      </c>
      <c r="I31" s="978"/>
      <c r="J31" s="831" t="str">
        <f>IFERROR(IF(OR(J29="",AQ4=""),"",SUM(J27:P30)),"")</f>
        <v/>
      </c>
      <c r="K31" s="831"/>
      <c r="L31" s="831"/>
      <c r="M31" s="831"/>
      <c r="N31" s="831"/>
      <c r="O31" s="831"/>
      <c r="P31" s="831"/>
      <c r="Q31" s="5"/>
      <c r="R31" s="22"/>
      <c r="S31" s="72">
        <v>2</v>
      </c>
      <c r="T31" s="80" t="s">
        <v>234</v>
      </c>
      <c r="U31" s="85" t="s">
        <v>237</v>
      </c>
      <c r="AL31" s="8"/>
      <c r="AM31" s="2"/>
      <c r="AN31" s="2"/>
      <c r="AO31" s="2"/>
      <c r="AP31" s="1047" t="s">
        <v>427</v>
      </c>
      <c r="AQ31" s="1047"/>
      <c r="AR31" s="1047"/>
      <c r="AS31" s="1047"/>
      <c r="AT31" s="1047"/>
      <c r="AU31" s="1047"/>
      <c r="AV31" s="1047"/>
      <c r="AW31" s="1047"/>
      <c r="AX31" s="1047"/>
      <c r="AY31" s="1047"/>
      <c r="AZ31" s="1047"/>
      <c r="BA31" s="1047"/>
      <c r="BB31" s="1047"/>
      <c r="BC31" s="1047"/>
      <c r="BD31" s="1047"/>
      <c r="BE31" s="1047"/>
      <c r="BF31" s="1047"/>
      <c r="BG31" s="1047"/>
      <c r="BH31" s="1047"/>
      <c r="BI31" s="1047"/>
      <c r="BJ31" s="1047"/>
      <c r="BK31" s="1047"/>
      <c r="BL31" s="1047"/>
      <c r="BM31" s="1047"/>
      <c r="BN31" s="1047"/>
      <c r="BO31" s="2"/>
      <c r="BP31" s="1199"/>
      <c r="BQ31" s="1198"/>
      <c r="BR31" s="1198"/>
      <c r="BS31" s="1198"/>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2"/>
      <c r="CT31" s="52"/>
      <c r="CU31" s="52"/>
      <c r="CV31" s="52"/>
      <c r="CW31" s="52"/>
      <c r="CX31" s="2"/>
      <c r="CY31" s="2"/>
      <c r="CZ31" s="2"/>
      <c r="DA31" s="2"/>
      <c r="DB31" s="2"/>
      <c r="DC31" s="2"/>
      <c r="DD31" s="2"/>
      <c r="DE31" s="2"/>
      <c r="DF31" s="2"/>
      <c r="DG31" s="2"/>
      <c r="DH31" s="2"/>
      <c r="DI31" s="2"/>
      <c r="DJ31" s="2"/>
      <c r="DK31" s="2"/>
      <c r="DN31" t="s">
        <v>167</v>
      </c>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row>
    <row r="32" spans="1:186" ht="15" customHeight="1">
      <c r="A32" s="4"/>
      <c r="B32" s="5"/>
      <c r="C32" s="29"/>
      <c r="D32" s="979" t="s">
        <v>21</v>
      </c>
      <c r="E32" s="979"/>
      <c r="F32" s="979"/>
      <c r="G32" s="979"/>
      <c r="H32" s="979"/>
      <c r="I32" s="979"/>
      <c r="J32" s="831"/>
      <c r="K32" s="831"/>
      <c r="L32" s="831"/>
      <c r="M32" s="831"/>
      <c r="N32" s="831"/>
      <c r="O32" s="831"/>
      <c r="P32" s="831"/>
      <c r="Q32" s="5"/>
      <c r="R32" s="22"/>
      <c r="S32" s="72">
        <v>3</v>
      </c>
      <c r="T32" s="80" t="s">
        <v>234</v>
      </c>
      <c r="U32" s="1051" t="s">
        <v>630</v>
      </c>
      <c r="V32" s="1051"/>
      <c r="W32" s="1051"/>
      <c r="X32" s="1051"/>
      <c r="Y32" s="1051"/>
      <c r="Z32" s="1051"/>
      <c r="AA32" s="1051"/>
      <c r="AB32" s="1051"/>
      <c r="AC32" s="1051"/>
      <c r="AD32" s="1051"/>
      <c r="AE32" s="1051"/>
      <c r="AF32" s="1051"/>
      <c r="AG32" s="1051"/>
      <c r="AH32" s="1051"/>
      <c r="AI32" s="1051"/>
      <c r="AJ32" s="1051"/>
      <c r="AK32" s="1051"/>
      <c r="AL32" s="8"/>
      <c r="AM32" s="2"/>
      <c r="AN32" s="2"/>
      <c r="AO32" s="2"/>
      <c r="AP32" s="1047"/>
      <c r="AQ32" s="1047"/>
      <c r="AR32" s="1047"/>
      <c r="AS32" s="1047"/>
      <c r="AT32" s="1047"/>
      <c r="AU32" s="1047"/>
      <c r="AV32" s="1047"/>
      <c r="AW32" s="1047"/>
      <c r="AX32" s="1047"/>
      <c r="AY32" s="1047"/>
      <c r="AZ32" s="1047"/>
      <c r="BA32" s="1047"/>
      <c r="BB32" s="1047"/>
      <c r="BC32" s="1047"/>
      <c r="BD32" s="1047"/>
      <c r="BE32" s="1047"/>
      <c r="BF32" s="1047"/>
      <c r="BG32" s="1047"/>
      <c r="BH32" s="1047"/>
      <c r="BI32" s="1047"/>
      <c r="BJ32" s="1047"/>
      <c r="BK32" s="1047"/>
      <c r="BL32" s="1047"/>
      <c r="BM32" s="1047"/>
      <c r="BN32" s="1047"/>
      <c r="BO32" s="2"/>
      <c r="BP32" s="1199"/>
      <c r="BQ32" s="1198"/>
      <c r="BR32" s="1198"/>
      <c r="BS32" s="1198"/>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2"/>
      <c r="CT32" s="52"/>
      <c r="CU32" s="52"/>
      <c r="CV32" s="52"/>
      <c r="CW32" s="52"/>
      <c r="CX32" s="2"/>
      <c r="CY32" s="2"/>
      <c r="CZ32" s="2"/>
      <c r="DA32" s="2"/>
      <c r="DB32" s="2"/>
      <c r="DC32" s="2"/>
      <c r="DD32" s="2"/>
      <c r="DE32" s="2"/>
      <c r="DF32" s="2"/>
      <c r="DG32" s="2"/>
      <c r="DH32" s="2"/>
      <c r="DI32" s="2"/>
      <c r="DJ32" s="2"/>
      <c r="DK32" s="2"/>
      <c r="DN32" t="s">
        <v>168</v>
      </c>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row>
    <row r="33" spans="1:186" ht="15" customHeight="1">
      <c r="A33" s="4"/>
      <c r="B33" s="5"/>
      <c r="C33" s="15" t="s">
        <v>13</v>
      </c>
      <c r="D33" s="984" t="s">
        <v>26</v>
      </c>
      <c r="E33" s="984"/>
      <c r="F33" s="984"/>
      <c r="G33" s="984"/>
      <c r="H33" s="977" t="s">
        <v>358</v>
      </c>
      <c r="I33" s="978"/>
      <c r="J33" s="831" t="str">
        <f>IFERROR(IF(OR(J27="",J29=""),"",IF(J21=0,"",IF(J21="","",SUM(J25-J31)))),"")</f>
        <v/>
      </c>
      <c r="K33" s="831"/>
      <c r="L33" s="831"/>
      <c r="M33" s="831"/>
      <c r="N33" s="831"/>
      <c r="O33" s="831"/>
      <c r="P33" s="831"/>
      <c r="Q33" s="5"/>
      <c r="R33" s="33"/>
      <c r="S33" s="72"/>
      <c r="T33" s="80"/>
      <c r="U33" s="1051"/>
      <c r="V33" s="1051"/>
      <c r="W33" s="1051"/>
      <c r="X33" s="1051"/>
      <c r="Y33" s="1051"/>
      <c r="Z33" s="1051"/>
      <c r="AA33" s="1051"/>
      <c r="AB33" s="1051"/>
      <c r="AC33" s="1051"/>
      <c r="AD33" s="1051"/>
      <c r="AE33" s="1051"/>
      <c r="AF33" s="1051"/>
      <c r="AG33" s="1051"/>
      <c r="AH33" s="1051"/>
      <c r="AI33" s="1051"/>
      <c r="AJ33" s="1051"/>
      <c r="AK33" s="1051"/>
      <c r="AL33" s="8"/>
      <c r="AM33" s="2"/>
      <c r="AN33" s="2"/>
      <c r="AO33" s="2"/>
      <c r="AP33" s="1189" t="s">
        <v>627</v>
      </c>
      <c r="AQ33" s="1189"/>
      <c r="AR33" s="1189"/>
      <c r="AS33" s="1189"/>
      <c r="AT33" s="1189"/>
      <c r="AU33" s="1189"/>
      <c r="AV33" s="1189"/>
      <c r="AW33" s="1189"/>
      <c r="AX33" s="1189"/>
      <c r="AY33" s="1189"/>
      <c r="AZ33" s="1189"/>
      <c r="BA33" s="1189"/>
      <c r="BB33" s="1189"/>
      <c r="BC33" s="1189"/>
      <c r="BD33" s="1189"/>
      <c r="BE33" s="1189"/>
      <c r="BF33" s="1189"/>
      <c r="BG33" s="1189"/>
      <c r="BH33" s="1189"/>
      <c r="BI33" s="1189"/>
      <c r="BJ33" s="1189"/>
      <c r="BK33" s="1189"/>
      <c r="BL33" s="1189"/>
      <c r="BM33" s="1189"/>
      <c r="BN33" s="1189"/>
      <c r="BO33" s="2"/>
      <c r="BP33" s="1199"/>
      <c r="BQ33" s="1198"/>
      <c r="BR33" s="1198"/>
      <c r="BS33" s="1198"/>
      <c r="BT33" s="51"/>
      <c r="BU33" s="51"/>
      <c r="BV33" s="51"/>
      <c r="BW33" s="51"/>
      <c r="BX33" s="51"/>
      <c r="BY33" s="51"/>
      <c r="BZ33" s="51"/>
      <c r="CA33" s="51"/>
      <c r="CB33" s="51"/>
      <c r="CC33" s="51"/>
      <c r="CD33" s="51"/>
      <c r="CE33" s="51"/>
      <c r="CF33" s="51"/>
      <c r="CG33" s="51"/>
      <c r="CH33" s="51"/>
      <c r="CI33" s="51"/>
      <c r="CJ33" s="51"/>
      <c r="CK33" s="51"/>
      <c r="CL33" s="51"/>
      <c r="CM33" s="51"/>
      <c r="CN33" s="51"/>
      <c r="CO33" s="51"/>
      <c r="CP33" s="51"/>
      <c r="CQ33" s="51"/>
      <c r="CR33" s="51"/>
      <c r="CS33" s="52"/>
      <c r="CT33" s="52"/>
      <c r="CU33" s="52"/>
      <c r="CV33" s="52"/>
      <c r="CW33" s="52"/>
      <c r="CX33" s="2"/>
      <c r="CY33" s="2"/>
      <c r="CZ33" s="2"/>
      <c r="DA33" s="2"/>
      <c r="DB33" s="2"/>
      <c r="DC33" s="2"/>
      <c r="DD33" s="2"/>
      <c r="DE33" s="2"/>
      <c r="DF33" s="2"/>
      <c r="DG33" s="2"/>
      <c r="DH33" s="2"/>
      <c r="DI33" s="2"/>
      <c r="DJ33" s="2"/>
      <c r="DK33" s="2"/>
      <c r="DN33" t="s">
        <v>169</v>
      </c>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row>
    <row r="34" spans="1:186" ht="15" customHeight="1">
      <c r="A34" s="4"/>
      <c r="B34" s="5"/>
      <c r="C34" s="15"/>
      <c r="D34" s="852" t="s">
        <v>470</v>
      </c>
      <c r="E34" s="852"/>
      <c r="F34" s="852"/>
      <c r="G34" s="852"/>
      <c r="H34" s="852"/>
      <c r="I34" s="852"/>
      <c r="J34" s="831"/>
      <c r="K34" s="831"/>
      <c r="L34" s="831"/>
      <c r="M34" s="831"/>
      <c r="N34" s="831"/>
      <c r="O34" s="831"/>
      <c r="P34" s="831"/>
      <c r="Q34" s="5"/>
      <c r="R34" s="22"/>
      <c r="S34" s="83"/>
      <c r="T34" s="83"/>
      <c r="U34" s="1051"/>
      <c r="V34" s="1051"/>
      <c r="W34" s="1051"/>
      <c r="X34" s="1051"/>
      <c r="Y34" s="1051"/>
      <c r="Z34" s="1051"/>
      <c r="AA34" s="1051"/>
      <c r="AB34" s="1051"/>
      <c r="AC34" s="1051"/>
      <c r="AD34" s="1051"/>
      <c r="AE34" s="1051"/>
      <c r="AF34" s="1051"/>
      <c r="AG34" s="1051"/>
      <c r="AH34" s="1051"/>
      <c r="AI34" s="1051"/>
      <c r="AJ34" s="1051"/>
      <c r="AK34" s="1051"/>
      <c r="AL34" s="8"/>
      <c r="AM34" s="2"/>
      <c r="AN34" s="2"/>
      <c r="AO34" s="2"/>
      <c r="AP34" s="1189"/>
      <c r="AQ34" s="1189"/>
      <c r="AR34" s="1189"/>
      <c r="AS34" s="1189"/>
      <c r="AT34" s="1189"/>
      <c r="AU34" s="1189"/>
      <c r="AV34" s="1189"/>
      <c r="AW34" s="1189"/>
      <c r="AX34" s="1189"/>
      <c r="AY34" s="1189"/>
      <c r="AZ34" s="1189"/>
      <c r="BA34" s="1189"/>
      <c r="BB34" s="1189"/>
      <c r="BC34" s="1189"/>
      <c r="BD34" s="1189"/>
      <c r="BE34" s="1189"/>
      <c r="BF34" s="1189"/>
      <c r="BG34" s="1189"/>
      <c r="BH34" s="1189"/>
      <c r="BI34" s="1189"/>
      <c r="BJ34" s="1189"/>
      <c r="BK34" s="1189"/>
      <c r="BL34" s="1189"/>
      <c r="BM34" s="1189"/>
      <c r="BN34" s="1189"/>
      <c r="BO34" s="2"/>
      <c r="BP34" s="1199"/>
      <c r="BQ34" s="1198"/>
      <c r="BR34" s="1198"/>
      <c r="BS34" s="1198"/>
      <c r="BT34" s="51"/>
      <c r="BU34" s="51"/>
      <c r="BV34" s="51"/>
      <c r="BW34" s="51"/>
      <c r="BX34" s="51"/>
      <c r="BY34" s="51"/>
      <c r="BZ34" s="51"/>
      <c r="CA34" s="51"/>
      <c r="CB34" s="51"/>
      <c r="CC34" s="51"/>
      <c r="CD34" s="51"/>
      <c r="CE34" s="51"/>
      <c r="CF34" s="51"/>
      <c r="CG34" s="51"/>
      <c r="CH34" s="51"/>
      <c r="CI34" s="51"/>
      <c r="CJ34" s="51"/>
      <c r="CK34" s="51"/>
      <c r="CL34" s="51"/>
      <c r="CM34" s="51"/>
      <c r="CN34" s="51"/>
      <c r="CO34" s="51"/>
      <c r="CP34" s="51"/>
      <c r="CQ34" s="51"/>
      <c r="CR34" s="51"/>
      <c r="CS34" s="52"/>
      <c r="CT34" s="52"/>
      <c r="CU34" s="52"/>
      <c r="CV34" s="52"/>
      <c r="CW34" s="52"/>
      <c r="CX34" s="2"/>
      <c r="CY34" s="2"/>
      <c r="CZ34" s="2"/>
      <c r="DA34" s="2"/>
      <c r="DB34" s="2"/>
      <c r="DC34" s="2"/>
      <c r="DD34" s="2"/>
      <c r="DE34" s="2"/>
      <c r="DF34" s="2"/>
      <c r="DG34" s="2"/>
      <c r="DH34" s="2"/>
      <c r="DI34" s="2"/>
      <c r="DJ34" s="2"/>
      <c r="DK34" s="2"/>
      <c r="DN34" t="s">
        <v>170</v>
      </c>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row>
    <row r="35" spans="1:186" ht="15" customHeight="1">
      <c r="A35" s="4"/>
      <c r="B35" s="5"/>
      <c r="C35" s="13" t="s">
        <v>14</v>
      </c>
      <c r="D35" s="14"/>
      <c r="E35" s="14"/>
      <c r="F35" s="14"/>
      <c r="G35" s="14"/>
      <c r="H35" s="977" t="s">
        <v>358</v>
      </c>
      <c r="I35" s="978"/>
      <c r="J35" s="1045">
        <f>IFERROR(IF(J27="","",J27),"")</f>
        <v>0</v>
      </c>
      <c r="K35" s="1045"/>
      <c r="L35" s="1045"/>
      <c r="M35" s="1045"/>
      <c r="N35" s="1045"/>
      <c r="O35" s="1045"/>
      <c r="P35" s="1045"/>
      <c r="Q35" s="5"/>
      <c r="R35" s="33"/>
      <c r="S35" s="83"/>
      <c r="T35" s="83"/>
      <c r="U35" s="1051"/>
      <c r="V35" s="1051"/>
      <c r="W35" s="1051"/>
      <c r="X35" s="1051"/>
      <c r="Y35" s="1051"/>
      <c r="Z35" s="1051"/>
      <c r="AA35" s="1051"/>
      <c r="AB35" s="1051"/>
      <c r="AC35" s="1051"/>
      <c r="AD35" s="1051"/>
      <c r="AE35" s="1051"/>
      <c r="AF35" s="1051"/>
      <c r="AG35" s="1051"/>
      <c r="AH35" s="1051"/>
      <c r="AI35" s="1051"/>
      <c r="AJ35" s="1051"/>
      <c r="AK35" s="1051"/>
      <c r="AL35" s="8"/>
      <c r="AM35" s="2"/>
      <c r="AN35" s="2"/>
      <c r="AO35" s="2"/>
      <c r="AP35" s="1047" t="s">
        <v>428</v>
      </c>
      <c r="AQ35" s="1047"/>
      <c r="AR35" s="1047"/>
      <c r="AS35" s="1047"/>
      <c r="AT35" s="1047"/>
      <c r="AU35" s="1047"/>
      <c r="AV35" s="1047"/>
      <c r="AW35" s="1047"/>
      <c r="AX35" s="1047"/>
      <c r="AY35" s="1047"/>
      <c r="AZ35" s="1047"/>
      <c r="BA35" s="1047"/>
      <c r="BB35" s="1047"/>
      <c r="BC35" s="1047"/>
      <c r="BD35" s="1047"/>
      <c r="BE35" s="1047"/>
      <c r="BF35" s="1047"/>
      <c r="BG35" s="1047"/>
      <c r="BH35" s="1047"/>
      <c r="BI35" s="1047"/>
      <c r="BJ35" s="1047"/>
      <c r="BK35" s="1047"/>
      <c r="BL35" s="1047"/>
      <c r="BM35" s="1047"/>
      <c r="BN35" s="1047"/>
      <c r="BO35" s="2"/>
      <c r="BP35" s="1199"/>
      <c r="BQ35" s="1198"/>
      <c r="BR35" s="1198"/>
      <c r="BS35" s="1198"/>
      <c r="BT35" s="51"/>
      <c r="BU35" s="51"/>
      <c r="BV35" s="51"/>
      <c r="BW35" s="51"/>
      <c r="BX35" s="51"/>
      <c r="BY35" s="51"/>
      <c r="BZ35" s="51"/>
      <c r="CA35" s="51"/>
      <c r="CB35" s="51"/>
      <c r="CC35" s="51"/>
      <c r="CD35" s="51"/>
      <c r="CE35" s="51"/>
      <c r="CF35" s="51"/>
      <c r="CG35" s="51"/>
      <c r="CH35" s="51"/>
      <c r="CI35" s="51"/>
      <c r="CJ35" s="51"/>
      <c r="CK35" s="51"/>
      <c r="CL35" s="51"/>
      <c r="CM35" s="51"/>
      <c r="CN35" s="51"/>
      <c r="CO35" s="51"/>
      <c r="CP35" s="51"/>
      <c r="CQ35" s="51"/>
      <c r="CR35" s="51"/>
      <c r="CS35" s="52"/>
      <c r="CT35" s="52"/>
      <c r="CU35" s="52"/>
      <c r="CV35" s="52"/>
      <c r="CW35" s="52"/>
      <c r="CX35" s="2"/>
      <c r="CY35" s="2"/>
      <c r="CZ35" s="2"/>
      <c r="DA35" s="2"/>
      <c r="DB35" s="2"/>
      <c r="DC35" s="2"/>
      <c r="DD35" s="2"/>
      <c r="DE35" s="2"/>
      <c r="DF35" s="2"/>
      <c r="DG35" s="2"/>
      <c r="DH35" s="2"/>
      <c r="DI35" s="2"/>
      <c r="DJ35" s="2"/>
      <c r="DK35" s="2"/>
      <c r="DN35" t="s">
        <v>171</v>
      </c>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row>
    <row r="36" spans="1:186" ht="15" customHeight="1">
      <c r="A36" s="4"/>
      <c r="B36" s="5"/>
      <c r="C36" s="15"/>
      <c r="D36" s="852" t="s">
        <v>425</v>
      </c>
      <c r="E36" s="852"/>
      <c r="F36" s="852"/>
      <c r="G36" s="852"/>
      <c r="H36" s="852"/>
      <c r="I36" s="852"/>
      <c r="J36" s="1046"/>
      <c r="K36" s="1046"/>
      <c r="L36" s="1046"/>
      <c r="M36" s="1046"/>
      <c r="N36" s="1046"/>
      <c r="O36" s="1046"/>
      <c r="P36" s="1046"/>
      <c r="Q36" s="73"/>
      <c r="R36" s="22"/>
      <c r="S36" s="72"/>
      <c r="T36" s="80"/>
      <c r="U36" s="1051"/>
      <c r="V36" s="1051"/>
      <c r="W36" s="1051"/>
      <c r="X36" s="1051"/>
      <c r="Y36" s="1051"/>
      <c r="Z36" s="1051"/>
      <c r="AA36" s="1051"/>
      <c r="AB36" s="1051"/>
      <c r="AC36" s="1051"/>
      <c r="AD36" s="1051"/>
      <c r="AE36" s="1051"/>
      <c r="AF36" s="1051"/>
      <c r="AG36" s="1051"/>
      <c r="AH36" s="1051"/>
      <c r="AI36" s="1051"/>
      <c r="AJ36" s="1051"/>
      <c r="AK36" s="1051"/>
      <c r="AL36" s="8"/>
      <c r="AM36" s="2"/>
      <c r="AN36" s="2"/>
      <c r="AO36" s="2"/>
      <c r="AP36" s="1047"/>
      <c r="AQ36" s="1047"/>
      <c r="AR36" s="1047"/>
      <c r="AS36" s="1047"/>
      <c r="AT36" s="1047"/>
      <c r="AU36" s="1047"/>
      <c r="AV36" s="1047"/>
      <c r="AW36" s="1047"/>
      <c r="AX36" s="1047"/>
      <c r="AY36" s="1047"/>
      <c r="AZ36" s="1047"/>
      <c r="BA36" s="1047"/>
      <c r="BB36" s="1047"/>
      <c r="BC36" s="1047"/>
      <c r="BD36" s="1047"/>
      <c r="BE36" s="1047"/>
      <c r="BF36" s="1047"/>
      <c r="BG36" s="1047"/>
      <c r="BH36" s="1047"/>
      <c r="BI36" s="1047"/>
      <c r="BJ36" s="1047"/>
      <c r="BK36" s="1047"/>
      <c r="BL36" s="1047"/>
      <c r="BM36" s="1047"/>
      <c r="BN36" s="1047"/>
      <c r="BO36" s="2"/>
      <c r="BP36" s="1199"/>
      <c r="BQ36" s="1198"/>
      <c r="BR36" s="1198"/>
      <c r="BS36" s="1198"/>
      <c r="BT36" s="51"/>
      <c r="BU36" s="51"/>
      <c r="BV36" s="51"/>
      <c r="BW36" s="51"/>
      <c r="BX36" s="51"/>
      <c r="BY36" s="51"/>
      <c r="BZ36" s="51"/>
      <c r="CA36" s="51"/>
      <c r="CB36" s="51"/>
      <c r="CC36" s="51"/>
      <c r="CD36" s="51"/>
      <c r="CE36" s="51"/>
      <c r="CF36" s="51"/>
      <c r="CG36" s="51"/>
      <c r="CH36" s="51"/>
      <c r="CI36" s="51"/>
      <c r="CJ36" s="51"/>
      <c r="CK36" s="51"/>
      <c r="CL36" s="51"/>
      <c r="CM36" s="51"/>
      <c r="CN36" s="51"/>
      <c r="CO36" s="51"/>
      <c r="CP36" s="51"/>
      <c r="CQ36" s="51"/>
      <c r="CR36" s="51"/>
      <c r="CS36" s="52"/>
      <c r="CT36" s="52"/>
      <c r="CU36" s="52"/>
      <c r="CV36" s="52"/>
      <c r="CW36" s="52"/>
      <c r="CX36" s="2"/>
      <c r="CY36" s="2"/>
      <c r="CZ36" s="2"/>
      <c r="DA36" s="2"/>
      <c r="DB36" s="2"/>
      <c r="DC36" s="2"/>
      <c r="DD36" s="2"/>
      <c r="DE36" s="2"/>
      <c r="DF36" s="2"/>
      <c r="DG36" s="2"/>
      <c r="DH36" s="2"/>
      <c r="DI36" s="2"/>
      <c r="DJ36" s="2"/>
      <c r="DK36" s="2"/>
      <c r="DN36" t="s">
        <v>172</v>
      </c>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row>
    <row r="37" spans="1:186" ht="15" customHeight="1">
      <c r="A37" s="4"/>
      <c r="B37" s="5"/>
      <c r="C37" s="92" t="s">
        <v>15</v>
      </c>
      <c r="D37" s="983" t="s">
        <v>27</v>
      </c>
      <c r="E37" s="983"/>
      <c r="F37" s="983"/>
      <c r="G37" s="93" t="s">
        <v>227</v>
      </c>
      <c r="H37" s="149">
        <f>IF(AV23="","",AV23)</f>
        <v>10</v>
      </c>
      <c r="I37" s="93" t="s">
        <v>226</v>
      </c>
      <c r="J37" s="982" t="str">
        <f>IFERROR(IF(OR(J27="",J29=""),"",SUM(J31-J35)),"")</f>
        <v/>
      </c>
      <c r="K37" s="982"/>
      <c r="L37" s="982"/>
      <c r="M37" s="982"/>
      <c r="N37" s="982"/>
      <c r="O37" s="982"/>
      <c r="P37" s="982"/>
      <c r="Q37" s="73"/>
      <c r="R37" s="33"/>
      <c r="S37" s="72">
        <v>4</v>
      </c>
      <c r="T37" s="80" t="s">
        <v>234</v>
      </c>
      <c r="U37" s="10" t="s">
        <v>238</v>
      </c>
      <c r="AL37" s="8"/>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1199"/>
      <c r="BQ37" s="1198"/>
      <c r="BR37" s="1198"/>
      <c r="BS37" s="1198"/>
      <c r="BT37" s="51"/>
      <c r="BU37" s="51"/>
      <c r="BV37" s="51"/>
      <c r="BW37" s="51"/>
      <c r="BX37" s="51"/>
      <c r="BY37" s="51"/>
      <c r="BZ37" s="51"/>
      <c r="CA37" s="51"/>
      <c r="CB37" s="51"/>
      <c r="CC37" s="51"/>
      <c r="CD37" s="51"/>
      <c r="CE37" s="51"/>
      <c r="CF37" s="51"/>
      <c r="CG37" s="51"/>
      <c r="CH37" s="51"/>
      <c r="CI37" s="51"/>
      <c r="CJ37" s="51"/>
      <c r="CK37" s="51"/>
      <c r="CL37" s="51"/>
      <c r="CM37" s="51"/>
      <c r="CN37" s="51"/>
      <c r="CO37" s="51"/>
      <c r="CP37" s="51"/>
      <c r="CQ37" s="51"/>
      <c r="CR37" s="51"/>
      <c r="CS37" s="52"/>
      <c r="CT37" s="52"/>
      <c r="CU37" s="52"/>
      <c r="CV37" s="52"/>
      <c r="CW37" s="52"/>
      <c r="CX37" s="2"/>
      <c r="CY37" s="2"/>
      <c r="CZ37" s="2"/>
      <c r="DA37" s="2"/>
      <c r="DB37" s="2"/>
      <c r="DC37" s="2"/>
      <c r="DD37" s="2"/>
      <c r="DE37" s="2"/>
      <c r="DF37" s="2"/>
      <c r="DG37" s="2"/>
      <c r="DH37" s="2"/>
      <c r="DI37" s="2"/>
      <c r="DJ37" s="2"/>
      <c r="DK37" s="2"/>
      <c r="DN37" t="s">
        <v>173</v>
      </c>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row>
    <row r="38" spans="1:186" ht="15" customHeight="1">
      <c r="A38" s="4"/>
      <c r="B38" s="5"/>
      <c r="C38" s="985" t="s">
        <v>23</v>
      </c>
      <c r="D38" s="986"/>
      <c r="E38" s="986"/>
      <c r="F38" s="986"/>
      <c r="G38" s="986"/>
      <c r="H38" s="1039" t="s">
        <v>358</v>
      </c>
      <c r="I38" s="1040"/>
      <c r="J38" s="982"/>
      <c r="K38" s="982"/>
      <c r="L38" s="982"/>
      <c r="M38" s="982"/>
      <c r="N38" s="982"/>
      <c r="O38" s="982"/>
      <c r="P38" s="982"/>
      <c r="Q38" s="5"/>
      <c r="R38" s="22"/>
      <c r="S38" s="72">
        <v>5</v>
      </c>
      <c r="T38" s="80" t="s">
        <v>234</v>
      </c>
      <c r="U38" s="1051" t="s">
        <v>466</v>
      </c>
      <c r="V38" s="1051"/>
      <c r="W38" s="1051"/>
      <c r="X38" s="1051"/>
      <c r="Y38" s="1051"/>
      <c r="Z38" s="1051"/>
      <c r="AA38" s="1051"/>
      <c r="AB38" s="1051"/>
      <c r="AC38" s="1051"/>
      <c r="AD38" s="1051"/>
      <c r="AE38" s="1051"/>
      <c r="AF38" s="1051"/>
      <c r="AG38" s="1051"/>
      <c r="AH38" s="1051"/>
      <c r="AI38" s="1051"/>
      <c r="AJ38" s="1051"/>
      <c r="AK38" s="1051"/>
      <c r="AL38" s="8"/>
      <c r="AM38" s="2"/>
      <c r="AN38" s="2"/>
      <c r="AO38" s="2"/>
      <c r="AP38" s="2"/>
      <c r="AQ38" s="2"/>
      <c r="AR38" s="767"/>
      <c r="AS38" s="767"/>
      <c r="AT38" s="767"/>
      <c r="AU38" s="767"/>
      <c r="AV38" s="767"/>
      <c r="AW38" s="767"/>
      <c r="AX38" s="2"/>
      <c r="AY38" s="2"/>
      <c r="AZ38" s="2"/>
      <c r="BA38" s="2"/>
      <c r="BB38" s="2"/>
      <c r="BC38" s="2"/>
      <c r="BD38" s="2"/>
      <c r="BE38" s="2"/>
      <c r="BF38" s="2"/>
      <c r="BG38" s="2"/>
      <c r="BH38" s="2"/>
      <c r="BI38" s="2"/>
      <c r="BJ38" s="2"/>
      <c r="BK38" s="2"/>
      <c r="BL38" s="2"/>
      <c r="BM38" s="2"/>
      <c r="BN38" s="2"/>
      <c r="BO38" s="2"/>
      <c r="BP38" s="1199"/>
      <c r="BQ38" s="1198"/>
      <c r="BR38" s="1198"/>
      <c r="BS38" s="1198"/>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2"/>
      <c r="CT38" s="52"/>
      <c r="CU38" s="52"/>
      <c r="CV38" s="52"/>
      <c r="CW38" s="52"/>
      <c r="CX38" s="2"/>
      <c r="CY38" s="2"/>
      <c r="CZ38" s="2"/>
      <c r="DA38" s="2"/>
      <c r="DB38" s="2"/>
      <c r="DC38" s="2"/>
      <c r="DD38" s="2"/>
      <c r="DE38" s="2"/>
      <c r="DF38" s="2"/>
      <c r="DG38" s="2"/>
      <c r="DH38" s="2"/>
      <c r="DI38" s="2"/>
      <c r="DJ38" s="2"/>
      <c r="DK38" s="2"/>
      <c r="DN38" t="s">
        <v>174</v>
      </c>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row>
    <row r="39" spans="1:186" ht="15" customHeight="1">
      <c r="A39" s="4"/>
      <c r="B39" s="1231" t="s">
        <v>446</v>
      </c>
      <c r="C39" s="15" t="s">
        <v>16</v>
      </c>
      <c r="D39" s="70" t="s">
        <v>28</v>
      </c>
      <c r="E39" s="916">
        <f>IF(AV23="","",AV23)</f>
        <v>10</v>
      </c>
      <c r="F39" s="916"/>
      <c r="G39" s="10" t="s">
        <v>29</v>
      </c>
      <c r="H39" s="10" t="s">
        <v>30</v>
      </c>
      <c r="I39" s="10"/>
      <c r="J39" s="917" t="str">
        <f>IFERROR(IF(J37="","",IF(AZ25="○正",AT25,BH25)),"")</f>
        <v/>
      </c>
      <c r="K39" s="917"/>
      <c r="L39" s="917"/>
      <c r="M39" s="917"/>
      <c r="N39" s="917"/>
      <c r="O39" s="917"/>
      <c r="P39" s="917"/>
      <c r="Q39" s="5"/>
      <c r="R39" s="22"/>
      <c r="S39" s="72"/>
      <c r="T39" s="80"/>
      <c r="U39" s="1051"/>
      <c r="V39" s="1051"/>
      <c r="W39" s="1051"/>
      <c r="X39" s="1051"/>
      <c r="Y39" s="1051"/>
      <c r="Z39" s="1051"/>
      <c r="AA39" s="1051"/>
      <c r="AB39" s="1051"/>
      <c r="AC39" s="1051"/>
      <c r="AD39" s="1051"/>
      <c r="AE39" s="1051"/>
      <c r="AF39" s="1051"/>
      <c r="AG39" s="1051"/>
      <c r="AH39" s="1051"/>
      <c r="AI39" s="1051"/>
      <c r="AJ39" s="1051"/>
      <c r="AK39" s="1051"/>
      <c r="AL39" s="8"/>
      <c r="AM39" s="2"/>
      <c r="AN39" s="2"/>
      <c r="AO39" s="2"/>
      <c r="AP39" s="2"/>
      <c r="AQ39" s="2"/>
      <c r="AR39" s="767"/>
      <c r="AS39" s="767"/>
      <c r="AT39" s="767"/>
      <c r="AU39" s="767"/>
      <c r="AV39" s="767"/>
      <c r="AW39" s="767"/>
      <c r="AX39" s="2"/>
      <c r="AY39" s="2"/>
      <c r="AZ39" s="2"/>
      <c r="BA39" s="2"/>
      <c r="BB39" s="2"/>
      <c r="BC39" s="2"/>
      <c r="BD39" s="2"/>
      <c r="BE39" s="2"/>
      <c r="BF39" s="2"/>
      <c r="BG39" s="2"/>
      <c r="BH39" s="2"/>
      <c r="BI39" s="2"/>
      <c r="BJ39" s="2"/>
      <c r="BK39" s="2"/>
      <c r="BL39" s="2"/>
      <c r="BM39" s="2"/>
      <c r="BN39" s="2"/>
      <c r="BO39" s="2"/>
      <c r="BP39" s="1199"/>
      <c r="BQ39" s="1198"/>
      <c r="BR39" s="1198"/>
      <c r="BS39" s="1198"/>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2"/>
      <c r="CT39" s="52"/>
      <c r="CU39" s="52"/>
      <c r="CV39" s="52"/>
      <c r="CW39" s="52"/>
      <c r="CX39" s="2"/>
      <c r="CY39" s="2"/>
      <c r="CZ39" s="2"/>
      <c r="DA39" s="2"/>
      <c r="DB39" s="2"/>
      <c r="DC39" s="2"/>
      <c r="DD39" s="2"/>
      <c r="DE39" s="2"/>
      <c r="DF39" s="2"/>
      <c r="DG39" s="2"/>
      <c r="DH39" s="2"/>
      <c r="DI39" s="2"/>
      <c r="DJ39" s="2"/>
      <c r="DK39" s="2"/>
      <c r="DN39" t="s">
        <v>175</v>
      </c>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row>
    <row r="40" spans="1:186" ht="15" customHeight="1">
      <c r="A40" s="4"/>
      <c r="B40" s="1231"/>
      <c r="C40" s="29"/>
      <c r="D40" s="912" t="s">
        <v>225</v>
      </c>
      <c r="E40" s="912"/>
      <c r="F40" s="912"/>
      <c r="G40" s="912"/>
      <c r="H40" s="912"/>
      <c r="I40" s="912"/>
      <c r="J40" s="831"/>
      <c r="K40" s="831"/>
      <c r="L40" s="831"/>
      <c r="M40" s="831"/>
      <c r="N40" s="831"/>
      <c r="O40" s="831"/>
      <c r="P40" s="831"/>
      <c r="Q40" s="5"/>
      <c r="R40" s="33"/>
      <c r="S40" s="72">
        <v>6</v>
      </c>
      <c r="T40" s="80" t="s">
        <v>234</v>
      </c>
      <c r="U40" s="1051" t="s">
        <v>467</v>
      </c>
      <c r="V40" s="1051"/>
      <c r="W40" s="1051"/>
      <c r="X40" s="1051"/>
      <c r="Y40" s="1051"/>
      <c r="Z40" s="1051"/>
      <c r="AA40" s="1051"/>
      <c r="AB40" s="1051"/>
      <c r="AC40" s="1051"/>
      <c r="AD40" s="1051"/>
      <c r="AE40" s="1051"/>
      <c r="AF40" s="1051"/>
      <c r="AG40" s="1051"/>
      <c r="AH40" s="1051"/>
      <c r="AI40" s="1051"/>
      <c r="AJ40" s="1051"/>
      <c r="AK40" s="1051"/>
      <c r="AL40" s="8"/>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1199"/>
      <c r="BQ40" s="1198"/>
      <c r="BR40" s="1198"/>
      <c r="BS40" s="1198"/>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2"/>
      <c r="CT40" s="52"/>
      <c r="CU40" s="52"/>
      <c r="CV40" s="52"/>
      <c r="CW40" s="52"/>
      <c r="CX40" s="2"/>
      <c r="CY40" s="2"/>
      <c r="CZ40" s="2"/>
      <c r="DA40" s="2"/>
      <c r="DB40" s="2"/>
      <c r="DC40" s="2"/>
      <c r="DD40" s="2"/>
      <c r="DE40" s="2"/>
      <c r="DF40" s="2"/>
      <c r="DG40" s="2"/>
      <c r="DH40" s="2"/>
      <c r="DI40" s="2"/>
      <c r="DJ40" s="2"/>
      <c r="DK40" s="2"/>
      <c r="DN40" t="s">
        <v>176</v>
      </c>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row>
    <row r="41" spans="1:186" ht="15" customHeight="1">
      <c r="A41" s="4"/>
      <c r="B41" s="5"/>
      <c r="C41" s="13" t="s">
        <v>228</v>
      </c>
      <c r="D41" s="984" t="s">
        <v>23</v>
      </c>
      <c r="E41" s="984"/>
      <c r="F41" s="984"/>
      <c r="G41" s="984"/>
      <c r="H41" s="984"/>
      <c r="I41" s="987"/>
      <c r="J41" s="831" t="str">
        <f>IFERROR(IF(J37="","",J37-J39),"")</f>
        <v/>
      </c>
      <c r="K41" s="831"/>
      <c r="L41" s="831"/>
      <c r="M41" s="831"/>
      <c r="N41" s="831"/>
      <c r="O41" s="831"/>
      <c r="P41" s="831"/>
      <c r="Q41" s="5"/>
      <c r="R41" s="33"/>
      <c r="S41" s="72"/>
      <c r="T41" s="80"/>
      <c r="U41" s="1051"/>
      <c r="V41" s="1051"/>
      <c r="W41" s="1051"/>
      <c r="X41" s="1051"/>
      <c r="Y41" s="1051"/>
      <c r="Z41" s="1051"/>
      <c r="AA41" s="1051"/>
      <c r="AB41" s="1051"/>
      <c r="AC41" s="1051"/>
      <c r="AD41" s="1051"/>
      <c r="AE41" s="1051"/>
      <c r="AF41" s="1051"/>
      <c r="AG41" s="1051"/>
      <c r="AH41" s="1051"/>
      <c r="AI41" s="1051"/>
      <c r="AJ41" s="1051"/>
      <c r="AK41" s="1051"/>
      <c r="AL41" s="8"/>
      <c r="AM41" s="2"/>
      <c r="AN41" s="2"/>
      <c r="AO41" s="2"/>
      <c r="BH41" s="2"/>
      <c r="BI41" s="2"/>
      <c r="BJ41" s="2"/>
      <c r="BK41" s="2"/>
      <c r="BL41" s="2"/>
      <c r="BM41" s="2"/>
      <c r="BN41" s="2"/>
      <c r="BO41" s="2"/>
      <c r="BP41" s="1199"/>
      <c r="BQ41" s="1198"/>
      <c r="BR41" s="1198"/>
      <c r="BS41" s="1198"/>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2"/>
      <c r="CT41" s="52"/>
      <c r="CU41" s="52"/>
      <c r="CV41" s="52"/>
      <c r="CW41" s="52"/>
      <c r="CX41" s="2"/>
      <c r="CY41" s="2"/>
      <c r="CZ41" s="2"/>
      <c r="DA41" s="2"/>
      <c r="DB41" s="2"/>
      <c r="DC41" s="2"/>
      <c r="DD41" s="2"/>
      <c r="DE41" s="2"/>
      <c r="DF41" s="2"/>
      <c r="DG41" s="2"/>
      <c r="DH41" s="2"/>
      <c r="DI41" s="2"/>
      <c r="DJ41" s="2"/>
      <c r="DK41" s="2"/>
      <c r="DN41" t="s">
        <v>177</v>
      </c>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row>
    <row r="42" spans="1:186" ht="15" customHeight="1">
      <c r="A42" s="4"/>
      <c r="B42" s="5"/>
      <c r="C42" s="29"/>
      <c r="D42" s="912" t="s">
        <v>230</v>
      </c>
      <c r="E42" s="912"/>
      <c r="F42" s="912"/>
      <c r="G42" s="912"/>
      <c r="H42" s="912"/>
      <c r="I42" s="912"/>
      <c r="J42" s="831"/>
      <c r="K42" s="831"/>
      <c r="L42" s="831"/>
      <c r="M42" s="831"/>
      <c r="N42" s="831"/>
      <c r="O42" s="831"/>
      <c r="P42" s="831"/>
      <c r="Q42" s="5"/>
      <c r="R42" s="33"/>
      <c r="S42" s="72">
        <v>7</v>
      </c>
      <c r="T42" s="80" t="s">
        <v>234</v>
      </c>
      <c r="U42" s="1051" t="s">
        <v>783</v>
      </c>
      <c r="V42" s="1051"/>
      <c r="W42" s="1051"/>
      <c r="X42" s="1051"/>
      <c r="Y42" s="1051"/>
      <c r="Z42" s="1051"/>
      <c r="AA42" s="1051"/>
      <c r="AB42" s="1051"/>
      <c r="AC42" s="1051"/>
      <c r="AD42" s="1051"/>
      <c r="AE42" s="1051"/>
      <c r="AF42" s="1051"/>
      <c r="AG42" s="1051"/>
      <c r="AH42" s="1051"/>
      <c r="AI42" s="1051"/>
      <c r="AJ42" s="1051"/>
      <c r="AK42" s="1051"/>
      <c r="AL42" s="8"/>
      <c r="AM42" s="2"/>
      <c r="AN42" s="2"/>
      <c r="AO42" s="2"/>
      <c r="BH42" s="2"/>
      <c r="BI42" s="2"/>
      <c r="BJ42" s="2"/>
      <c r="BK42" s="2"/>
      <c r="BL42" s="2"/>
      <c r="BM42" s="2"/>
      <c r="BN42" s="2"/>
      <c r="BO42" s="2"/>
      <c r="BP42" s="1199"/>
      <c r="BQ42" s="1198"/>
      <c r="BR42" s="1198"/>
      <c r="BS42" s="1198"/>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2"/>
      <c r="CT42" s="52"/>
      <c r="CU42" s="52"/>
      <c r="CV42" s="52"/>
      <c r="CW42" s="52"/>
      <c r="CX42" s="2"/>
      <c r="CY42" s="2"/>
      <c r="CZ42" s="2"/>
      <c r="DA42" s="2"/>
      <c r="DB42" s="2"/>
      <c r="DC42" s="2"/>
      <c r="DD42" s="2"/>
      <c r="DE42" s="2"/>
      <c r="DF42" s="2"/>
      <c r="DG42" s="2"/>
      <c r="DH42" s="2"/>
      <c r="DI42" s="2"/>
      <c r="DJ42" s="2"/>
      <c r="DK42" s="2"/>
      <c r="DN42" t="s">
        <v>178</v>
      </c>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row>
    <row r="43" spans="1:186" ht="15" customHeight="1">
      <c r="A43" s="4"/>
      <c r="B43" s="5"/>
      <c r="C43" s="1052" t="s">
        <v>231</v>
      </c>
      <c r="D43" s="1052" t="s">
        <v>232</v>
      </c>
      <c r="E43" s="1052"/>
      <c r="F43" s="1052"/>
      <c r="G43" s="1052"/>
      <c r="H43" s="1052"/>
      <c r="I43" s="91"/>
      <c r="J43" s="77"/>
      <c r="K43" s="77"/>
      <c r="L43" s="77"/>
      <c r="M43" s="77"/>
      <c r="N43" s="77"/>
      <c r="O43" s="77"/>
      <c r="P43" s="77"/>
      <c r="Q43" s="5"/>
      <c r="R43" s="33"/>
      <c r="S43" s="83"/>
      <c r="T43" s="83"/>
      <c r="U43" s="1051"/>
      <c r="V43" s="1051"/>
      <c r="W43" s="1051"/>
      <c r="X43" s="1051"/>
      <c r="Y43" s="1051"/>
      <c r="Z43" s="1051"/>
      <c r="AA43" s="1051"/>
      <c r="AB43" s="1051"/>
      <c r="AC43" s="1051"/>
      <c r="AD43" s="1051"/>
      <c r="AE43" s="1051"/>
      <c r="AF43" s="1051"/>
      <c r="AG43" s="1051"/>
      <c r="AH43" s="1051"/>
      <c r="AI43" s="1051"/>
      <c r="AJ43" s="1051"/>
      <c r="AK43" s="1051"/>
      <c r="AL43" s="8"/>
      <c r="AM43" s="2"/>
      <c r="AN43" s="2"/>
      <c r="AO43" s="2"/>
      <c r="BH43" s="2"/>
      <c r="BI43" s="2"/>
      <c r="BJ43" s="2"/>
      <c r="BK43" s="2"/>
      <c r="BL43" s="2"/>
      <c r="BM43" s="2"/>
      <c r="BN43" s="2"/>
      <c r="BO43" s="2"/>
      <c r="BP43" s="1199"/>
      <c r="BQ43" s="1198"/>
      <c r="BR43" s="1198"/>
      <c r="BS43" s="1198"/>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2"/>
      <c r="CT43" s="52"/>
      <c r="CU43" s="52"/>
      <c r="CV43" s="52"/>
      <c r="CW43" s="52"/>
      <c r="CX43" s="2"/>
      <c r="CY43" s="2"/>
      <c r="CZ43" s="2"/>
      <c r="DA43" s="2"/>
      <c r="DB43" s="2"/>
      <c r="DC43" s="2"/>
      <c r="DD43" s="2"/>
      <c r="DE43" s="2"/>
      <c r="DF43" s="2"/>
      <c r="DG43" s="2"/>
      <c r="DH43" s="2"/>
      <c r="DI43" s="2"/>
      <c r="DJ43" s="2"/>
      <c r="DK43" s="2"/>
      <c r="DN43" t="s">
        <v>179</v>
      </c>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row>
    <row r="44" spans="1:186" ht="15" customHeight="1">
      <c r="A44" s="4"/>
      <c r="B44" s="5"/>
      <c r="C44" s="1053"/>
      <c r="D44" s="1053"/>
      <c r="E44" s="1053"/>
      <c r="F44" s="1053"/>
      <c r="G44" s="1053"/>
      <c r="H44" s="1053"/>
      <c r="I44" s="66"/>
      <c r="J44" s="77"/>
      <c r="K44" s="77"/>
      <c r="L44" s="77"/>
      <c r="M44" s="77"/>
      <c r="N44" s="77"/>
      <c r="O44" s="77"/>
      <c r="P44" s="77"/>
      <c r="Q44" s="5"/>
      <c r="R44" s="33"/>
      <c r="S44" s="72">
        <v>8</v>
      </c>
      <c r="T44" s="80" t="s">
        <v>234</v>
      </c>
      <c r="U44" s="10" t="s">
        <v>239</v>
      </c>
      <c r="V44" s="83"/>
      <c r="W44" s="83"/>
      <c r="X44" s="83"/>
      <c r="Y44" s="83"/>
      <c r="Z44" s="83"/>
      <c r="AA44" s="83"/>
      <c r="AB44" s="83"/>
      <c r="AC44" s="83"/>
      <c r="AD44" s="83"/>
      <c r="AE44" s="83"/>
      <c r="AF44" s="83"/>
      <c r="AG44" s="83"/>
      <c r="AH44" s="83"/>
      <c r="AI44" s="83"/>
      <c r="AJ44" s="83"/>
      <c r="AK44" s="76"/>
      <c r="AL44" s="8"/>
      <c r="AM44" s="2"/>
      <c r="AN44" s="2"/>
      <c r="AO44" s="2"/>
      <c r="BG44" s="2"/>
      <c r="BH44" s="2"/>
      <c r="BI44" s="2"/>
      <c r="BJ44" s="2"/>
      <c r="BK44" s="2"/>
      <c r="BL44" s="2"/>
      <c r="BM44" s="2"/>
      <c r="BN44" s="2"/>
      <c r="BO44" s="2"/>
      <c r="BP44" s="1199"/>
      <c r="BQ44" s="1198"/>
      <c r="BR44" s="1198"/>
      <c r="BS44" s="1198"/>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2"/>
      <c r="CT44" s="52"/>
      <c r="CU44" s="52"/>
      <c r="CV44" s="52"/>
      <c r="CW44" s="52"/>
      <c r="CX44" s="2"/>
      <c r="CY44" s="2"/>
      <c r="CZ44" s="2"/>
      <c r="DA44" s="2"/>
      <c r="DB44" s="2"/>
      <c r="DC44" s="2"/>
      <c r="DD44" s="2"/>
      <c r="DE44" s="2"/>
      <c r="DF44" s="2"/>
      <c r="DG44" s="2"/>
      <c r="DH44" s="2"/>
      <c r="DI44" s="2"/>
      <c r="DJ44" s="2"/>
      <c r="DK44" s="2"/>
      <c r="DN44" t="s">
        <v>180</v>
      </c>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row>
    <row r="45" spans="1:186" ht="15" customHeight="1">
      <c r="A45" s="4"/>
      <c r="C45" s="1044"/>
      <c r="D45" s="1044"/>
      <c r="E45" s="1044"/>
      <c r="F45" s="1044"/>
      <c r="G45" s="1044"/>
      <c r="H45" s="66"/>
      <c r="I45" s="66"/>
      <c r="J45" s="77"/>
      <c r="K45" s="77"/>
      <c r="L45" s="77"/>
      <c r="M45" s="77"/>
      <c r="N45" s="77"/>
      <c r="O45" s="77"/>
      <c r="P45" s="77"/>
      <c r="Q45" s="5"/>
      <c r="R45" s="33"/>
      <c r="S45" s="72">
        <v>9</v>
      </c>
      <c r="T45" s="80" t="s">
        <v>234</v>
      </c>
      <c r="U45" s="10" t="s">
        <v>240</v>
      </c>
      <c r="V45" s="83"/>
      <c r="W45" s="83"/>
      <c r="X45" s="83"/>
      <c r="Y45" s="83"/>
      <c r="Z45" s="83"/>
      <c r="AA45" s="83"/>
      <c r="AB45" s="83"/>
      <c r="AC45" s="83"/>
      <c r="AD45" s="83"/>
      <c r="AE45" s="83"/>
      <c r="AF45" s="83"/>
      <c r="AG45" s="83"/>
      <c r="AH45" s="83"/>
      <c r="AI45" s="83"/>
      <c r="AJ45" s="83"/>
      <c r="AK45" s="76"/>
      <c r="AL45" s="8"/>
      <c r="AM45" s="2"/>
      <c r="AN45" s="2"/>
      <c r="AO45" s="2"/>
      <c r="AP45" s="84"/>
      <c r="AQ45" s="84"/>
      <c r="AR45" s="84"/>
      <c r="AS45" s="84"/>
      <c r="AT45" s="84"/>
      <c r="AU45" s="84"/>
      <c r="AV45" s="84"/>
      <c r="AW45" s="84"/>
      <c r="AX45" s="84"/>
      <c r="AY45" s="84"/>
      <c r="AZ45" s="84"/>
      <c r="BA45" s="84"/>
      <c r="BB45" s="84"/>
      <c r="BC45" s="84"/>
      <c r="BD45" s="84"/>
      <c r="BE45" s="84"/>
      <c r="BF45" s="84"/>
      <c r="BG45" s="2"/>
      <c r="BH45" s="2"/>
      <c r="BI45" s="2"/>
      <c r="BJ45" s="2"/>
      <c r="BK45" s="2"/>
      <c r="BL45" s="2"/>
      <c r="BM45" s="2"/>
      <c r="BN45" s="2"/>
      <c r="BO45" s="2"/>
      <c r="BP45" s="1199"/>
      <c r="BQ45" s="1198"/>
      <c r="BR45" s="1198"/>
      <c r="BS45" s="1198"/>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2"/>
      <c r="CT45" s="52"/>
      <c r="CU45" s="52"/>
      <c r="CV45" s="52"/>
      <c r="CW45" s="52"/>
      <c r="CX45" s="2"/>
      <c r="CY45" s="2"/>
      <c r="CZ45" s="2"/>
      <c r="DA45" s="2"/>
      <c r="DB45" s="2"/>
      <c r="DC45" s="2"/>
      <c r="DD45" s="2"/>
      <c r="DE45" s="2"/>
      <c r="DF45" s="2"/>
      <c r="DG45" s="2"/>
      <c r="DH45" s="2"/>
      <c r="DI45" s="2"/>
      <c r="DJ45" s="2"/>
      <c r="DK45" s="2"/>
      <c r="DN45" t="s">
        <v>181</v>
      </c>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row>
    <row r="46" spans="1:186" ht="15" customHeight="1">
      <c r="A46" s="4"/>
      <c r="B46" s="5"/>
      <c r="C46" s="1054" t="s">
        <v>313</v>
      </c>
      <c r="D46" s="1054"/>
      <c r="E46" s="1054"/>
      <c r="F46" s="1054"/>
      <c r="G46" s="1054"/>
      <c r="H46" s="1054"/>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76"/>
      <c r="AL46" s="8"/>
      <c r="AM46" s="2"/>
      <c r="AN46" s="2"/>
      <c r="AO46" s="2"/>
      <c r="AP46" s="84"/>
      <c r="AQ46" s="84"/>
      <c r="AR46" s="84"/>
      <c r="AS46" s="84"/>
      <c r="AT46" s="84"/>
      <c r="AU46" s="84"/>
      <c r="AV46" s="84"/>
      <c r="AW46" s="84"/>
      <c r="AX46" s="84"/>
      <c r="AY46" s="84"/>
      <c r="AZ46" s="84"/>
      <c r="BA46" s="84"/>
      <c r="BB46" s="84"/>
      <c r="BC46" s="84"/>
      <c r="BD46" s="84"/>
      <c r="BE46" s="84"/>
      <c r="BF46" s="84"/>
      <c r="BG46" s="2"/>
      <c r="BH46" s="2"/>
      <c r="BI46" s="2"/>
      <c r="BJ46" s="2"/>
      <c r="BK46" s="2"/>
      <c r="BL46" s="2"/>
      <c r="BM46" s="2"/>
      <c r="BN46" s="2"/>
      <c r="BO46" s="2"/>
      <c r="BP46" s="1199"/>
      <c r="BQ46" s="1198"/>
      <c r="BR46" s="1198"/>
      <c r="BS46" s="1198"/>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2"/>
      <c r="CT46" s="52"/>
      <c r="CU46" s="52"/>
      <c r="CV46" s="52"/>
      <c r="CW46" s="52"/>
      <c r="CX46" s="2"/>
      <c r="CY46" s="2"/>
      <c r="CZ46" s="2"/>
      <c r="DA46" s="2"/>
      <c r="DB46" s="2"/>
      <c r="DC46" s="2"/>
      <c r="DD46" s="2"/>
      <c r="DE46" s="2"/>
      <c r="DF46" s="2"/>
      <c r="DG46" s="2"/>
      <c r="DH46" s="2"/>
      <c r="DI46" s="2"/>
      <c r="DJ46" s="2"/>
      <c r="DK46" s="2"/>
      <c r="DN46" t="s">
        <v>184</v>
      </c>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row>
    <row r="47" spans="1:186" ht="15" customHeight="1">
      <c r="A47" s="4"/>
      <c r="B47" s="5"/>
      <c r="C47" s="32"/>
      <c r="D47" s="1055" t="s">
        <v>309</v>
      </c>
      <c r="E47" s="1057"/>
      <c r="F47" s="1055" t="s">
        <v>310</v>
      </c>
      <c r="G47" s="1057"/>
      <c r="H47" s="1056"/>
      <c r="I47" s="1055" t="s">
        <v>311</v>
      </c>
      <c r="J47" s="1057"/>
      <c r="K47" s="1057"/>
      <c r="L47" s="1057"/>
      <c r="M47" s="1056"/>
      <c r="N47" s="1055" t="s">
        <v>312</v>
      </c>
      <c r="O47" s="1057"/>
      <c r="P47" s="1057"/>
      <c r="Q47" s="1057"/>
      <c r="R47" s="1057"/>
      <c r="S47" s="1056"/>
      <c r="T47" s="1055" t="s">
        <v>309</v>
      </c>
      <c r="U47" s="1057"/>
      <c r="V47" s="1055" t="s">
        <v>310</v>
      </c>
      <c r="W47" s="1057"/>
      <c r="X47" s="1056"/>
      <c r="Y47" s="1055" t="s">
        <v>311</v>
      </c>
      <c r="Z47" s="1057"/>
      <c r="AA47" s="1057"/>
      <c r="AB47" s="1057"/>
      <c r="AC47" s="1056"/>
      <c r="AD47" s="1055" t="s">
        <v>312</v>
      </c>
      <c r="AE47" s="1057"/>
      <c r="AF47" s="1057"/>
      <c r="AG47" s="1057"/>
      <c r="AH47" s="1057"/>
      <c r="AI47" s="1056"/>
      <c r="AJ47" s="83"/>
      <c r="AK47" s="76"/>
      <c r="AL47" s="8"/>
      <c r="AM47" s="2"/>
      <c r="AN47" s="2"/>
      <c r="AO47" s="2"/>
      <c r="AP47" s="84"/>
      <c r="AQ47" s="84"/>
      <c r="AR47" s="84"/>
      <c r="AS47" s="84"/>
      <c r="AT47" s="84"/>
      <c r="AU47" s="84"/>
      <c r="AV47" s="84"/>
      <c r="AW47" s="84"/>
      <c r="AX47" s="84"/>
      <c r="AY47" s="84"/>
      <c r="AZ47" s="84"/>
      <c r="BA47" s="84"/>
      <c r="BB47" s="84"/>
      <c r="BC47" s="84"/>
      <c r="BD47" s="84"/>
      <c r="BE47" s="84"/>
      <c r="BF47" s="84"/>
      <c r="BG47" s="2"/>
      <c r="BH47" s="2"/>
      <c r="BI47" s="2"/>
      <c r="BJ47" s="2"/>
      <c r="BK47" s="2"/>
      <c r="BL47" s="2"/>
      <c r="BM47" s="2"/>
      <c r="BN47" s="2"/>
      <c r="BO47" s="2"/>
      <c r="BP47" s="1199"/>
      <c r="BQ47" s="1198"/>
      <c r="BR47" s="1198"/>
      <c r="BS47" s="1198"/>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2"/>
      <c r="CT47" s="52"/>
      <c r="CU47" s="52"/>
      <c r="CV47" s="52"/>
      <c r="CW47" s="52"/>
      <c r="CX47" s="2"/>
      <c r="CY47" s="2"/>
      <c r="CZ47" s="2"/>
      <c r="DA47" s="2"/>
      <c r="DB47" s="2"/>
      <c r="DC47" s="2"/>
      <c r="DD47" s="2"/>
      <c r="DE47" s="2"/>
      <c r="DF47" s="2"/>
      <c r="DG47" s="2"/>
      <c r="DH47" s="2"/>
      <c r="DI47" s="2"/>
      <c r="DJ47" s="2"/>
      <c r="DK47" s="2"/>
      <c r="DN47" t="s">
        <v>185</v>
      </c>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row>
    <row r="48" spans="1:186" ht="15" customHeight="1">
      <c r="A48" s="4"/>
      <c r="B48" s="5"/>
      <c r="C48" s="32"/>
      <c r="D48" s="847">
        <v>1</v>
      </c>
      <c r="E48" s="848"/>
      <c r="F48" s="842"/>
      <c r="G48" s="843"/>
      <c r="H48" s="844"/>
      <c r="I48" s="849"/>
      <c r="J48" s="850"/>
      <c r="K48" s="850"/>
      <c r="L48" s="850"/>
      <c r="M48" s="851"/>
      <c r="N48" s="776" t="str">
        <f>IF(I48="","",I48)</f>
        <v/>
      </c>
      <c r="O48" s="777"/>
      <c r="P48" s="777"/>
      <c r="Q48" s="777"/>
      <c r="R48" s="777"/>
      <c r="S48" s="778"/>
      <c r="T48" s="847">
        <v>13</v>
      </c>
      <c r="U48" s="848"/>
      <c r="V48" s="842"/>
      <c r="W48" s="843"/>
      <c r="X48" s="844"/>
      <c r="Y48" s="849"/>
      <c r="Z48" s="850"/>
      <c r="AA48" s="850"/>
      <c r="AB48" s="850"/>
      <c r="AC48" s="851"/>
      <c r="AD48" s="776" t="str">
        <f>IF(Y48="","",SUM($I$48:$I$59)+Y48)</f>
        <v/>
      </c>
      <c r="AE48" s="777"/>
      <c r="AF48" s="777"/>
      <c r="AG48" s="777"/>
      <c r="AH48" s="777"/>
      <c r="AI48" s="778"/>
      <c r="AJ48" s="83"/>
      <c r="AK48" s="76"/>
      <c r="AL48" s="8"/>
      <c r="AM48" s="2"/>
      <c r="AN48" s="2"/>
      <c r="AO48" s="2"/>
      <c r="AP48" s="84"/>
      <c r="AQ48" s="84"/>
      <c r="AR48" s="84"/>
      <c r="AS48" s="84"/>
      <c r="AT48" s="84"/>
      <c r="AU48" s="84"/>
      <c r="AV48" s="84"/>
      <c r="AW48" s="84"/>
      <c r="AX48" s="84"/>
      <c r="AY48" s="84"/>
      <c r="AZ48" s="84"/>
      <c r="BA48" s="84"/>
      <c r="BB48" s="84"/>
      <c r="BC48" s="84"/>
      <c r="BD48" s="84"/>
      <c r="BE48" s="84"/>
      <c r="BF48" s="84"/>
      <c r="BG48" s="2"/>
      <c r="BH48" s="2"/>
      <c r="BI48" s="2"/>
      <c r="BJ48" s="2"/>
      <c r="BK48" s="2"/>
      <c r="BL48" s="2"/>
      <c r="BM48" s="2"/>
      <c r="BN48" s="2"/>
      <c r="BO48" s="2"/>
      <c r="BP48" s="1199"/>
      <c r="BQ48" s="1198"/>
      <c r="BR48" s="1198"/>
      <c r="BS48" s="1198"/>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2"/>
      <c r="CT48" s="52"/>
      <c r="CU48" s="52"/>
      <c r="CV48" s="52"/>
      <c r="CW48" s="52"/>
      <c r="CX48" s="2"/>
      <c r="CY48" s="2"/>
      <c r="CZ48" s="2"/>
      <c r="DA48" s="2"/>
      <c r="DB48" s="2"/>
      <c r="DC48" s="2"/>
      <c r="DD48" s="2"/>
      <c r="DE48" s="2"/>
      <c r="DF48" s="2"/>
      <c r="DG48" s="2"/>
      <c r="DH48" s="2"/>
      <c r="DI48" s="2"/>
      <c r="DJ48" s="2"/>
      <c r="DK48" s="2"/>
      <c r="DN48" t="s">
        <v>186</v>
      </c>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row>
    <row r="49" spans="1:186" ht="15" customHeight="1">
      <c r="A49" s="4"/>
      <c r="B49" s="5"/>
      <c r="C49" s="32"/>
      <c r="D49" s="847">
        <v>2</v>
      </c>
      <c r="E49" s="848"/>
      <c r="F49" s="842"/>
      <c r="G49" s="843"/>
      <c r="H49" s="844"/>
      <c r="I49" s="849"/>
      <c r="J49" s="850"/>
      <c r="K49" s="850"/>
      <c r="L49" s="850"/>
      <c r="M49" s="851"/>
      <c r="N49" s="776" t="str">
        <f>IF(I49="","",SUM($I48:I$48)+I49)</f>
        <v/>
      </c>
      <c r="O49" s="975"/>
      <c r="P49" s="975"/>
      <c r="Q49" s="975"/>
      <c r="R49" s="975"/>
      <c r="S49" s="976"/>
      <c r="T49" s="847">
        <v>14</v>
      </c>
      <c r="U49" s="848"/>
      <c r="V49" s="842"/>
      <c r="W49" s="843"/>
      <c r="X49" s="844"/>
      <c r="Y49" s="849"/>
      <c r="Z49" s="850"/>
      <c r="AA49" s="850"/>
      <c r="AB49" s="850"/>
      <c r="AC49" s="851"/>
      <c r="AD49" s="776" t="str">
        <f>IF(Y49="","",SUM($I$48:$I$59)+SUM($Y$48:Y48)+Y49)</f>
        <v/>
      </c>
      <c r="AE49" s="777"/>
      <c r="AF49" s="777"/>
      <c r="AG49" s="777"/>
      <c r="AH49" s="777"/>
      <c r="AI49" s="778"/>
      <c r="AJ49" s="83"/>
      <c r="AK49" s="76"/>
      <c r="AL49" s="8"/>
      <c r="AM49" s="2"/>
      <c r="AN49" s="2"/>
      <c r="AO49" s="2"/>
      <c r="AP49" s="84"/>
      <c r="AQ49" s="84"/>
      <c r="AR49" s="84"/>
      <c r="AS49" s="84"/>
      <c r="AT49" s="84"/>
      <c r="AU49" s="84"/>
      <c r="AV49" s="84"/>
      <c r="AW49" s="84"/>
      <c r="AX49" s="84"/>
      <c r="AY49" s="84"/>
      <c r="AZ49" s="84"/>
      <c r="BA49" s="84"/>
      <c r="BB49" s="84"/>
      <c r="BC49" s="84"/>
      <c r="BD49" s="84"/>
      <c r="BE49" s="84"/>
      <c r="BF49" s="84"/>
      <c r="BG49" s="2"/>
      <c r="BH49" s="2"/>
      <c r="BI49" s="2"/>
      <c r="BJ49" s="2"/>
      <c r="BK49" s="2"/>
      <c r="BL49" s="2"/>
      <c r="BM49" s="2"/>
      <c r="BN49" s="2"/>
      <c r="BO49" s="2"/>
      <c r="BP49" s="1199"/>
      <c r="BQ49" s="1198"/>
      <c r="BR49" s="1198"/>
      <c r="BS49" s="1198"/>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2"/>
      <c r="CT49" s="52"/>
      <c r="CU49" s="52"/>
      <c r="CV49" s="52"/>
      <c r="CW49" s="52"/>
      <c r="CX49" s="2"/>
      <c r="CY49" s="2"/>
      <c r="CZ49" s="2"/>
      <c r="DA49" s="2"/>
      <c r="DB49" s="2"/>
      <c r="DC49" s="2"/>
      <c r="DD49" s="2"/>
      <c r="DE49" s="2"/>
      <c r="DF49" s="2"/>
      <c r="DG49" s="2"/>
      <c r="DH49" s="2"/>
      <c r="DI49" s="2"/>
      <c r="DJ49" s="2"/>
      <c r="DK49" s="2"/>
      <c r="DN49" t="s">
        <v>187</v>
      </c>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row>
    <row r="50" spans="1:186" ht="15" customHeight="1">
      <c r="A50" s="4"/>
      <c r="B50" s="5"/>
      <c r="C50" s="32"/>
      <c r="D50" s="847">
        <v>3</v>
      </c>
      <c r="E50" s="848"/>
      <c r="F50" s="842"/>
      <c r="G50" s="843"/>
      <c r="H50" s="844"/>
      <c r="I50" s="849"/>
      <c r="J50" s="850"/>
      <c r="K50" s="850"/>
      <c r="L50" s="850"/>
      <c r="M50" s="851"/>
      <c r="N50" s="776" t="str">
        <f>IF(I50="","",SUM($I$48:I49)+I50)</f>
        <v/>
      </c>
      <c r="O50" s="975"/>
      <c r="P50" s="975"/>
      <c r="Q50" s="975"/>
      <c r="R50" s="975"/>
      <c r="S50" s="976"/>
      <c r="T50" s="847">
        <v>15</v>
      </c>
      <c r="U50" s="848"/>
      <c r="V50" s="842"/>
      <c r="W50" s="843"/>
      <c r="X50" s="844"/>
      <c r="Y50" s="849"/>
      <c r="Z50" s="850"/>
      <c r="AA50" s="850"/>
      <c r="AB50" s="850"/>
      <c r="AC50" s="851"/>
      <c r="AD50" s="776" t="str">
        <f>IF(Y50="","",SUM($I$48:$I$59)+SUM($Y$48:Y49)+Y50)</f>
        <v/>
      </c>
      <c r="AE50" s="777"/>
      <c r="AF50" s="777"/>
      <c r="AG50" s="777"/>
      <c r="AH50" s="777"/>
      <c r="AI50" s="778"/>
      <c r="AJ50" s="83"/>
      <c r="AK50" s="76"/>
      <c r="AL50" s="8"/>
      <c r="AM50" s="2"/>
      <c r="AN50" s="2"/>
      <c r="AO50" s="2"/>
      <c r="AP50" s="84"/>
      <c r="AQ50" s="84"/>
      <c r="AR50" s="84"/>
      <c r="AS50" s="84"/>
      <c r="AT50" s="84"/>
      <c r="AU50" s="84"/>
      <c r="AV50" s="84"/>
      <c r="AW50" s="84"/>
      <c r="AX50" s="84"/>
      <c r="AY50" s="84"/>
      <c r="AZ50" s="84"/>
      <c r="BA50" s="84"/>
      <c r="BB50" s="84"/>
      <c r="BC50" s="84"/>
      <c r="BD50" s="84"/>
      <c r="BE50" s="84"/>
      <c r="BF50" s="84"/>
      <c r="BG50" s="2"/>
      <c r="BH50" s="2"/>
      <c r="BI50" s="2"/>
      <c r="BJ50" s="2"/>
      <c r="BK50" s="2"/>
      <c r="BL50" s="2"/>
      <c r="BM50" s="2"/>
      <c r="BN50" s="2"/>
      <c r="BO50" s="2"/>
      <c r="BP50" s="1199"/>
      <c r="BQ50" s="1198"/>
      <c r="BR50" s="1198"/>
      <c r="BS50" s="1198"/>
      <c r="BT50" s="51"/>
      <c r="BU50" s="51"/>
      <c r="BV50" s="51"/>
      <c r="BW50" s="51"/>
      <c r="BX50" s="51"/>
      <c r="BY50" s="51"/>
      <c r="BZ50" s="51"/>
      <c r="CA50" s="51"/>
      <c r="CB50" s="51"/>
      <c r="CC50" s="51"/>
      <c r="CD50" s="51"/>
      <c r="CE50" s="51"/>
      <c r="CF50" s="51"/>
      <c r="CG50" s="51"/>
      <c r="CH50" s="51"/>
      <c r="CI50" s="51"/>
      <c r="CJ50" s="51"/>
      <c r="CK50" s="51"/>
      <c r="CL50" s="51"/>
      <c r="CM50" s="51"/>
      <c r="CN50" s="51"/>
      <c r="CO50" s="51"/>
      <c r="CP50" s="51"/>
      <c r="CQ50" s="51"/>
      <c r="CR50" s="51"/>
      <c r="CS50" s="52"/>
      <c r="CT50" s="52"/>
      <c r="CU50" s="52"/>
      <c r="CV50" s="52"/>
      <c r="CW50" s="52"/>
      <c r="CX50" s="2"/>
      <c r="CY50" s="2"/>
      <c r="CZ50" s="2"/>
      <c r="DA50" s="2"/>
      <c r="DB50" s="2"/>
      <c r="DC50" s="2"/>
      <c r="DD50" s="2"/>
      <c r="DE50" s="2"/>
      <c r="DF50" s="2"/>
      <c r="DG50" s="2"/>
      <c r="DH50" s="2"/>
      <c r="DI50" s="2"/>
      <c r="DJ50" s="2"/>
      <c r="DK50" s="2"/>
      <c r="DN50" t="s">
        <v>188</v>
      </c>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row>
    <row r="51" spans="1:186" ht="15" customHeight="1">
      <c r="A51" s="4"/>
      <c r="B51" s="5"/>
      <c r="C51" s="32"/>
      <c r="D51" s="847">
        <v>4</v>
      </c>
      <c r="E51" s="848"/>
      <c r="F51" s="842"/>
      <c r="G51" s="843"/>
      <c r="H51" s="844"/>
      <c r="I51" s="849"/>
      <c r="J51" s="850"/>
      <c r="K51" s="850"/>
      <c r="L51" s="850"/>
      <c r="M51" s="851"/>
      <c r="N51" s="776" t="str">
        <f>IF(I51="","",SUM($I$48:I50)+I51)</f>
        <v/>
      </c>
      <c r="O51" s="777"/>
      <c r="P51" s="777"/>
      <c r="Q51" s="777"/>
      <c r="R51" s="777"/>
      <c r="S51" s="778"/>
      <c r="T51" s="847">
        <v>16</v>
      </c>
      <c r="U51" s="848"/>
      <c r="V51" s="842"/>
      <c r="W51" s="843"/>
      <c r="X51" s="844"/>
      <c r="Y51" s="849"/>
      <c r="Z51" s="850"/>
      <c r="AA51" s="850"/>
      <c r="AB51" s="850"/>
      <c r="AC51" s="851"/>
      <c r="AD51" s="776" t="str">
        <f>IF(Y51="","",SUM($I$48:$I$59)+SUM($Y$48:Y50)+Y51)</f>
        <v/>
      </c>
      <c r="AE51" s="777"/>
      <c r="AF51" s="777"/>
      <c r="AG51" s="777"/>
      <c r="AH51" s="777"/>
      <c r="AI51" s="778"/>
      <c r="AJ51" s="83"/>
      <c r="AK51" s="76"/>
      <c r="AL51" s="8"/>
      <c r="AM51" s="2"/>
      <c r="AN51" s="2"/>
      <c r="AO51" s="2"/>
      <c r="AP51" s="84"/>
      <c r="AQ51" s="84"/>
      <c r="AR51" s="84"/>
      <c r="AS51" s="84"/>
      <c r="AT51" s="84"/>
      <c r="AU51" s="84"/>
      <c r="AV51" s="84"/>
      <c r="AW51" s="84"/>
      <c r="AX51" s="84"/>
      <c r="AY51" s="84"/>
      <c r="AZ51" s="84"/>
      <c r="BA51" s="84"/>
      <c r="BB51" s="84"/>
      <c r="BC51" s="84"/>
      <c r="BD51" s="84"/>
      <c r="BE51" s="84"/>
      <c r="BF51" s="84"/>
      <c r="BG51" s="2"/>
      <c r="BH51" s="2"/>
      <c r="BI51" s="2"/>
      <c r="BJ51" s="2"/>
      <c r="BK51" s="2"/>
      <c r="BL51" s="2"/>
      <c r="BM51" s="2"/>
      <c r="BN51" s="2"/>
      <c r="BO51" s="2"/>
      <c r="BP51" s="1199"/>
      <c r="BQ51" s="1198"/>
      <c r="BR51" s="1198"/>
      <c r="BS51" s="1198"/>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2"/>
      <c r="CT51" s="52"/>
      <c r="CU51" s="52"/>
      <c r="CV51" s="52"/>
      <c r="CW51" s="52"/>
      <c r="CX51" s="2"/>
      <c r="CY51" s="2"/>
      <c r="CZ51" s="2"/>
      <c r="DA51" s="2"/>
      <c r="DB51" s="2"/>
      <c r="DC51" s="2"/>
      <c r="DD51" s="2"/>
      <c r="DE51" s="2"/>
      <c r="DF51" s="2"/>
      <c r="DG51" s="2"/>
      <c r="DH51" s="2"/>
      <c r="DI51" s="2"/>
      <c r="DJ51" s="2"/>
      <c r="DK51" s="2"/>
      <c r="DN51" t="s">
        <v>189</v>
      </c>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row>
    <row r="52" spans="1:186" ht="15" customHeight="1">
      <c r="A52" s="4"/>
      <c r="B52" s="5"/>
      <c r="C52" s="32"/>
      <c r="D52" s="847">
        <v>5</v>
      </c>
      <c r="E52" s="848"/>
      <c r="F52" s="842"/>
      <c r="G52" s="843"/>
      <c r="H52" s="844"/>
      <c r="I52" s="849"/>
      <c r="J52" s="850"/>
      <c r="K52" s="850"/>
      <c r="L52" s="850"/>
      <c r="M52" s="851"/>
      <c r="N52" s="776" t="str">
        <f>IF(I52="","",SUM($I$48:I51)+I52)</f>
        <v/>
      </c>
      <c r="O52" s="777"/>
      <c r="P52" s="777"/>
      <c r="Q52" s="777"/>
      <c r="R52" s="777"/>
      <c r="S52" s="778"/>
      <c r="T52" s="847">
        <v>17</v>
      </c>
      <c r="U52" s="848"/>
      <c r="V52" s="842"/>
      <c r="W52" s="843"/>
      <c r="X52" s="844"/>
      <c r="Y52" s="849"/>
      <c r="Z52" s="850"/>
      <c r="AA52" s="850"/>
      <c r="AB52" s="850"/>
      <c r="AC52" s="851"/>
      <c r="AD52" s="776" t="str">
        <f>IF(Y52="","",SUM($I$48:$I$59)+SUM($Y$48:Y51)+Y52)</f>
        <v/>
      </c>
      <c r="AE52" s="777"/>
      <c r="AF52" s="777"/>
      <c r="AG52" s="777"/>
      <c r="AH52" s="777"/>
      <c r="AI52" s="778"/>
      <c r="AJ52" s="83"/>
      <c r="AK52" s="76"/>
      <c r="AL52" s="8"/>
      <c r="AM52" s="2"/>
      <c r="AN52" s="2"/>
      <c r="AO52" s="2"/>
      <c r="AP52" s="84"/>
      <c r="AQ52" s="84"/>
      <c r="AR52" s="84"/>
      <c r="AS52" s="84"/>
      <c r="AT52" s="84"/>
      <c r="AU52" s="84"/>
      <c r="AV52" s="84"/>
      <c r="AW52" s="84"/>
      <c r="AX52" s="84"/>
      <c r="AY52" s="84"/>
      <c r="AZ52" s="84"/>
      <c r="BA52" s="84"/>
      <c r="BB52" s="84"/>
      <c r="BC52" s="84"/>
      <c r="BD52" s="84"/>
      <c r="BE52" s="84"/>
      <c r="BF52" s="84"/>
      <c r="BG52" s="2"/>
      <c r="BH52" s="2"/>
      <c r="BI52" s="2"/>
      <c r="BJ52" s="2"/>
      <c r="BK52" s="2"/>
      <c r="BL52" s="2"/>
      <c r="BM52" s="2"/>
      <c r="BN52" s="2"/>
      <c r="BO52" s="2"/>
      <c r="BP52" s="1199"/>
      <c r="BQ52" s="1198"/>
      <c r="BR52" s="1198"/>
      <c r="BS52" s="1198"/>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2"/>
      <c r="CT52" s="52"/>
      <c r="CU52" s="52"/>
      <c r="CV52" s="52"/>
      <c r="CW52" s="52"/>
      <c r="CX52" s="2"/>
      <c r="CY52" s="2"/>
      <c r="CZ52" s="2"/>
      <c r="DA52" s="2"/>
      <c r="DB52" s="2"/>
      <c r="DC52" s="2"/>
      <c r="DD52" s="2"/>
      <c r="DE52" s="2"/>
      <c r="DF52" s="2"/>
      <c r="DG52" s="2"/>
      <c r="DH52" s="2"/>
      <c r="DI52" s="2"/>
      <c r="DJ52" s="2"/>
      <c r="DK52" s="2"/>
      <c r="DN52" t="s">
        <v>190</v>
      </c>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row>
    <row r="53" spans="1:186" ht="15" customHeight="1">
      <c r="A53" s="4"/>
      <c r="B53" s="5"/>
      <c r="C53" s="32"/>
      <c r="D53" s="847">
        <v>6</v>
      </c>
      <c r="E53" s="848"/>
      <c r="F53" s="842"/>
      <c r="G53" s="843"/>
      <c r="H53" s="844"/>
      <c r="I53" s="849"/>
      <c r="J53" s="850"/>
      <c r="K53" s="850"/>
      <c r="L53" s="850"/>
      <c r="M53" s="851"/>
      <c r="N53" s="776" t="str">
        <f>IF(I53="","",SUM($I$48:I52)+I53)</f>
        <v/>
      </c>
      <c r="O53" s="777"/>
      <c r="P53" s="777"/>
      <c r="Q53" s="777"/>
      <c r="R53" s="777"/>
      <c r="S53" s="778"/>
      <c r="T53" s="847">
        <v>18</v>
      </c>
      <c r="U53" s="848"/>
      <c r="V53" s="842"/>
      <c r="W53" s="843"/>
      <c r="X53" s="844"/>
      <c r="Y53" s="849"/>
      <c r="Z53" s="850"/>
      <c r="AA53" s="850"/>
      <c r="AB53" s="850"/>
      <c r="AC53" s="851"/>
      <c r="AD53" s="776" t="str">
        <f>IF(Y53="","",SUM($I$48:$I$59)+SUM($Y$48:Y52)+Y53)</f>
        <v/>
      </c>
      <c r="AE53" s="777"/>
      <c r="AF53" s="777"/>
      <c r="AG53" s="777"/>
      <c r="AH53" s="777"/>
      <c r="AI53" s="778"/>
      <c r="AJ53" s="83"/>
      <c r="AK53" s="76"/>
      <c r="AL53" s="8"/>
      <c r="AM53" s="2"/>
      <c r="AN53" s="2"/>
      <c r="AO53" s="2"/>
      <c r="AP53" s="84"/>
      <c r="AQ53" s="84"/>
      <c r="AR53" s="84"/>
      <c r="AS53" s="84"/>
      <c r="AT53" s="84"/>
      <c r="AU53" s="84"/>
      <c r="AV53" s="84"/>
      <c r="AW53" s="84"/>
      <c r="AX53" s="84"/>
      <c r="AY53" s="84"/>
      <c r="AZ53" s="84"/>
      <c r="BA53" s="84"/>
      <c r="BB53" s="84"/>
      <c r="BC53" s="84"/>
      <c r="BD53" s="84"/>
      <c r="BE53" s="84"/>
      <c r="BF53" s="84"/>
      <c r="BG53" s="2"/>
      <c r="BH53" s="2"/>
      <c r="BI53" s="2"/>
      <c r="BJ53" s="2"/>
      <c r="BK53" s="2"/>
      <c r="BL53" s="2"/>
      <c r="BM53" s="2"/>
      <c r="BN53" s="2"/>
      <c r="BO53" s="2"/>
      <c r="BP53" s="1199"/>
      <c r="BQ53" s="1198"/>
      <c r="BR53" s="1198"/>
      <c r="BS53" s="1198"/>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2"/>
      <c r="CT53" s="52"/>
      <c r="CU53" s="52"/>
      <c r="CV53" s="52"/>
      <c r="CW53" s="52"/>
      <c r="CX53" s="2"/>
      <c r="CY53" s="2"/>
      <c r="CZ53" s="2"/>
      <c r="DA53" s="2"/>
      <c r="DB53" s="2"/>
      <c r="DC53" s="2"/>
      <c r="DD53" s="2"/>
      <c r="DE53" s="2"/>
      <c r="DF53" s="2"/>
      <c r="DG53" s="2"/>
      <c r="DH53" s="2"/>
      <c r="DI53" s="2"/>
      <c r="DJ53" s="2"/>
      <c r="DK53" s="2"/>
      <c r="DN53" t="s">
        <v>191</v>
      </c>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row>
    <row r="54" spans="1:186" ht="15" customHeight="1">
      <c r="A54" s="4"/>
      <c r="B54" s="5"/>
      <c r="C54" s="32"/>
      <c r="D54" s="847">
        <v>7</v>
      </c>
      <c r="E54" s="848"/>
      <c r="F54" s="842"/>
      <c r="G54" s="843"/>
      <c r="H54" s="844"/>
      <c r="I54" s="849"/>
      <c r="J54" s="850"/>
      <c r="K54" s="850"/>
      <c r="L54" s="850"/>
      <c r="M54" s="851"/>
      <c r="N54" s="776" t="str">
        <f>IF(I54="","",SUM($I$48:I53)+I54)</f>
        <v/>
      </c>
      <c r="O54" s="777"/>
      <c r="P54" s="777"/>
      <c r="Q54" s="777"/>
      <c r="R54" s="777"/>
      <c r="S54" s="778"/>
      <c r="T54" s="847">
        <v>19</v>
      </c>
      <c r="U54" s="848"/>
      <c r="V54" s="842"/>
      <c r="W54" s="843"/>
      <c r="X54" s="844"/>
      <c r="Y54" s="849"/>
      <c r="Z54" s="850"/>
      <c r="AA54" s="850"/>
      <c r="AB54" s="850"/>
      <c r="AC54" s="851"/>
      <c r="AD54" s="776" t="str">
        <f>IF(Y54="","",SUM($I$48:$I$59)+SUM($Y$48:Y53)+Y54)</f>
        <v/>
      </c>
      <c r="AE54" s="777"/>
      <c r="AF54" s="777"/>
      <c r="AG54" s="777"/>
      <c r="AH54" s="777"/>
      <c r="AI54" s="778"/>
      <c r="AJ54" s="83"/>
      <c r="AK54" s="76"/>
      <c r="AL54" s="8"/>
      <c r="AM54" s="2"/>
      <c r="AN54" s="2"/>
      <c r="AO54" s="2"/>
      <c r="AP54" s="84"/>
      <c r="AQ54" s="84"/>
      <c r="AR54" s="84"/>
      <c r="AS54" s="84"/>
      <c r="AT54" s="84"/>
      <c r="AU54" s="84"/>
      <c r="AV54" s="84"/>
      <c r="AW54" s="84"/>
      <c r="AX54" s="84"/>
      <c r="AY54" s="84"/>
      <c r="AZ54" s="84"/>
      <c r="BA54" s="84"/>
      <c r="BB54" s="84"/>
      <c r="BC54" s="84"/>
      <c r="BD54" s="84"/>
      <c r="BE54" s="84"/>
      <c r="BF54" s="84"/>
      <c r="BG54" s="2"/>
      <c r="BH54" s="2"/>
      <c r="BI54" s="2"/>
      <c r="BJ54" s="2"/>
      <c r="BK54" s="2"/>
      <c r="BL54" s="2"/>
      <c r="BM54" s="2"/>
      <c r="BN54" s="2"/>
      <c r="BO54" s="2"/>
      <c r="BP54" s="1199"/>
      <c r="BQ54" s="1198"/>
      <c r="BR54" s="1198"/>
      <c r="BS54" s="1198"/>
      <c r="BT54" s="51"/>
      <c r="BU54" s="51"/>
      <c r="BV54" s="51"/>
      <c r="BW54" s="51"/>
      <c r="BX54" s="51"/>
      <c r="BY54" s="51"/>
      <c r="BZ54" s="51"/>
      <c r="CA54" s="51"/>
      <c r="CB54" s="51"/>
      <c r="CC54" s="52"/>
      <c r="CD54" s="52"/>
      <c r="CE54" s="52"/>
      <c r="CF54" s="52"/>
      <c r="CG54" s="52"/>
      <c r="CH54" s="52"/>
      <c r="CI54" s="52"/>
      <c r="CJ54" s="52"/>
      <c r="CK54" s="52"/>
      <c r="CL54" s="52"/>
      <c r="CM54" s="52"/>
      <c r="CN54" s="52"/>
      <c r="CO54" s="52"/>
      <c r="CP54" s="52"/>
      <c r="CQ54" s="52"/>
      <c r="CR54" s="52"/>
      <c r="CS54" s="52"/>
      <c r="CT54" s="52"/>
      <c r="CU54" s="52"/>
      <c r="CV54" s="52"/>
      <c r="CW54" s="52"/>
      <c r="CX54" s="2"/>
      <c r="CY54" s="2"/>
      <c r="CZ54" s="2"/>
      <c r="DA54" s="2"/>
      <c r="DB54" s="2"/>
      <c r="DC54" s="2"/>
      <c r="DD54" s="2"/>
      <c r="DE54" s="2"/>
      <c r="DF54" s="2"/>
      <c r="DG54" s="2"/>
      <c r="DH54" s="2"/>
      <c r="DI54" s="2"/>
      <c r="DJ54" s="2"/>
      <c r="DK54" s="2"/>
      <c r="DN54" t="s">
        <v>192</v>
      </c>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row>
    <row r="55" spans="1:186" ht="15" customHeight="1">
      <c r="A55" s="4"/>
      <c r="B55" s="5"/>
      <c r="C55" s="32"/>
      <c r="D55" s="847">
        <v>8</v>
      </c>
      <c r="E55" s="848"/>
      <c r="F55" s="842"/>
      <c r="G55" s="843"/>
      <c r="H55" s="844"/>
      <c r="I55" s="849"/>
      <c r="J55" s="850"/>
      <c r="K55" s="850"/>
      <c r="L55" s="850"/>
      <c r="M55" s="851"/>
      <c r="N55" s="776" t="str">
        <f>IF(I55="","",SUM($I$48:I54)+I55)</f>
        <v/>
      </c>
      <c r="O55" s="777"/>
      <c r="P55" s="777"/>
      <c r="Q55" s="777"/>
      <c r="R55" s="777"/>
      <c r="S55" s="778"/>
      <c r="T55" s="847">
        <v>20</v>
      </c>
      <c r="U55" s="848"/>
      <c r="V55" s="842"/>
      <c r="W55" s="843"/>
      <c r="X55" s="844"/>
      <c r="Y55" s="849"/>
      <c r="Z55" s="850"/>
      <c r="AA55" s="850"/>
      <c r="AB55" s="850"/>
      <c r="AC55" s="851"/>
      <c r="AD55" s="776" t="str">
        <f>IF(Y55="","",SUM($I$48:$I$59)+SUM($Y$48:Y54)+Y55)</f>
        <v/>
      </c>
      <c r="AE55" s="777"/>
      <c r="AF55" s="777"/>
      <c r="AG55" s="777"/>
      <c r="AH55" s="777"/>
      <c r="AI55" s="778"/>
      <c r="AJ55" s="83"/>
      <c r="AK55" s="76"/>
      <c r="AL55" s="8"/>
      <c r="AM55" s="2"/>
      <c r="AN55" s="2"/>
      <c r="AO55" s="2"/>
      <c r="AP55" s="84"/>
      <c r="AQ55" s="84"/>
      <c r="AR55" s="84"/>
      <c r="AS55" s="84"/>
      <c r="AT55" s="84"/>
      <c r="AU55" s="84"/>
      <c r="AV55" s="84"/>
      <c r="AW55" s="84"/>
      <c r="AX55" s="84"/>
      <c r="AY55" s="84"/>
      <c r="AZ55" s="84"/>
      <c r="BA55" s="84"/>
      <c r="BB55" s="84"/>
      <c r="BC55" s="84"/>
      <c r="BD55" s="84"/>
      <c r="BE55" s="84"/>
      <c r="BF55" s="84"/>
      <c r="BG55" s="2"/>
      <c r="BH55" s="2"/>
      <c r="BI55" s="2"/>
      <c r="BJ55" s="2"/>
      <c r="BK55" s="2"/>
      <c r="BL55" s="2"/>
      <c r="BM55" s="2"/>
      <c r="BN55" s="2"/>
      <c r="BO55" s="2"/>
      <c r="BP55" s="1199"/>
      <c r="BQ55" s="1198"/>
      <c r="BR55" s="1198"/>
      <c r="BS55" s="1198"/>
      <c r="BT55" s="51"/>
      <c r="BU55" s="51"/>
      <c r="BV55" s="51"/>
      <c r="BW55" s="51"/>
      <c r="BX55" s="51"/>
      <c r="BY55" s="51"/>
      <c r="BZ55" s="51"/>
      <c r="CA55" s="51"/>
      <c r="CB55" s="51"/>
      <c r="CC55" s="52"/>
      <c r="CD55" s="52"/>
      <c r="CE55" s="52"/>
      <c r="CF55" s="52"/>
      <c r="CG55" s="52"/>
      <c r="CH55" s="52"/>
      <c r="CI55" s="52"/>
      <c r="CJ55" s="52"/>
      <c r="CK55" s="52"/>
      <c r="CL55" s="52"/>
      <c r="CM55" s="52"/>
      <c r="CN55" s="52"/>
      <c r="CO55" s="52"/>
      <c r="CP55" s="52"/>
      <c r="CQ55" s="52"/>
      <c r="CR55" s="52"/>
      <c r="CS55" s="52"/>
      <c r="CT55" s="52"/>
      <c r="CU55" s="52"/>
      <c r="CV55" s="52"/>
      <c r="CW55" s="52"/>
      <c r="CX55" s="2"/>
      <c r="CY55" s="2"/>
      <c r="CZ55" s="2"/>
      <c r="DA55" s="2"/>
      <c r="DB55" s="2"/>
      <c r="DC55" s="2"/>
      <c r="DD55" s="2"/>
      <c r="DE55" s="2"/>
      <c r="DF55" s="2"/>
      <c r="DG55" s="2"/>
      <c r="DH55" s="2"/>
      <c r="DI55" s="2"/>
      <c r="DJ55" s="2"/>
      <c r="DK55" s="2"/>
      <c r="DN55" t="s">
        <v>193</v>
      </c>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row>
    <row r="56" spans="1:186" ht="15" customHeight="1">
      <c r="A56" s="4"/>
      <c r="B56" s="5"/>
      <c r="C56" s="32"/>
      <c r="D56" s="847">
        <v>9</v>
      </c>
      <c r="E56" s="848"/>
      <c r="F56" s="842"/>
      <c r="G56" s="843"/>
      <c r="H56" s="844"/>
      <c r="I56" s="849"/>
      <c r="J56" s="850"/>
      <c r="K56" s="850"/>
      <c r="L56" s="850"/>
      <c r="M56" s="851"/>
      <c r="N56" s="776" t="str">
        <f>IF(I56="","",SUM($I$48:I55)+I56)</f>
        <v/>
      </c>
      <c r="O56" s="777"/>
      <c r="P56" s="777"/>
      <c r="Q56" s="777"/>
      <c r="R56" s="777"/>
      <c r="S56" s="778"/>
      <c r="T56" s="847">
        <v>21</v>
      </c>
      <c r="U56" s="848"/>
      <c r="V56" s="842"/>
      <c r="W56" s="843"/>
      <c r="X56" s="844"/>
      <c r="Y56" s="849"/>
      <c r="Z56" s="850"/>
      <c r="AA56" s="850"/>
      <c r="AB56" s="850"/>
      <c r="AC56" s="851"/>
      <c r="AD56" s="776" t="str">
        <f>IF(Y56="","",SUM($I$48:$I$59)+SUM($Y$48:Y55)+Y56)</f>
        <v/>
      </c>
      <c r="AE56" s="777"/>
      <c r="AF56" s="777"/>
      <c r="AG56" s="777"/>
      <c r="AH56" s="777"/>
      <c r="AI56" s="778"/>
      <c r="AJ56" s="83"/>
      <c r="AK56" s="76"/>
      <c r="AL56" s="8"/>
      <c r="AM56" s="2"/>
      <c r="AN56" s="2"/>
      <c r="AO56" s="2"/>
      <c r="AP56" s="84"/>
      <c r="AQ56" s="84"/>
      <c r="AR56" s="84"/>
      <c r="AS56" s="84"/>
      <c r="AT56" s="84"/>
      <c r="AU56" s="84"/>
      <c r="AV56" s="84"/>
      <c r="AW56" s="84"/>
      <c r="AX56" s="84"/>
      <c r="AY56" s="84"/>
      <c r="AZ56" s="84"/>
      <c r="BA56" s="84"/>
      <c r="BB56" s="84"/>
      <c r="BC56" s="84"/>
      <c r="BD56" s="84"/>
      <c r="BE56" s="84"/>
      <c r="BF56" s="84"/>
      <c r="BG56" s="2"/>
      <c r="BH56" s="2"/>
      <c r="BI56" s="2"/>
      <c r="BJ56" s="2"/>
      <c r="BK56" s="2"/>
      <c r="BL56" s="2"/>
      <c r="BM56" s="2"/>
      <c r="BN56" s="2"/>
      <c r="BO56" s="2"/>
      <c r="BP56" s="1199"/>
      <c r="BQ56" s="1198"/>
      <c r="BR56" s="1198"/>
      <c r="BS56" s="1198"/>
      <c r="BT56" s="51"/>
      <c r="BU56" s="51"/>
      <c r="BV56" s="51"/>
      <c r="BW56" s="51"/>
      <c r="BX56" s="51"/>
      <c r="BY56" s="51"/>
      <c r="BZ56" s="51"/>
      <c r="CA56" s="51"/>
      <c r="CB56" s="51"/>
      <c r="CC56" s="52"/>
      <c r="CD56" s="52"/>
      <c r="CE56" s="52"/>
      <c r="CF56" s="52"/>
      <c r="CG56" s="52"/>
      <c r="CH56" s="52"/>
      <c r="CI56" s="52"/>
      <c r="CJ56" s="52"/>
      <c r="CK56" s="52"/>
      <c r="CL56" s="52"/>
      <c r="CM56" s="52"/>
      <c r="CN56" s="52"/>
      <c r="CO56" s="52"/>
      <c r="CP56" s="52"/>
      <c r="CQ56" s="52"/>
      <c r="CR56" s="52"/>
      <c r="CS56" s="52"/>
      <c r="CT56" s="52"/>
      <c r="CU56" s="52"/>
      <c r="CV56" s="52"/>
      <c r="CW56" s="52"/>
      <c r="CX56" s="2"/>
      <c r="CY56" s="2"/>
      <c r="CZ56" s="2"/>
      <c r="DA56" s="2"/>
      <c r="DB56" s="2"/>
      <c r="DC56" s="2"/>
      <c r="DD56" s="2"/>
      <c r="DE56" s="2"/>
      <c r="DF56" s="2"/>
      <c r="DG56" s="2"/>
      <c r="DH56" s="2"/>
      <c r="DI56" s="2"/>
      <c r="DJ56" s="2"/>
      <c r="DK56" s="2"/>
      <c r="DN56" t="s">
        <v>194</v>
      </c>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row>
    <row r="57" spans="1:186" ht="15" customHeight="1">
      <c r="A57" s="4"/>
      <c r="B57" s="5"/>
      <c r="C57" s="32"/>
      <c r="D57" s="847">
        <v>10</v>
      </c>
      <c r="E57" s="848"/>
      <c r="F57" s="842"/>
      <c r="G57" s="843"/>
      <c r="H57" s="844"/>
      <c r="I57" s="849"/>
      <c r="J57" s="850"/>
      <c r="K57" s="850"/>
      <c r="L57" s="850"/>
      <c r="M57" s="851"/>
      <c r="N57" s="776" t="str">
        <f>IF(I57="","",SUM($I$48:I56)+I57)</f>
        <v/>
      </c>
      <c r="O57" s="777"/>
      <c r="P57" s="777"/>
      <c r="Q57" s="777"/>
      <c r="R57" s="777"/>
      <c r="S57" s="778"/>
      <c r="T57" s="847">
        <v>22</v>
      </c>
      <c r="U57" s="848"/>
      <c r="V57" s="842"/>
      <c r="W57" s="843"/>
      <c r="X57" s="844"/>
      <c r="Y57" s="849"/>
      <c r="Z57" s="850"/>
      <c r="AA57" s="850"/>
      <c r="AB57" s="850"/>
      <c r="AC57" s="851"/>
      <c r="AD57" s="776" t="str">
        <f>IF(Y57="","",SUM($I$48:$I$59)+SUM($Y$48:Y56)+Y57)</f>
        <v/>
      </c>
      <c r="AE57" s="777"/>
      <c r="AF57" s="777"/>
      <c r="AG57" s="777"/>
      <c r="AH57" s="777"/>
      <c r="AI57" s="778"/>
      <c r="AJ57" s="83"/>
      <c r="AK57" s="76"/>
      <c r="AL57" s="8"/>
      <c r="AM57" s="2"/>
      <c r="AN57" s="2"/>
      <c r="AO57" s="2"/>
      <c r="AP57" s="84"/>
      <c r="AQ57" s="84"/>
      <c r="AR57" s="84"/>
      <c r="AS57" s="84"/>
      <c r="AT57" s="84"/>
      <c r="AU57" s="84"/>
      <c r="AV57" s="84"/>
      <c r="AW57" s="84"/>
      <c r="AX57" s="84"/>
      <c r="AY57" s="84"/>
      <c r="AZ57" s="84"/>
      <c r="BA57" s="84"/>
      <c r="BB57" s="84"/>
      <c r="BC57" s="84"/>
      <c r="BD57" s="84"/>
      <c r="BE57" s="84"/>
      <c r="BF57" s="84"/>
      <c r="BG57" s="2"/>
      <c r="BH57" s="2"/>
      <c r="BI57" s="2"/>
      <c r="BJ57" s="2"/>
      <c r="BK57" s="2"/>
      <c r="BL57" s="2"/>
      <c r="BM57" s="2"/>
      <c r="BN57" s="2"/>
      <c r="BO57" s="2"/>
      <c r="BP57" s="1199"/>
      <c r="BQ57" s="1198"/>
      <c r="BR57" s="1198"/>
      <c r="BS57" s="1198"/>
      <c r="BT57" s="51"/>
      <c r="BU57" s="51"/>
      <c r="BV57" s="51"/>
      <c r="BW57" s="51"/>
      <c r="BX57" s="51"/>
      <c r="BY57" s="51"/>
      <c r="BZ57" s="51"/>
      <c r="CA57" s="51"/>
      <c r="CB57" s="51"/>
      <c r="CC57" s="51"/>
      <c r="CD57" s="52"/>
      <c r="CE57" s="52"/>
      <c r="CF57" s="52"/>
      <c r="CG57" s="52"/>
      <c r="CH57" s="52"/>
      <c r="CI57" s="52"/>
      <c r="CJ57" s="52"/>
      <c r="CK57" s="52"/>
      <c r="CL57" s="52"/>
      <c r="CM57" s="52"/>
      <c r="CN57" s="52"/>
      <c r="CO57" s="51"/>
      <c r="CP57" s="51"/>
      <c r="CQ57" s="51"/>
      <c r="CR57" s="51"/>
      <c r="CS57" s="52"/>
      <c r="CT57" s="52"/>
      <c r="CU57" s="52"/>
      <c r="CV57" s="52"/>
      <c r="CW57" s="52"/>
      <c r="CX57" s="2"/>
      <c r="CY57" s="2"/>
      <c r="CZ57" s="2"/>
      <c r="DA57" s="2"/>
      <c r="DB57" s="2"/>
      <c r="DC57" s="2"/>
      <c r="DD57" s="2"/>
      <c r="DE57" s="2"/>
      <c r="DF57" s="2"/>
      <c r="DG57" s="2"/>
      <c r="DH57" s="2"/>
      <c r="DI57" s="2"/>
      <c r="DJ57" s="2"/>
      <c r="DK57" s="2"/>
      <c r="DN57" t="s">
        <v>195</v>
      </c>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row>
    <row r="58" spans="1:186" ht="15" customHeight="1">
      <c r="A58" s="4"/>
      <c r="B58" s="5"/>
      <c r="C58" s="32"/>
      <c r="D58" s="847">
        <v>11</v>
      </c>
      <c r="E58" s="848"/>
      <c r="F58" s="842"/>
      <c r="G58" s="843"/>
      <c r="H58" s="844"/>
      <c r="I58" s="849"/>
      <c r="J58" s="850"/>
      <c r="K58" s="850"/>
      <c r="L58" s="850"/>
      <c r="M58" s="851"/>
      <c r="N58" s="776" t="str">
        <f>IF(I58="","",SUM($I$48:I57)+I58)</f>
        <v/>
      </c>
      <c r="O58" s="777"/>
      <c r="P58" s="777"/>
      <c r="Q58" s="777"/>
      <c r="R58" s="777"/>
      <c r="S58" s="778"/>
      <c r="T58" s="847">
        <v>23</v>
      </c>
      <c r="U58" s="848"/>
      <c r="V58" s="842"/>
      <c r="W58" s="843"/>
      <c r="X58" s="844"/>
      <c r="Y58" s="849"/>
      <c r="Z58" s="850"/>
      <c r="AA58" s="850"/>
      <c r="AB58" s="850"/>
      <c r="AC58" s="851"/>
      <c r="AD58" s="776" t="str">
        <f>IF(Y58="","",SUM($I$48:$I$59)+SUM($Y$48:Y57)+Y58)</f>
        <v/>
      </c>
      <c r="AE58" s="777"/>
      <c r="AF58" s="777"/>
      <c r="AG58" s="777"/>
      <c r="AH58" s="777"/>
      <c r="AI58" s="778"/>
      <c r="AJ58" s="83"/>
      <c r="AK58" s="76"/>
      <c r="AL58" s="8"/>
      <c r="AM58" s="2"/>
      <c r="AN58" s="2"/>
      <c r="AO58" s="2"/>
      <c r="AP58" s="84"/>
      <c r="AQ58" s="84"/>
      <c r="AR58" s="84"/>
      <c r="AS58" s="84"/>
      <c r="AT58" s="84"/>
      <c r="AU58" s="84"/>
      <c r="AV58" s="84"/>
      <c r="AW58" s="84"/>
      <c r="AX58" s="84"/>
      <c r="AY58" s="84"/>
      <c r="AZ58" s="84"/>
      <c r="BA58" s="84"/>
      <c r="BB58" s="84"/>
      <c r="BC58" s="84"/>
      <c r="BD58" s="84"/>
      <c r="BE58" s="84"/>
      <c r="BF58" s="84"/>
      <c r="BG58" s="2"/>
      <c r="BH58" s="2"/>
      <c r="BI58" s="2"/>
      <c r="BJ58" s="2"/>
      <c r="BK58" s="2"/>
      <c r="BL58" s="2"/>
      <c r="BM58" s="2"/>
      <c r="BN58" s="2"/>
      <c r="BO58" s="2"/>
      <c r="BP58" s="1199"/>
      <c r="BQ58" s="1198"/>
      <c r="BR58" s="1198"/>
      <c r="BS58" s="1198"/>
      <c r="BT58" s="51"/>
      <c r="BU58" s="51"/>
      <c r="BV58" s="51"/>
      <c r="BW58" s="51"/>
      <c r="BX58" s="51"/>
      <c r="BY58" s="51"/>
      <c r="BZ58" s="51"/>
      <c r="CA58" s="51"/>
      <c r="CB58" s="51"/>
      <c r="CC58" s="52"/>
      <c r="CD58" s="52"/>
      <c r="CE58" s="52"/>
      <c r="CF58" s="52"/>
      <c r="CG58" s="52"/>
      <c r="CH58" s="52"/>
      <c r="CI58" s="52"/>
      <c r="CJ58" s="52"/>
      <c r="CK58" s="52"/>
      <c r="CL58" s="52"/>
      <c r="CM58" s="52"/>
      <c r="CN58" s="52"/>
      <c r="CO58" s="51"/>
      <c r="CP58" s="51"/>
      <c r="CQ58" s="51"/>
      <c r="CR58" s="51"/>
      <c r="CS58" s="52"/>
      <c r="CT58" s="52"/>
      <c r="CU58" s="52"/>
      <c r="CV58" s="52"/>
      <c r="CW58" s="52"/>
      <c r="CX58" s="2"/>
      <c r="CY58" s="2"/>
      <c r="CZ58" s="2"/>
      <c r="DA58" s="2"/>
      <c r="DB58" s="2"/>
      <c r="DC58" s="2"/>
      <c r="DD58" s="2"/>
      <c r="DE58" s="2"/>
      <c r="DF58" s="2"/>
      <c r="DG58" s="2"/>
      <c r="DH58" s="2"/>
      <c r="DI58" s="2"/>
      <c r="DJ58" s="2"/>
      <c r="DK58" s="2"/>
      <c r="DN58" t="s">
        <v>196</v>
      </c>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row>
    <row r="59" spans="1:186" ht="15" customHeight="1">
      <c r="A59" s="4"/>
      <c r="B59" s="5"/>
      <c r="C59" s="32"/>
      <c r="D59" s="847">
        <v>12</v>
      </c>
      <c r="E59" s="848"/>
      <c r="F59" s="842"/>
      <c r="G59" s="843"/>
      <c r="H59" s="844"/>
      <c r="I59" s="849"/>
      <c r="J59" s="850"/>
      <c r="K59" s="850"/>
      <c r="L59" s="850"/>
      <c r="M59" s="851"/>
      <c r="N59" s="776" t="str">
        <f>IF(I59="","",SUM($I$48:I58)+I59)</f>
        <v/>
      </c>
      <c r="O59" s="777"/>
      <c r="P59" s="777"/>
      <c r="Q59" s="777"/>
      <c r="R59" s="777"/>
      <c r="S59" s="778"/>
      <c r="T59" s="847">
        <v>24</v>
      </c>
      <c r="U59" s="848"/>
      <c r="V59" s="842"/>
      <c r="W59" s="843"/>
      <c r="X59" s="844"/>
      <c r="Y59" s="849"/>
      <c r="Z59" s="850"/>
      <c r="AA59" s="850"/>
      <c r="AB59" s="850"/>
      <c r="AC59" s="851"/>
      <c r="AD59" s="776" t="str">
        <f>IF(Y59="","",SUM($I$48:$I$59)+SUM($Y$48:Y58)+Y59)</f>
        <v/>
      </c>
      <c r="AE59" s="777"/>
      <c r="AF59" s="777"/>
      <c r="AG59" s="777"/>
      <c r="AH59" s="777"/>
      <c r="AI59" s="778"/>
      <c r="AJ59" s="83"/>
      <c r="AK59" s="76"/>
      <c r="AL59" s="8"/>
      <c r="AM59" s="2"/>
      <c r="AN59" s="2"/>
      <c r="AO59" s="2"/>
      <c r="AP59" s="84"/>
      <c r="AQ59" s="84"/>
      <c r="AR59" s="84"/>
      <c r="AS59" s="84"/>
      <c r="AT59" s="84"/>
      <c r="AU59" s="84"/>
      <c r="AV59" s="84"/>
      <c r="AW59" s="84"/>
      <c r="AX59" s="84"/>
      <c r="AY59" s="84"/>
      <c r="AZ59" s="84"/>
      <c r="BA59" s="84"/>
      <c r="BB59" s="84"/>
      <c r="BC59" s="84"/>
      <c r="BD59" s="84"/>
      <c r="BE59" s="84"/>
      <c r="BF59" s="84"/>
      <c r="BG59" s="2"/>
      <c r="BH59" s="2"/>
      <c r="BI59" s="2"/>
      <c r="BJ59" s="2"/>
      <c r="BK59" s="2"/>
      <c r="BL59" s="2"/>
      <c r="BM59" s="2"/>
      <c r="BN59" s="2"/>
      <c r="BO59" s="2"/>
      <c r="BP59" s="1199"/>
      <c r="BQ59" s="1198"/>
      <c r="BR59" s="1198"/>
      <c r="BS59" s="1198"/>
      <c r="BT59" s="51"/>
      <c r="BU59" s="51"/>
      <c r="BV59" s="51"/>
      <c r="BW59" s="51"/>
      <c r="BX59" s="51"/>
      <c r="BY59" s="51"/>
      <c r="BZ59" s="51"/>
      <c r="CA59" s="51"/>
      <c r="CB59" s="51"/>
      <c r="CC59" s="52"/>
      <c r="CD59" s="52"/>
      <c r="CE59" s="52"/>
      <c r="CF59" s="52"/>
      <c r="CG59" s="52"/>
      <c r="CH59" s="52"/>
      <c r="CI59" s="52"/>
      <c r="CJ59" s="52"/>
      <c r="CK59" s="52"/>
      <c r="CL59" s="52"/>
      <c r="CM59" s="52"/>
      <c r="CN59" s="52"/>
      <c r="CO59" s="51"/>
      <c r="CP59" s="51"/>
      <c r="CQ59" s="51"/>
      <c r="CR59" s="51"/>
      <c r="CS59" s="52"/>
      <c r="CT59" s="52"/>
      <c r="CU59" s="52"/>
      <c r="CV59" s="52"/>
      <c r="CW59" s="52"/>
      <c r="CX59" s="2"/>
      <c r="CY59" s="2"/>
      <c r="CZ59" s="2"/>
      <c r="DA59" s="2"/>
      <c r="DB59" s="2"/>
      <c r="DC59" s="2"/>
      <c r="DD59" s="2"/>
      <c r="DE59" s="2"/>
      <c r="DF59" s="2"/>
      <c r="DG59" s="2"/>
      <c r="DH59" s="2"/>
      <c r="DI59" s="2"/>
      <c r="DJ59" s="2"/>
      <c r="DK59" s="2"/>
      <c r="DN59" t="s">
        <v>197</v>
      </c>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row>
    <row r="60" spans="1:186" ht="15" customHeight="1">
      <c r="A60" s="4"/>
      <c r="B60" s="5"/>
      <c r="C60" s="5" t="s">
        <v>621</v>
      </c>
      <c r="D60" s="322"/>
      <c r="E60" s="322"/>
      <c r="F60" s="323"/>
      <c r="G60" s="323"/>
      <c r="H60" s="323"/>
      <c r="I60" s="324"/>
      <c r="J60" s="324"/>
      <c r="K60" s="324"/>
      <c r="L60" s="324"/>
      <c r="M60" s="324"/>
      <c r="N60" s="325"/>
      <c r="O60" s="326"/>
      <c r="P60" s="326"/>
      <c r="Q60" s="326"/>
      <c r="R60" s="326"/>
      <c r="S60" s="326"/>
      <c r="T60" s="322"/>
      <c r="U60" s="322"/>
      <c r="V60" s="323"/>
      <c r="W60" s="323"/>
      <c r="X60" s="323"/>
      <c r="Y60" s="324"/>
      <c r="Z60" s="324"/>
      <c r="AA60" s="324"/>
      <c r="AB60" s="324"/>
      <c r="AC60" s="324"/>
      <c r="AD60" s="325" t="str">
        <f>IF(Y60="","",SUM($I$49:$M$60)+SUM($Y$49:Y60)+Y61)</f>
        <v/>
      </c>
      <c r="AE60" s="326"/>
      <c r="AF60" s="1277" t="s">
        <v>786</v>
      </c>
      <c r="AG60" s="1277"/>
      <c r="AH60" s="1277"/>
      <c r="AI60" s="1277"/>
      <c r="AJ60" s="1277"/>
      <c r="AK60" s="1277"/>
      <c r="AL60" s="8"/>
      <c r="AM60" s="2"/>
      <c r="AN60" s="2"/>
      <c r="AO60" s="2"/>
      <c r="AP60" s="84"/>
      <c r="AQ60" s="84"/>
      <c r="AR60" s="84"/>
      <c r="AS60" s="84"/>
      <c r="AT60" s="84"/>
      <c r="AU60" s="84"/>
      <c r="AV60" s="84"/>
      <c r="AW60" s="84"/>
      <c r="AX60" s="84"/>
      <c r="AY60" s="84"/>
      <c r="AZ60" s="84"/>
      <c r="BA60" s="84"/>
      <c r="BB60" s="84"/>
      <c r="BC60" s="84"/>
      <c r="BD60" s="84"/>
      <c r="BE60" s="84"/>
      <c r="BF60" s="84"/>
      <c r="BG60" s="2"/>
      <c r="BH60" s="2"/>
      <c r="BI60" s="2"/>
      <c r="BJ60" s="2"/>
      <c r="BK60" s="2"/>
      <c r="BL60" s="2"/>
      <c r="BM60" s="2"/>
      <c r="BN60" s="2"/>
      <c r="BO60" s="2"/>
      <c r="BP60" s="1199"/>
      <c r="BQ60" s="1198"/>
      <c r="BR60" s="1198"/>
      <c r="BS60" s="1198"/>
      <c r="BT60" s="51"/>
      <c r="BU60" s="51"/>
      <c r="BV60" s="51"/>
      <c r="BW60" s="51"/>
      <c r="BX60" s="51"/>
      <c r="BY60" s="51"/>
      <c r="BZ60" s="51"/>
      <c r="CA60" s="51"/>
      <c r="CB60" s="51"/>
      <c r="CC60" s="52"/>
      <c r="CD60" s="52"/>
      <c r="CE60" s="52"/>
      <c r="CF60" s="52"/>
      <c r="CG60" s="52"/>
      <c r="CH60" s="52"/>
      <c r="CI60" s="52"/>
      <c r="CJ60" s="52"/>
      <c r="CK60" s="52"/>
      <c r="CL60" s="52"/>
      <c r="CM60" s="52"/>
      <c r="CN60" s="52"/>
      <c r="CO60" s="51"/>
      <c r="CP60" s="51"/>
      <c r="CQ60" s="51"/>
      <c r="CR60" s="51"/>
      <c r="CS60" s="52"/>
      <c r="CT60" s="52"/>
      <c r="CU60" s="52"/>
      <c r="CV60" s="52"/>
      <c r="CW60" s="52"/>
      <c r="CX60" s="2"/>
      <c r="CY60" s="2"/>
      <c r="CZ60" s="2"/>
      <c r="DA60" s="2"/>
      <c r="DB60" s="2"/>
      <c r="DC60" s="2"/>
      <c r="DD60" s="2"/>
      <c r="DE60" s="2"/>
      <c r="DF60" s="2"/>
      <c r="DG60" s="2"/>
      <c r="DH60" s="2"/>
      <c r="DI60" s="2"/>
      <c r="DJ60" s="2"/>
      <c r="DK60" s="2"/>
      <c r="DN60" t="s">
        <v>198</v>
      </c>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row>
    <row r="61" spans="1:186" ht="15" customHeight="1">
      <c r="A61" s="4"/>
      <c r="B61" s="34"/>
      <c r="C61" s="34"/>
      <c r="D61" s="34"/>
      <c r="E61" s="34"/>
      <c r="F61" s="34"/>
      <c r="G61" s="34"/>
      <c r="H61" s="34"/>
      <c r="I61" s="34"/>
      <c r="J61" s="34"/>
      <c r="K61" s="34"/>
      <c r="L61" s="34"/>
      <c r="M61" s="34"/>
      <c r="N61" s="34"/>
      <c r="O61" s="34"/>
      <c r="P61" s="34"/>
      <c r="Q61" s="34"/>
      <c r="R61" s="35"/>
      <c r="S61" s="35"/>
      <c r="T61" s="35"/>
      <c r="U61" s="35"/>
      <c r="V61" s="35"/>
      <c r="W61" s="35"/>
      <c r="X61" s="35"/>
      <c r="Y61" s="35"/>
      <c r="Z61" s="35"/>
      <c r="AA61" s="34"/>
      <c r="AB61" s="34"/>
      <c r="AC61" s="34"/>
      <c r="AD61" s="34"/>
      <c r="AE61" s="34"/>
      <c r="AF61" s="34"/>
      <c r="AG61" s="34"/>
      <c r="AH61" s="34"/>
      <c r="AI61" s="34"/>
      <c r="AJ61" s="34"/>
      <c r="AK61" s="34"/>
      <c r="AL61" s="8"/>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1199"/>
      <c r="BQ61" s="1198"/>
      <c r="BR61" s="1198"/>
      <c r="BS61" s="1198"/>
      <c r="BT61" s="51"/>
      <c r="BU61" s="51"/>
      <c r="BV61" s="51"/>
      <c r="BW61" s="51"/>
      <c r="BX61" s="51"/>
      <c r="BY61" s="51"/>
      <c r="BZ61" s="51"/>
      <c r="CA61" s="52"/>
      <c r="CB61" s="51"/>
      <c r="CC61" s="52"/>
      <c r="CD61" s="52"/>
      <c r="CE61" s="52"/>
      <c r="CF61" s="52"/>
      <c r="CG61" s="52"/>
      <c r="CH61" s="52"/>
      <c r="CI61" s="52"/>
      <c r="CJ61" s="52"/>
      <c r="CK61" s="52"/>
      <c r="CL61" s="52"/>
      <c r="CM61" s="52"/>
      <c r="CN61" s="52"/>
      <c r="CO61" s="52"/>
      <c r="CP61" s="52"/>
      <c r="CQ61" s="52"/>
      <c r="CR61" s="52"/>
      <c r="CS61" s="52"/>
      <c r="CT61" s="52"/>
      <c r="CU61" s="52"/>
      <c r="CV61" s="52"/>
      <c r="CW61" s="52"/>
      <c r="CX61" s="2"/>
      <c r="CY61" s="2"/>
      <c r="CZ61" s="2"/>
      <c r="DA61" s="2"/>
      <c r="DB61" s="2"/>
      <c r="DC61" s="2"/>
      <c r="DD61" s="2"/>
      <c r="DE61" s="2"/>
      <c r="DF61" s="2"/>
      <c r="DG61" s="2"/>
      <c r="DH61" s="2"/>
      <c r="DI61" s="2"/>
      <c r="DJ61" s="2"/>
      <c r="DK61" s="2"/>
      <c r="DN61" t="s">
        <v>199</v>
      </c>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row>
    <row r="62" spans="1:186" ht="12.6" customHeight="1">
      <c r="A62" s="320"/>
      <c r="B62" s="327"/>
      <c r="C62" s="327"/>
      <c r="D62" s="327"/>
      <c r="E62" s="327"/>
      <c r="F62" s="327"/>
      <c r="G62" s="327"/>
      <c r="H62" s="327"/>
      <c r="I62" s="327"/>
      <c r="J62" s="327"/>
      <c r="K62" s="327"/>
      <c r="L62" s="327"/>
      <c r="M62" s="327"/>
      <c r="N62" s="327"/>
      <c r="O62" s="327"/>
      <c r="P62" s="327"/>
      <c r="Q62" s="327"/>
      <c r="R62" s="320"/>
      <c r="S62" s="320"/>
      <c r="T62" s="320"/>
      <c r="U62" s="320"/>
      <c r="V62" s="320"/>
      <c r="W62" s="320"/>
      <c r="X62" s="320"/>
      <c r="Y62" s="320"/>
      <c r="Z62" s="320"/>
      <c r="AA62" s="327"/>
      <c r="AB62" s="327"/>
      <c r="AC62" s="327"/>
      <c r="AD62" s="327"/>
      <c r="AE62" s="327"/>
      <c r="AF62" s="327"/>
      <c r="AG62" s="327"/>
      <c r="AH62" s="327"/>
      <c r="AI62" s="327"/>
      <c r="AJ62" s="327"/>
      <c r="AK62" s="327"/>
      <c r="AL62" s="320"/>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1199"/>
      <c r="BQ62" s="1198"/>
      <c r="BR62" s="1198"/>
      <c r="BS62" s="1198"/>
      <c r="BT62" s="51"/>
      <c r="BU62" s="51"/>
      <c r="BV62" s="51"/>
      <c r="BW62" s="51"/>
      <c r="BX62" s="51"/>
      <c r="BY62" s="51"/>
      <c r="BZ62" s="51"/>
      <c r="CA62" s="52"/>
      <c r="CB62" s="51"/>
      <c r="CC62" s="52"/>
      <c r="CD62" s="52"/>
      <c r="CE62" s="52"/>
      <c r="CF62" s="52"/>
      <c r="CG62" s="52"/>
      <c r="CH62" s="52"/>
      <c r="CI62" s="52"/>
      <c r="CJ62" s="52"/>
      <c r="CK62" s="52"/>
      <c r="CL62" s="52"/>
      <c r="CM62" s="52"/>
      <c r="CN62" s="52"/>
      <c r="CO62" s="52"/>
      <c r="CP62" s="52"/>
      <c r="CQ62" s="52"/>
      <c r="CR62" s="52"/>
      <c r="CS62" s="52"/>
      <c r="CT62" s="52"/>
      <c r="CU62" s="52"/>
      <c r="CV62" s="52"/>
      <c r="CW62" s="52"/>
      <c r="CX62" s="2"/>
      <c r="CY62" s="2"/>
      <c r="CZ62" s="2"/>
      <c r="DA62" s="2"/>
      <c r="DB62" s="2"/>
      <c r="DC62" s="2"/>
      <c r="DD62" s="2"/>
      <c r="DE62" s="2"/>
      <c r="DF62" s="2"/>
      <c r="DG62" s="2"/>
      <c r="DH62" s="2"/>
      <c r="DI62" s="2"/>
      <c r="DJ62" s="2"/>
      <c r="DK62" s="2"/>
      <c r="DN62" t="s">
        <v>200</v>
      </c>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row>
    <row r="63" spans="1:186" ht="12.6" customHeight="1">
      <c r="A63" s="2"/>
      <c r="B63" s="5"/>
      <c r="C63" s="5"/>
      <c r="D63" s="5"/>
      <c r="E63" s="5"/>
      <c r="F63" s="5"/>
      <c r="G63" s="5"/>
      <c r="H63" s="5"/>
      <c r="I63" s="5"/>
      <c r="J63" s="5"/>
      <c r="K63" s="5"/>
      <c r="L63" s="5"/>
      <c r="M63" s="5"/>
      <c r="N63" s="5"/>
      <c r="O63" s="5"/>
      <c r="P63" s="5"/>
      <c r="Q63" s="5"/>
      <c r="R63" s="2"/>
      <c r="S63" s="2"/>
      <c r="T63" s="2"/>
      <c r="U63" s="2"/>
      <c r="V63" s="2"/>
      <c r="W63" s="2"/>
      <c r="X63" s="2"/>
      <c r="Y63" s="2"/>
      <c r="Z63" s="2"/>
      <c r="AA63" s="5"/>
      <c r="AB63" s="5"/>
      <c r="AC63" s="5"/>
      <c r="AD63" s="5"/>
      <c r="AE63" s="5"/>
      <c r="AF63" s="5"/>
      <c r="AG63" s="5"/>
      <c r="AH63" s="5"/>
      <c r="AI63" s="5"/>
      <c r="AJ63" s="5"/>
      <c r="AK63" s="5"/>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1199"/>
      <c r="BQ63" s="1198"/>
      <c r="BR63" s="1198"/>
      <c r="BS63" s="1198"/>
      <c r="BT63" s="51"/>
      <c r="BU63" s="51"/>
      <c r="BV63" s="51"/>
      <c r="BW63" s="51"/>
      <c r="BX63" s="51"/>
      <c r="BY63" s="51"/>
      <c r="BZ63" s="51"/>
      <c r="CA63" s="52"/>
      <c r="CB63" s="51"/>
      <c r="CC63" s="52"/>
      <c r="CD63" s="52"/>
      <c r="CE63" s="52"/>
      <c r="CF63" s="52"/>
      <c r="CG63" s="52"/>
      <c r="CH63" s="52"/>
      <c r="CI63" s="52"/>
      <c r="CJ63" s="52"/>
      <c r="CK63" s="52"/>
      <c r="CL63" s="52"/>
      <c r="CM63" s="52"/>
      <c r="CN63" s="52"/>
      <c r="CO63" s="52"/>
      <c r="CP63" s="52"/>
      <c r="CQ63" s="52"/>
      <c r="CR63" s="52"/>
      <c r="CS63" s="52"/>
      <c r="CT63" s="52"/>
      <c r="CU63" s="52"/>
      <c r="CV63" s="52"/>
      <c r="CW63" s="52"/>
      <c r="CX63" s="2"/>
      <c r="CY63" s="2"/>
      <c r="CZ63" s="2"/>
      <c r="DA63" s="2"/>
      <c r="DB63" s="2"/>
      <c r="DC63" s="2"/>
      <c r="DD63" s="2"/>
      <c r="DE63" s="2"/>
      <c r="DF63" s="2"/>
      <c r="DG63" s="2"/>
      <c r="DH63" s="2"/>
      <c r="DI63" s="2"/>
      <c r="DJ63" s="2"/>
      <c r="DK63" s="2"/>
      <c r="DN63" t="s">
        <v>201</v>
      </c>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row>
    <row r="64" spans="1:186" ht="12.6" customHeight="1">
      <c r="A64" s="38"/>
      <c r="B64" s="36"/>
      <c r="C64" s="36"/>
      <c r="D64" s="36"/>
      <c r="E64" s="36"/>
      <c r="F64" s="36"/>
      <c r="G64" s="36"/>
      <c r="H64" s="36"/>
      <c r="I64" s="36"/>
      <c r="J64" s="36"/>
      <c r="K64" s="36"/>
      <c r="L64" s="36"/>
      <c r="M64" s="36"/>
      <c r="N64" s="36"/>
      <c r="O64" s="36"/>
      <c r="P64" s="36"/>
      <c r="Q64" s="36"/>
      <c r="R64" s="37"/>
      <c r="S64" s="37"/>
      <c r="T64" s="37"/>
      <c r="U64" s="37"/>
      <c r="V64" s="37"/>
      <c r="W64" s="37"/>
      <c r="X64" s="37"/>
      <c r="Y64" s="37"/>
      <c r="Z64" s="37"/>
      <c r="AA64" s="36"/>
      <c r="AB64" s="36"/>
      <c r="AC64" s="36"/>
      <c r="AD64" s="36"/>
      <c r="AE64" s="36"/>
      <c r="AF64" s="36"/>
      <c r="AG64" s="36"/>
      <c r="AH64" s="36"/>
      <c r="AI64" s="36"/>
      <c r="AJ64" s="36"/>
      <c r="AK64" s="36"/>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1199"/>
      <c r="BQ64" s="1198"/>
      <c r="BR64" s="1198"/>
      <c r="BS64" s="1198"/>
      <c r="BT64" s="51"/>
      <c r="BU64" s="51"/>
      <c r="BV64" s="51"/>
      <c r="BW64" s="51"/>
      <c r="BX64" s="51"/>
      <c r="BY64" s="51"/>
      <c r="BZ64" s="51"/>
      <c r="CA64" s="52"/>
      <c r="CB64" s="51"/>
      <c r="CC64" s="52"/>
      <c r="CD64" s="52"/>
      <c r="CE64" s="52"/>
      <c r="CF64" s="52"/>
      <c r="CG64" s="52"/>
      <c r="CH64" s="52"/>
      <c r="CI64" s="52"/>
      <c r="CJ64" s="52"/>
      <c r="CK64" s="52"/>
      <c r="CL64" s="52"/>
      <c r="CM64" s="52"/>
      <c r="CN64" s="52"/>
      <c r="CO64" s="52"/>
      <c r="CP64" s="52"/>
      <c r="CQ64" s="52"/>
      <c r="CR64" s="52"/>
      <c r="CS64" s="52"/>
      <c r="CT64" s="52"/>
      <c r="CU64" s="52"/>
      <c r="CV64" s="52"/>
      <c r="CW64" s="52"/>
      <c r="CX64" s="2"/>
      <c r="CY64" s="2"/>
      <c r="CZ64" s="2"/>
      <c r="DA64" s="2"/>
      <c r="DB64" s="2"/>
      <c r="DC64" s="2"/>
      <c r="DD64" s="2"/>
      <c r="DE64" s="2"/>
      <c r="DF64" s="2"/>
      <c r="DG64" s="2"/>
      <c r="DH64" s="2"/>
      <c r="DI64" s="2"/>
      <c r="DJ64" s="2"/>
      <c r="DK64" s="2"/>
      <c r="DN64" t="s">
        <v>202</v>
      </c>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row>
    <row r="65" spans="1:186" ht="12.6" customHeight="1">
      <c r="A65" s="38"/>
      <c r="B65" s="5"/>
      <c r="C65" s="5"/>
      <c r="D65" s="5"/>
      <c r="E65" s="5"/>
      <c r="F65" s="5"/>
      <c r="G65" s="5"/>
      <c r="H65" s="5"/>
      <c r="I65" s="5"/>
      <c r="J65" s="5"/>
      <c r="K65" s="5"/>
      <c r="L65" s="5"/>
      <c r="M65" s="5"/>
      <c r="N65" s="5"/>
      <c r="O65" s="5"/>
      <c r="P65" s="5"/>
      <c r="Q65" s="5"/>
      <c r="R65" s="2"/>
      <c r="S65" s="2"/>
      <c r="T65" s="2"/>
      <c r="U65" s="2"/>
      <c r="V65" s="2"/>
      <c r="W65" s="1193"/>
      <c r="X65" s="1193"/>
      <c r="Y65" s="1193"/>
      <c r="Z65" s="1193"/>
      <c r="AA65" s="1135"/>
      <c r="AB65" s="1135"/>
      <c r="AC65" s="1135"/>
      <c r="AD65" s="1135"/>
      <c r="AE65" s="1135"/>
      <c r="AF65" s="1135"/>
      <c r="AG65" s="1135"/>
      <c r="AH65" s="1135"/>
      <c r="AI65" s="1135"/>
      <c r="AJ65" s="1135"/>
      <c r="AK65" s="1135"/>
      <c r="AL65" s="44"/>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1199"/>
      <c r="BQ65" s="1198"/>
      <c r="BR65" s="1198"/>
      <c r="BS65" s="1198"/>
      <c r="BT65" s="51"/>
      <c r="BU65" s="51"/>
      <c r="BV65" s="51"/>
      <c r="BW65" s="51"/>
      <c r="BX65" s="51"/>
      <c r="BY65" s="51"/>
      <c r="BZ65" s="51"/>
      <c r="CA65" s="52"/>
      <c r="CB65" s="51"/>
      <c r="CC65" s="51"/>
      <c r="CD65" s="51"/>
      <c r="CE65" s="51"/>
      <c r="CF65" s="51"/>
      <c r="CG65" s="51"/>
      <c r="CH65" s="51"/>
      <c r="CI65" s="52"/>
      <c r="CJ65" s="52"/>
      <c r="CK65" s="52"/>
      <c r="CL65" s="52"/>
      <c r="CM65" s="52"/>
      <c r="CN65" s="52"/>
      <c r="CO65" s="52"/>
      <c r="CP65" s="52"/>
      <c r="CQ65" s="52"/>
      <c r="CR65" s="52"/>
      <c r="CS65" s="52"/>
      <c r="CT65" s="52"/>
      <c r="CU65" s="52"/>
      <c r="CV65" s="52"/>
      <c r="CW65" s="52"/>
      <c r="CX65" s="2"/>
      <c r="CY65" s="2"/>
      <c r="CZ65" s="2"/>
      <c r="DA65" s="2"/>
      <c r="DB65" s="2"/>
      <c r="DC65" s="2"/>
      <c r="DD65" s="2"/>
      <c r="DE65" s="2"/>
      <c r="DF65" s="2"/>
      <c r="DG65" s="2"/>
      <c r="DH65" s="2"/>
      <c r="DI65" s="2"/>
      <c r="DJ65" s="2"/>
      <c r="DK65" s="2"/>
      <c r="DN65" t="s">
        <v>203</v>
      </c>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row>
    <row r="66" spans="1:186" ht="20.100000000000001" customHeight="1" thickBot="1">
      <c r="A66" s="38"/>
      <c r="B66" s="5"/>
      <c r="C66" s="5"/>
      <c r="D66" s="5"/>
      <c r="E66" s="5"/>
      <c r="F66" s="5"/>
      <c r="G66" s="5"/>
      <c r="H66" s="5"/>
      <c r="I66" s="5"/>
      <c r="J66" s="5"/>
      <c r="K66" s="5"/>
      <c r="L66" s="5"/>
      <c r="M66" s="5"/>
      <c r="N66" s="5"/>
      <c r="O66" s="5"/>
      <c r="P66" s="5"/>
      <c r="Q66" s="5"/>
      <c r="R66" s="2"/>
      <c r="S66" s="2"/>
      <c r="T66" s="2"/>
      <c r="U66" s="779" t="s">
        <v>222</v>
      </c>
      <c r="V66" s="779"/>
      <c r="W66" s="779"/>
      <c r="X66" s="779"/>
      <c r="Y66" s="779"/>
      <c r="Z66" s="1192" t="s">
        <v>623</v>
      </c>
      <c r="AA66" s="1192"/>
      <c r="AB66" s="1192"/>
      <c r="AC66" s="1192"/>
      <c r="AD66" s="907" t="str">
        <f>AD9</f>
        <v>(自動計算／単発工事用)</v>
      </c>
      <c r="AE66" s="907"/>
      <c r="AF66" s="907"/>
      <c r="AG66" s="907"/>
      <c r="AH66" s="907"/>
      <c r="AI66" s="907"/>
      <c r="AJ66" s="907"/>
      <c r="AK66" s="907"/>
      <c r="AL66" s="44"/>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1199"/>
      <c r="BQ66" s="1198"/>
      <c r="BR66" s="1198"/>
      <c r="BS66" s="1198"/>
      <c r="BT66" s="51"/>
      <c r="BU66" s="51"/>
      <c r="BV66" s="51"/>
      <c r="BW66" s="51"/>
      <c r="BX66" s="51"/>
      <c r="BY66" s="51"/>
      <c r="BZ66" s="51"/>
      <c r="CA66" s="52"/>
      <c r="CB66" s="51"/>
      <c r="CC66" s="51"/>
      <c r="CD66" s="51"/>
      <c r="CE66" s="51"/>
      <c r="CF66" s="51"/>
      <c r="CG66" s="51"/>
      <c r="CH66" s="51"/>
      <c r="CI66" s="52"/>
      <c r="CJ66" s="52"/>
      <c r="CK66" s="52"/>
      <c r="CL66" s="52"/>
      <c r="CM66" s="52"/>
      <c r="CN66" s="52"/>
      <c r="CO66" s="52"/>
      <c r="CP66" s="52"/>
      <c r="CQ66" s="52"/>
      <c r="CR66" s="52"/>
      <c r="CS66" s="52"/>
      <c r="CT66" s="52"/>
      <c r="CU66" s="52"/>
      <c r="CV66" s="52"/>
      <c r="CW66" s="52"/>
      <c r="CX66" s="2"/>
      <c r="CY66" s="2"/>
      <c r="CZ66" s="2"/>
      <c r="DA66" s="2"/>
      <c r="DB66" s="2"/>
      <c r="DC66" s="2"/>
      <c r="DD66" s="2"/>
      <c r="DE66" s="2"/>
      <c r="DF66" s="2"/>
      <c r="DG66" s="2"/>
      <c r="DH66" s="2"/>
      <c r="DI66" s="2"/>
      <c r="DJ66" s="2"/>
      <c r="DK66" s="2"/>
      <c r="DN66" t="s">
        <v>204</v>
      </c>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row>
    <row r="67" spans="1:186" ht="20.100000000000001" customHeight="1">
      <c r="A67" s="38"/>
      <c r="B67" s="5"/>
      <c r="C67" s="2"/>
      <c r="D67" s="2"/>
      <c r="E67" s="2"/>
      <c r="F67" s="772" t="str">
        <f>IF(L6="","池田煖房工業株式会社　御中",L6)</f>
        <v>池田煖房工業株式会社　御中</v>
      </c>
      <c r="G67" s="772"/>
      <c r="H67" s="772"/>
      <c r="I67" s="772"/>
      <c r="J67" s="772"/>
      <c r="K67" s="772"/>
      <c r="L67" s="772"/>
      <c r="M67" s="772"/>
      <c r="N67" s="772"/>
      <c r="O67" s="772"/>
      <c r="P67" s="772"/>
      <c r="Q67" s="772"/>
      <c r="R67" s="6"/>
      <c r="S67" s="7"/>
      <c r="T67" s="2"/>
      <c r="U67" s="886" t="s">
        <v>219</v>
      </c>
      <c r="V67" s="887"/>
      <c r="W67" s="887"/>
      <c r="X67" s="887"/>
      <c r="Y67" s="888"/>
      <c r="Z67" s="1019" t="str">
        <f>IF($Z$10="","",$Z$10)</f>
        <v/>
      </c>
      <c r="AA67" s="1019"/>
      <c r="AB67" s="892" t="str">
        <f>IF($AB$10="","",$AB$10)</f>
        <v/>
      </c>
      <c r="AC67" s="892"/>
      <c r="AD67" s="892" t="str">
        <f>IF($AD$10="","",$AD$10)</f>
        <v/>
      </c>
      <c r="AE67" s="892"/>
      <c r="AF67" s="892" t="str">
        <f>IF($AF$10="","",$AF$10)</f>
        <v/>
      </c>
      <c r="AG67" s="892"/>
      <c r="AH67" s="892" t="str">
        <f>IF($AH$10="","",$AH$10)</f>
        <v/>
      </c>
      <c r="AI67" s="892"/>
      <c r="AJ67" s="1019" t="str">
        <f>IF($AJ$10="","",$AJ$10)</f>
        <v/>
      </c>
      <c r="AK67" s="1020"/>
      <c r="AL67" s="44"/>
      <c r="AM67" s="2"/>
      <c r="AN67" s="2"/>
      <c r="AO67" s="2"/>
      <c r="AP67" s="2"/>
      <c r="AQ67" s="832" t="s">
        <v>430</v>
      </c>
      <c r="AR67" s="832"/>
      <c r="AS67" s="832"/>
      <c r="AT67" s="832"/>
      <c r="AU67" s="832"/>
      <c r="AV67" s="832"/>
      <c r="AW67" s="832"/>
      <c r="AX67" s="832"/>
      <c r="AY67" s="832"/>
      <c r="AZ67" s="832"/>
      <c r="BA67" s="832"/>
      <c r="BB67" s="832"/>
      <c r="BC67" s="832"/>
      <c r="BD67" s="832"/>
      <c r="BE67" s="832"/>
      <c r="BF67" s="832"/>
      <c r="BG67" s="832"/>
      <c r="BH67" s="832"/>
      <c r="BI67" s="832"/>
      <c r="BJ67" s="832"/>
      <c r="BK67" s="832"/>
      <c r="BL67" s="2"/>
      <c r="BM67" s="2"/>
      <c r="BN67" s="2"/>
      <c r="BO67" s="2"/>
      <c r="BP67" s="1199"/>
      <c r="BQ67" s="1198"/>
      <c r="BR67" s="1198"/>
      <c r="BS67" s="1198"/>
      <c r="BT67" s="51"/>
      <c r="BU67" s="51"/>
      <c r="BV67" s="51"/>
      <c r="BW67" s="51"/>
      <c r="BX67" s="51"/>
      <c r="BY67" s="51"/>
      <c r="BZ67" s="51"/>
      <c r="CA67" s="52"/>
      <c r="CB67" s="51"/>
      <c r="CC67" s="51"/>
      <c r="CD67" s="51"/>
      <c r="CE67" s="51"/>
      <c r="CF67" s="51"/>
      <c r="CG67" s="51"/>
      <c r="CH67" s="51"/>
      <c r="CI67" s="52"/>
      <c r="CJ67" s="52"/>
      <c r="CK67" s="52"/>
      <c r="CL67" s="52"/>
      <c r="CM67" s="52"/>
      <c r="CN67" s="52"/>
      <c r="CO67" s="52"/>
      <c r="CP67" s="52"/>
      <c r="CQ67" s="52"/>
      <c r="CR67" s="52"/>
      <c r="CS67" s="52"/>
      <c r="CT67" s="52"/>
      <c r="CU67" s="52"/>
      <c r="CV67" s="52"/>
      <c r="CW67" s="52"/>
      <c r="CX67" s="2"/>
      <c r="CY67" s="2"/>
      <c r="CZ67" s="2"/>
      <c r="DA67" s="2"/>
      <c r="DB67" s="2"/>
      <c r="DC67" s="2"/>
      <c r="DD67" s="2"/>
      <c r="DE67" s="2"/>
      <c r="DF67" s="2"/>
      <c r="DG67" s="2"/>
      <c r="DH67" s="2"/>
      <c r="DI67" s="2"/>
      <c r="DJ67" s="2"/>
      <c r="DK67" s="2"/>
      <c r="DN67" t="s">
        <v>205</v>
      </c>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row>
    <row r="68" spans="1:186" ht="20.100000000000001" customHeight="1">
      <c r="A68" s="38"/>
      <c r="B68" s="5"/>
      <c r="C68" s="2"/>
      <c r="D68" s="2"/>
      <c r="E68" s="2"/>
      <c r="F68" s="772" t="s">
        <v>479</v>
      </c>
      <c r="G68" s="772"/>
      <c r="H68" s="772"/>
      <c r="I68" s="772"/>
      <c r="J68" s="772"/>
      <c r="K68" s="772"/>
      <c r="L68" s="772"/>
      <c r="M68" s="772"/>
      <c r="N68" s="772"/>
      <c r="O68" s="772"/>
      <c r="P68" s="772"/>
      <c r="Q68" s="772"/>
      <c r="R68" s="772"/>
      <c r="S68" s="772"/>
      <c r="T68" s="2"/>
      <c r="U68" s="883" t="s">
        <v>218</v>
      </c>
      <c r="V68" s="884"/>
      <c r="W68" s="885"/>
      <c r="X68" s="68" t="s">
        <v>217</v>
      </c>
      <c r="Y68" s="116" t="str">
        <f>IF($Y$11="","",$Y$11)</f>
        <v/>
      </c>
      <c r="Z68" s="116" t="str">
        <f>IF($Z$11="","",$Z$11)</f>
        <v/>
      </c>
      <c r="AA68" s="116" t="str">
        <f>IF($AA$11="","",$AA$11)</f>
        <v/>
      </c>
      <c r="AB68" s="116" t="str">
        <f>IF($AB$11="","",$AB$11)</f>
        <v/>
      </c>
      <c r="AC68" s="116" t="str">
        <f>IF($AC$11="","",$AC$11)</f>
        <v/>
      </c>
      <c r="AD68" s="116" t="str">
        <f>IF($AD$11="","",$AD$11)</f>
        <v/>
      </c>
      <c r="AE68" s="116" t="str">
        <f>IF($AE$11="","",$AE$11)</f>
        <v/>
      </c>
      <c r="AF68" s="116" t="str">
        <f>IF($AF$11="","",$AF$11)</f>
        <v/>
      </c>
      <c r="AG68" s="116" t="str">
        <f>IF($AG$11="","",$AG$11)</f>
        <v/>
      </c>
      <c r="AH68" s="116" t="str">
        <f>IF($AH$11="","",$AH$11)</f>
        <v/>
      </c>
      <c r="AI68" s="116" t="str">
        <f>IF($AI$11="","",$AI$11)</f>
        <v/>
      </c>
      <c r="AJ68" s="116" t="str">
        <f>IF($AJ$11="","",$AJ$11)</f>
        <v/>
      </c>
      <c r="AK68" s="117" t="str">
        <f>IF($AK$11="","",$AK$11)</f>
        <v/>
      </c>
      <c r="AL68" s="44"/>
      <c r="AM68" s="2"/>
      <c r="AN68" s="2"/>
      <c r="AO68" s="2"/>
      <c r="AP68" s="2"/>
      <c r="AQ68" s="832"/>
      <c r="AR68" s="832"/>
      <c r="AS68" s="832"/>
      <c r="AT68" s="832"/>
      <c r="AU68" s="832"/>
      <c r="AV68" s="832"/>
      <c r="AW68" s="832"/>
      <c r="AX68" s="832"/>
      <c r="AY68" s="832"/>
      <c r="AZ68" s="832"/>
      <c r="BA68" s="832"/>
      <c r="BB68" s="832"/>
      <c r="BC68" s="832"/>
      <c r="BD68" s="832"/>
      <c r="BE68" s="832"/>
      <c r="BF68" s="832"/>
      <c r="BG68" s="832"/>
      <c r="BH68" s="832"/>
      <c r="BI68" s="832"/>
      <c r="BJ68" s="832"/>
      <c r="BK68" s="832"/>
      <c r="BL68" s="2"/>
      <c r="BM68" s="2"/>
      <c r="BN68" s="2"/>
      <c r="BO68" s="2"/>
      <c r="BP68" s="1199"/>
      <c r="BQ68" s="1198"/>
      <c r="BR68" s="1198"/>
      <c r="BS68" s="1198"/>
      <c r="BT68" s="51"/>
      <c r="BU68" s="51"/>
      <c r="BV68" s="51"/>
      <c r="BW68" s="51"/>
      <c r="BX68" s="51"/>
      <c r="BY68" s="51"/>
      <c r="BZ68" s="51"/>
      <c r="CA68" s="52"/>
      <c r="CB68" s="51"/>
      <c r="CC68" s="51"/>
      <c r="CD68" s="51"/>
      <c r="CE68" s="51"/>
      <c r="CF68" s="51"/>
      <c r="CG68" s="51"/>
      <c r="CH68" s="51"/>
      <c r="CI68" s="52"/>
      <c r="CJ68" s="52"/>
      <c r="CK68" s="52"/>
      <c r="CL68" s="52"/>
      <c r="CM68" s="52"/>
      <c r="CN68" s="52"/>
      <c r="CO68" s="52"/>
      <c r="CP68" s="52"/>
      <c r="CQ68" s="52"/>
      <c r="CR68" s="52"/>
      <c r="CS68" s="52"/>
      <c r="CT68" s="52"/>
      <c r="CU68" s="52"/>
      <c r="CV68" s="52"/>
      <c r="CW68" s="52"/>
      <c r="CX68" s="2"/>
      <c r="CY68" s="2"/>
      <c r="CZ68" s="2"/>
      <c r="DA68" s="2"/>
      <c r="DB68" s="2"/>
      <c r="DC68" s="2"/>
      <c r="DD68" s="2"/>
      <c r="DE68" s="2"/>
      <c r="DF68" s="2"/>
      <c r="DG68" s="2"/>
      <c r="DH68" s="2"/>
      <c r="DI68" s="2"/>
      <c r="DJ68" s="2"/>
      <c r="DK68" s="2"/>
      <c r="DL68" s="2"/>
      <c r="DM68" s="2"/>
      <c r="DN68" s="2" t="s">
        <v>206</v>
      </c>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row>
    <row r="69" spans="1:186" ht="20.100000000000001" customHeight="1">
      <c r="A69" s="38"/>
      <c r="B69" s="5"/>
      <c r="C69" s="9"/>
      <c r="D69" s="9"/>
      <c r="E69" s="9"/>
      <c r="F69" s="9"/>
      <c r="G69" s="9"/>
      <c r="H69" s="9"/>
      <c r="I69" s="9"/>
      <c r="J69" s="9"/>
      <c r="K69" s="9"/>
      <c r="L69" s="235"/>
      <c r="M69" s="259"/>
      <c r="N69" s="259"/>
      <c r="O69" s="259"/>
      <c r="P69" s="259"/>
      <c r="Q69" s="259"/>
      <c r="R69" s="259"/>
      <c r="S69" s="259"/>
      <c r="T69" s="2"/>
      <c r="U69" s="893" t="s">
        <v>220</v>
      </c>
      <c r="V69" s="894"/>
      <c r="W69" s="895"/>
      <c r="X69" s="10" t="s">
        <v>35</v>
      </c>
      <c r="Y69" s="32" t="str">
        <f>IF($Y$12="","",$Y$12)</f>
        <v/>
      </c>
      <c r="Z69" s="10"/>
      <c r="AA69" s="5"/>
      <c r="AB69" s="5"/>
      <c r="AC69" s="5"/>
      <c r="AD69" s="5"/>
      <c r="AE69" s="5"/>
      <c r="AF69" s="5"/>
      <c r="AG69" s="5"/>
      <c r="AH69" s="5"/>
      <c r="AI69" s="5"/>
      <c r="AJ69" s="5"/>
      <c r="AK69" s="45"/>
      <c r="AL69" s="44"/>
      <c r="AM69" s="2"/>
      <c r="AN69" s="2"/>
      <c r="AO69" s="2"/>
      <c r="AP69" s="2"/>
      <c r="AQ69" s="832"/>
      <c r="AR69" s="832"/>
      <c r="AS69" s="832"/>
      <c r="AT69" s="832"/>
      <c r="AU69" s="832"/>
      <c r="AV69" s="832"/>
      <c r="AW69" s="832"/>
      <c r="AX69" s="832"/>
      <c r="AY69" s="832"/>
      <c r="AZ69" s="832"/>
      <c r="BA69" s="832"/>
      <c r="BB69" s="832"/>
      <c r="BC69" s="832"/>
      <c r="BD69" s="832"/>
      <c r="BE69" s="832"/>
      <c r="BF69" s="832"/>
      <c r="BG69" s="832"/>
      <c r="BH69" s="832"/>
      <c r="BI69" s="832"/>
      <c r="BJ69" s="832"/>
      <c r="BK69" s="832"/>
      <c r="BL69" s="2"/>
      <c r="BM69" s="2"/>
      <c r="BN69" s="2"/>
      <c r="BO69" s="2"/>
      <c r="BP69" s="1199"/>
      <c r="BQ69" s="1198"/>
      <c r="BR69" s="1198"/>
      <c r="BS69" s="1198"/>
      <c r="BT69" s="51"/>
      <c r="BU69" s="51"/>
      <c r="BV69" s="51"/>
      <c r="BW69" s="51"/>
      <c r="BX69" s="51"/>
      <c r="BY69" s="51"/>
      <c r="BZ69" s="51"/>
      <c r="CA69" s="52"/>
      <c r="CB69" s="51"/>
      <c r="CC69" s="51"/>
      <c r="CD69" s="51"/>
      <c r="CE69" s="51"/>
      <c r="CF69" s="51"/>
      <c r="CG69" s="51"/>
      <c r="CH69" s="51"/>
      <c r="CI69" s="52"/>
      <c r="CJ69" s="52"/>
      <c r="CK69" s="52"/>
      <c r="CL69" s="52"/>
      <c r="CM69" s="52"/>
      <c r="CN69" s="52"/>
      <c r="CO69" s="52"/>
      <c r="CP69" s="52"/>
      <c r="CQ69" s="52"/>
      <c r="CR69" s="52"/>
      <c r="CS69" s="52"/>
      <c r="CT69" s="52"/>
      <c r="CU69" s="52"/>
      <c r="CV69" s="52"/>
      <c r="CW69" s="52"/>
      <c r="CX69" s="2"/>
      <c r="CY69" s="2"/>
      <c r="CZ69" s="2"/>
      <c r="DA69" s="2"/>
      <c r="DB69" s="2"/>
      <c r="DC69" s="2"/>
      <c r="DD69" s="2"/>
      <c r="DE69" s="2"/>
      <c r="DF69" s="2"/>
      <c r="DG69" s="2"/>
      <c r="DH69" s="2"/>
      <c r="DI69" s="2"/>
      <c r="DJ69" s="2"/>
      <c r="DK69" s="2"/>
      <c r="DL69" s="2"/>
      <c r="DM69" s="2"/>
      <c r="DN69" s="2" t="s">
        <v>207</v>
      </c>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row>
    <row r="70" spans="1:186" ht="20.100000000000001" customHeight="1">
      <c r="A70" s="38"/>
      <c r="B70" s="5"/>
      <c r="C70" s="1058" t="str">
        <f>IF($C$13="","　 年  　 月",$C$13)</f>
        <v>　 年  　 月</v>
      </c>
      <c r="D70" s="1058"/>
      <c r="E70" s="1058"/>
      <c r="F70" s="1058"/>
      <c r="G70" s="1058"/>
      <c r="H70" s="1059" t="str">
        <f>IF($H$13="","　   日",$H$13)</f>
        <v>　   日</v>
      </c>
      <c r="I70" s="1059"/>
      <c r="J70" s="1059"/>
      <c r="K70" s="9"/>
      <c r="L70" s="773" t="s">
        <v>54</v>
      </c>
      <c r="M70" s="773"/>
      <c r="N70" s="773"/>
      <c r="O70" s="773"/>
      <c r="P70" s="773"/>
      <c r="Q70" s="773"/>
      <c r="R70" s="773"/>
      <c r="S70" s="258"/>
      <c r="T70" s="2"/>
      <c r="U70" s="896"/>
      <c r="V70" s="897"/>
      <c r="W70" s="898"/>
      <c r="X70" s="1021" t="str">
        <f>IF($X$13="","",$X$13)</f>
        <v/>
      </c>
      <c r="Y70" s="897"/>
      <c r="Z70" s="897"/>
      <c r="AA70" s="897"/>
      <c r="AB70" s="897"/>
      <c r="AC70" s="897"/>
      <c r="AD70" s="897"/>
      <c r="AE70" s="897"/>
      <c r="AF70" s="897"/>
      <c r="AG70" s="897"/>
      <c r="AH70" s="897"/>
      <c r="AI70" s="897"/>
      <c r="AJ70" s="897"/>
      <c r="AK70" s="1022"/>
      <c r="AL70" s="44"/>
      <c r="AM70" s="2"/>
      <c r="AN70" s="2"/>
      <c r="AO70" s="2"/>
      <c r="AP70" s="2"/>
      <c r="AQ70" s="832"/>
      <c r="AR70" s="832"/>
      <c r="AS70" s="832"/>
      <c r="AT70" s="832"/>
      <c r="AU70" s="832"/>
      <c r="AV70" s="832"/>
      <c r="AW70" s="832"/>
      <c r="AX70" s="832"/>
      <c r="AY70" s="832"/>
      <c r="AZ70" s="832"/>
      <c r="BA70" s="832"/>
      <c r="BB70" s="832"/>
      <c r="BC70" s="832"/>
      <c r="BD70" s="832"/>
      <c r="BE70" s="832"/>
      <c r="BF70" s="832"/>
      <c r="BG70" s="832"/>
      <c r="BH70" s="832"/>
      <c r="BI70" s="832"/>
      <c r="BJ70" s="832"/>
      <c r="BK70" s="832"/>
      <c r="BL70" s="2"/>
      <c r="BM70" s="2"/>
      <c r="BN70" s="2"/>
      <c r="BO70" s="2"/>
      <c r="BP70" s="1199"/>
      <c r="BQ70" s="1198"/>
      <c r="BR70" s="1198"/>
      <c r="BS70" s="1198"/>
      <c r="BT70" s="51"/>
      <c r="BU70" s="51"/>
      <c r="BV70" s="51"/>
      <c r="BW70" s="51"/>
      <c r="BX70" s="51"/>
      <c r="BY70" s="51"/>
      <c r="BZ70" s="51"/>
      <c r="CA70" s="52"/>
      <c r="CB70" s="51"/>
      <c r="CC70" s="51"/>
      <c r="CD70" s="51"/>
      <c r="CE70" s="52"/>
      <c r="CF70" s="52"/>
      <c r="CG70" s="52"/>
      <c r="CH70" s="52"/>
      <c r="CI70" s="52"/>
      <c r="CJ70" s="52"/>
      <c r="CK70" s="52"/>
      <c r="CL70" s="52"/>
      <c r="CM70" s="52"/>
      <c r="CN70" s="52"/>
      <c r="CO70" s="52"/>
      <c r="CP70" s="52"/>
      <c r="CQ70" s="52"/>
      <c r="CR70" s="52"/>
      <c r="CS70" s="52"/>
      <c r="CT70" s="52"/>
      <c r="CU70" s="52"/>
      <c r="CV70" s="52"/>
      <c r="CW70" s="52"/>
      <c r="CX70" s="2"/>
      <c r="CY70" s="2"/>
      <c r="CZ70" s="2"/>
      <c r="DA70" s="2"/>
      <c r="DB70" s="2"/>
      <c r="DC70" s="2"/>
      <c r="DD70" s="2"/>
      <c r="DE70" s="2"/>
      <c r="DF70" s="2"/>
      <c r="DG70" s="2"/>
      <c r="DH70" s="2"/>
      <c r="DI70" s="2"/>
      <c r="DJ70" s="2"/>
      <c r="DK70" s="2"/>
      <c r="DL70" s="2"/>
      <c r="DM70" s="2"/>
      <c r="DN70" s="2" t="s">
        <v>208</v>
      </c>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row>
    <row r="71" spans="1:186" ht="24.95" customHeight="1">
      <c r="A71" s="38"/>
      <c r="B71" s="5"/>
      <c r="C71" s="2"/>
      <c r="D71" s="5"/>
      <c r="E71" s="5"/>
      <c r="F71" s="5"/>
      <c r="G71" s="5"/>
      <c r="H71" s="5"/>
      <c r="I71" s="5"/>
      <c r="J71" s="5"/>
      <c r="K71" s="5"/>
      <c r="L71" s="773"/>
      <c r="M71" s="773"/>
      <c r="N71" s="773"/>
      <c r="O71" s="773"/>
      <c r="P71" s="773"/>
      <c r="Q71" s="773"/>
      <c r="R71" s="773"/>
      <c r="S71" s="258"/>
      <c r="T71" s="2"/>
      <c r="U71" s="794" t="s">
        <v>3</v>
      </c>
      <c r="V71" s="795"/>
      <c r="W71" s="796"/>
      <c r="X71" s="889" t="str">
        <f>IF($X$14="","",$X$14)</f>
        <v/>
      </c>
      <c r="Y71" s="890"/>
      <c r="Z71" s="890"/>
      <c r="AA71" s="890"/>
      <c r="AB71" s="890"/>
      <c r="AC71" s="890"/>
      <c r="AD71" s="890"/>
      <c r="AE71" s="890"/>
      <c r="AF71" s="890"/>
      <c r="AG71" s="890"/>
      <c r="AH71" s="890"/>
      <c r="AI71" s="890"/>
      <c r="AJ71" s="890"/>
      <c r="AK71" s="891"/>
      <c r="AL71" s="44"/>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1199"/>
      <c r="BQ71" s="1198"/>
      <c r="BR71" s="1198"/>
      <c r="BS71" s="1198"/>
      <c r="BT71" s="51"/>
      <c r="BU71" s="51"/>
      <c r="BV71" s="51"/>
      <c r="BW71" s="51"/>
      <c r="BX71" s="51"/>
      <c r="BY71" s="51"/>
      <c r="BZ71" s="51"/>
      <c r="CA71" s="52"/>
      <c r="CB71" s="51"/>
      <c r="CC71" s="51"/>
      <c r="CD71" s="51"/>
      <c r="CE71" s="52"/>
      <c r="CF71" s="52"/>
      <c r="CG71" s="52"/>
      <c r="CH71" s="52"/>
      <c r="CI71" s="52"/>
      <c r="CJ71" s="52"/>
      <c r="CK71" s="52"/>
      <c r="CL71" s="52"/>
      <c r="CM71" s="52"/>
      <c r="CN71" s="52"/>
      <c r="CO71" s="52"/>
      <c r="CP71" s="52"/>
      <c r="CQ71" s="52"/>
      <c r="CR71" s="52"/>
      <c r="CS71" s="52"/>
      <c r="CT71" s="52"/>
      <c r="CU71" s="52"/>
      <c r="CV71" s="52"/>
      <c r="CW71" s="52"/>
      <c r="CX71" s="2"/>
      <c r="CY71" s="2"/>
      <c r="CZ71" s="2"/>
      <c r="DA71" s="2"/>
      <c r="DB71" s="2"/>
      <c r="DC71" s="2"/>
      <c r="DD71" s="2"/>
      <c r="DE71" s="2"/>
      <c r="DF71" s="2"/>
      <c r="DG71" s="2"/>
      <c r="DH71" s="2"/>
      <c r="DI71" s="2"/>
      <c r="DJ71" s="2"/>
      <c r="DK71" s="2"/>
      <c r="DL71" s="2"/>
      <c r="DM71" s="2"/>
      <c r="DN71" s="2" t="s">
        <v>209</v>
      </c>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row>
    <row r="72" spans="1:186" ht="20.100000000000001" customHeight="1">
      <c r="A72" s="38"/>
      <c r="B72" s="5"/>
      <c r="C72" s="814" t="s">
        <v>629</v>
      </c>
      <c r="D72" s="815"/>
      <c r="E72" s="816"/>
      <c r="F72" s="1060" t="str">
        <f>IF($F$15="","",$F$15)</f>
        <v/>
      </c>
      <c r="G72" s="1061"/>
      <c r="H72" s="905" t="s">
        <v>6</v>
      </c>
      <c r="I72" s="1060" t="str">
        <f>IF($I$15="","",$I$15)</f>
        <v/>
      </c>
      <c r="J72" s="1061"/>
      <c r="K72" s="905" t="s">
        <v>6</v>
      </c>
      <c r="L72" s="899" t="str">
        <f>IF($L$15="","",$L$15)</f>
        <v/>
      </c>
      <c r="M72" s="900"/>
      <c r="N72" s="900"/>
      <c r="O72" s="901"/>
      <c r="P72" s="905" t="s">
        <v>6</v>
      </c>
      <c r="Q72" s="1064" t="str">
        <f>IF($Q$15="","",$Q$15)</f>
        <v/>
      </c>
      <c r="R72" s="1065"/>
      <c r="S72" s="1066"/>
      <c r="T72" s="2"/>
      <c r="U72" s="1073" t="s">
        <v>2</v>
      </c>
      <c r="V72" s="1074"/>
      <c r="W72" s="1075"/>
      <c r="X72" s="909" t="str">
        <f>IF($X$15="","",$X$15)</f>
        <v/>
      </c>
      <c r="Y72" s="910"/>
      <c r="Z72" s="910"/>
      <c r="AA72" s="910"/>
      <c r="AB72" s="910"/>
      <c r="AC72" s="910"/>
      <c r="AD72" s="910"/>
      <c r="AE72" s="910"/>
      <c r="AF72" s="910"/>
      <c r="AG72" s="910"/>
      <c r="AH72" s="910"/>
      <c r="AI72" s="910"/>
      <c r="AJ72" s="910"/>
      <c r="AK72" s="911"/>
      <c r="AL72" s="44"/>
      <c r="AM72" s="2"/>
      <c r="AN72" s="2"/>
      <c r="AO72" s="2"/>
      <c r="AP72" s="2"/>
      <c r="AQ72" s="2"/>
      <c r="AR72" s="30" t="s">
        <v>39</v>
      </c>
      <c r="AS72" s="2"/>
      <c r="AT72" s="2"/>
      <c r="AU72" s="2"/>
      <c r="AV72" s="2"/>
      <c r="AW72" s="2"/>
      <c r="AX72" s="2"/>
      <c r="AY72" s="2"/>
      <c r="AZ72" s="2"/>
      <c r="BA72" s="2"/>
      <c r="BB72" s="2"/>
      <c r="BC72" s="2"/>
      <c r="BD72" s="2"/>
      <c r="BE72" s="2"/>
      <c r="BF72" s="2"/>
      <c r="BG72" s="2"/>
      <c r="BH72" s="2"/>
      <c r="BI72" s="2"/>
      <c r="BJ72" s="2"/>
      <c r="BK72" s="2"/>
      <c r="BL72" s="2"/>
      <c r="BM72" s="2"/>
      <c r="BN72" s="2"/>
      <c r="BO72" s="2"/>
      <c r="BP72" s="1199"/>
      <c r="BQ72" s="1198"/>
      <c r="BR72" s="1198"/>
      <c r="BS72" s="1198"/>
      <c r="BT72" s="51"/>
      <c r="BU72" s="51"/>
      <c r="BV72" s="51"/>
      <c r="BW72" s="51"/>
      <c r="BX72" s="51"/>
      <c r="BY72" s="51"/>
      <c r="BZ72" s="51"/>
      <c r="CA72" s="52"/>
      <c r="CB72" s="51"/>
      <c r="CC72" s="51"/>
      <c r="CD72" s="51"/>
      <c r="CE72" s="52"/>
      <c r="CF72" s="52"/>
      <c r="CG72" s="52"/>
      <c r="CH72" s="52"/>
      <c r="CI72" s="52"/>
      <c r="CJ72" s="52"/>
      <c r="CK72" s="52"/>
      <c r="CL72" s="52"/>
      <c r="CM72" s="52"/>
      <c r="CN72" s="52"/>
      <c r="CO72" s="52"/>
      <c r="CP72" s="52"/>
      <c r="CQ72" s="52"/>
      <c r="CR72" s="52"/>
      <c r="CS72" s="52"/>
      <c r="CT72" s="52"/>
      <c r="CU72" s="52"/>
      <c r="CV72" s="52"/>
      <c r="CW72" s="5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row>
    <row r="73" spans="1:186" ht="20.100000000000001" customHeight="1" thickBot="1">
      <c r="A73" s="38"/>
      <c r="B73" s="5"/>
      <c r="C73" s="817"/>
      <c r="D73" s="818"/>
      <c r="E73" s="819"/>
      <c r="F73" s="1062"/>
      <c r="G73" s="1063"/>
      <c r="H73" s="905"/>
      <c r="I73" s="1062"/>
      <c r="J73" s="1063"/>
      <c r="K73" s="905"/>
      <c r="L73" s="902"/>
      <c r="M73" s="903"/>
      <c r="N73" s="903"/>
      <c r="O73" s="904"/>
      <c r="P73" s="905"/>
      <c r="Q73" s="1067"/>
      <c r="R73" s="1068"/>
      <c r="S73" s="1069"/>
      <c r="T73" s="2"/>
      <c r="U73" s="1070" t="s">
        <v>4</v>
      </c>
      <c r="V73" s="1071"/>
      <c r="W73" s="1072"/>
      <c r="X73" s="906" t="str">
        <f>IF($X$16="","",$X$16)</f>
        <v/>
      </c>
      <c r="Y73" s="907"/>
      <c r="Z73" s="907"/>
      <c r="AA73" s="907"/>
      <c r="AB73" s="907"/>
      <c r="AC73" s="907"/>
      <c r="AD73" s="907"/>
      <c r="AE73" s="907"/>
      <c r="AF73" s="907"/>
      <c r="AG73" s="907"/>
      <c r="AH73" s="907"/>
      <c r="AI73" s="907"/>
      <c r="AJ73" s="907"/>
      <c r="AK73" s="908"/>
      <c r="AL73" s="44"/>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1199"/>
      <c r="BQ73" s="1198"/>
      <c r="BR73" s="1198"/>
      <c r="BS73" s="1198"/>
      <c r="BT73" s="51"/>
      <c r="BU73" s="51"/>
      <c r="BV73" s="51"/>
      <c r="BW73" s="51"/>
      <c r="BX73" s="51"/>
      <c r="BY73" s="51"/>
      <c r="BZ73" s="51"/>
      <c r="CA73" s="52"/>
      <c r="CB73" s="51"/>
      <c r="CC73" s="51"/>
      <c r="CD73" s="51"/>
      <c r="CE73" s="52"/>
      <c r="CF73" s="52"/>
      <c r="CG73" s="52"/>
      <c r="CH73" s="52"/>
      <c r="CI73" s="52"/>
      <c r="CJ73" s="52"/>
      <c r="CK73" s="52"/>
      <c r="CL73" s="52"/>
      <c r="CM73" s="52"/>
      <c r="CN73" s="52"/>
      <c r="CO73" s="52"/>
      <c r="CP73" s="52"/>
      <c r="CQ73" s="52"/>
      <c r="CR73" s="52"/>
      <c r="CS73" s="52"/>
      <c r="CT73" s="52"/>
      <c r="CU73" s="52"/>
      <c r="CV73" s="52"/>
      <c r="CW73" s="52"/>
      <c r="CX73" s="2"/>
      <c r="CY73" s="2"/>
      <c r="CZ73" s="2"/>
      <c r="DA73" s="2"/>
      <c r="DB73" s="2"/>
      <c r="DC73" s="2"/>
      <c r="DD73" s="2"/>
      <c r="DE73" s="2"/>
      <c r="DF73" s="2"/>
      <c r="DG73" s="2"/>
      <c r="DH73" s="2"/>
      <c r="DI73" s="2"/>
      <c r="DJ73" s="2"/>
      <c r="DK73" s="2"/>
      <c r="DL73" s="2"/>
      <c r="DM73" s="2"/>
      <c r="DN73" s="167">
        <v>1350</v>
      </c>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row>
    <row r="74" spans="1:186" ht="6" customHeight="1" thickBot="1">
      <c r="A74" s="38"/>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44"/>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51"/>
      <c r="BR74" s="51"/>
      <c r="BS74" s="51"/>
      <c r="BT74" s="51"/>
      <c r="BU74" s="51"/>
      <c r="BV74" s="51"/>
      <c r="BW74" s="51"/>
      <c r="BX74" s="51"/>
      <c r="BY74" s="51"/>
      <c r="BZ74" s="51"/>
      <c r="CA74" s="51"/>
      <c r="CB74" s="51"/>
      <c r="CC74" s="51"/>
      <c r="CD74" s="51"/>
      <c r="CE74" s="51"/>
      <c r="CF74" s="51"/>
      <c r="CG74" s="51"/>
      <c r="CH74" s="51"/>
      <c r="CI74" s="51"/>
      <c r="CJ74" s="51"/>
      <c r="CK74" s="51"/>
      <c r="CL74" s="51"/>
      <c r="CM74" s="51"/>
      <c r="CN74" s="51"/>
      <c r="CO74" s="51"/>
      <c r="CP74" s="51"/>
      <c r="CQ74" s="51"/>
      <c r="CR74" s="51"/>
      <c r="CS74" s="52"/>
      <c r="CT74" s="52"/>
      <c r="CU74" s="52"/>
      <c r="CV74" s="52"/>
      <c r="CW74" s="52"/>
      <c r="CX74" s="2"/>
      <c r="CY74" s="2"/>
      <c r="CZ74" s="2"/>
      <c r="DA74" s="2"/>
      <c r="DB74" s="2"/>
      <c r="DC74" s="2"/>
      <c r="DD74" s="2"/>
      <c r="DE74" s="2"/>
      <c r="DF74" s="2"/>
      <c r="DG74" s="2"/>
      <c r="DH74" s="2"/>
      <c r="DI74" s="2"/>
      <c r="DJ74" s="2"/>
      <c r="DK74" s="2"/>
      <c r="DL74" s="2"/>
      <c r="DM74" s="2"/>
      <c r="DN74" s="167"/>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row>
    <row r="75" spans="1:186" ht="18" customHeight="1">
      <c r="A75" s="38"/>
      <c r="B75" s="5"/>
      <c r="C75" s="808" t="s">
        <v>0</v>
      </c>
      <c r="D75" s="809"/>
      <c r="E75" s="810"/>
      <c r="F75" s="853" t="str">
        <f>IF($F$18="","",$F$18)</f>
        <v/>
      </c>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5"/>
      <c r="AF75" s="1003" t="s">
        <v>1</v>
      </c>
      <c r="AG75" s="809"/>
      <c r="AH75" s="1004"/>
      <c r="AI75" s="1030" t="str">
        <f>IF($AI$18="","",$AI$18)</f>
        <v/>
      </c>
      <c r="AJ75" s="1031"/>
      <c r="AK75" s="1032"/>
      <c r="AL75" s="44"/>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DH75" s="2"/>
      <c r="DI75" s="2"/>
      <c r="DJ75" s="2"/>
      <c r="DK75" s="2"/>
      <c r="DL75" s="2"/>
      <c r="DM75" s="2"/>
      <c r="DN75" s="167">
        <v>1360</v>
      </c>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row>
    <row r="76" spans="1:186" ht="18" customHeight="1" thickBot="1">
      <c r="A76" s="38"/>
      <c r="B76" s="5"/>
      <c r="C76" s="811"/>
      <c r="D76" s="812"/>
      <c r="E76" s="813"/>
      <c r="F76" s="856"/>
      <c r="G76" s="857"/>
      <c r="H76" s="857"/>
      <c r="I76" s="857"/>
      <c r="J76" s="857"/>
      <c r="K76" s="857"/>
      <c r="L76" s="857"/>
      <c r="M76" s="857"/>
      <c r="N76" s="857"/>
      <c r="O76" s="857"/>
      <c r="P76" s="857"/>
      <c r="Q76" s="857"/>
      <c r="R76" s="857"/>
      <c r="S76" s="857"/>
      <c r="T76" s="857"/>
      <c r="U76" s="857"/>
      <c r="V76" s="857"/>
      <c r="W76" s="857"/>
      <c r="X76" s="857"/>
      <c r="Y76" s="857"/>
      <c r="Z76" s="857"/>
      <c r="AA76" s="857"/>
      <c r="AB76" s="857"/>
      <c r="AC76" s="857"/>
      <c r="AD76" s="857"/>
      <c r="AE76" s="858"/>
      <c r="AF76" s="1005"/>
      <c r="AG76" s="812"/>
      <c r="AH76" s="1006"/>
      <c r="AI76" s="1033"/>
      <c r="AJ76" s="1034"/>
      <c r="AK76" s="1035"/>
      <c r="AL76" s="44"/>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DH76" s="2"/>
      <c r="DI76" s="2"/>
      <c r="DJ76" s="2"/>
      <c r="DK76" s="2"/>
      <c r="DL76" s="2"/>
      <c r="DM76" s="2"/>
      <c r="DN76" s="167">
        <v>1370</v>
      </c>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77" spans="1:186" ht="6" customHeight="1" thickBot="1">
      <c r="A77" s="38"/>
      <c r="B77" s="5"/>
      <c r="C77" s="5"/>
      <c r="D77" s="5"/>
      <c r="E77" s="5"/>
      <c r="F77" s="5"/>
      <c r="G77" s="5"/>
      <c r="H77" s="5"/>
      <c r="I77" s="5"/>
      <c r="J77" s="5"/>
      <c r="K77" s="5"/>
      <c r="L77" s="5"/>
      <c r="M77" s="5"/>
      <c r="N77" s="5"/>
      <c r="O77" s="5"/>
      <c r="P77" s="5"/>
      <c r="Q77" s="5"/>
      <c r="R77" s="5"/>
      <c r="S77" s="5"/>
      <c r="T77" s="5"/>
      <c r="U77" s="5"/>
      <c r="V77" s="5"/>
      <c r="W77" s="5"/>
      <c r="X77" s="5"/>
      <c r="Y77" s="2"/>
      <c r="Z77" s="2"/>
      <c r="AA77" s="5"/>
      <c r="AB77" s="54"/>
      <c r="AC77" s="54"/>
      <c r="AD77" s="54"/>
      <c r="AE77" s="54"/>
      <c r="AF77" s="54"/>
      <c r="AG77" s="54"/>
      <c r="AH77" s="54"/>
      <c r="AI77" s="54"/>
      <c r="AJ77" s="54"/>
      <c r="AK77" s="54"/>
      <c r="AL77" s="44"/>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DH77" s="2"/>
      <c r="DI77" s="2"/>
      <c r="DJ77" s="2"/>
      <c r="DK77" s="2"/>
      <c r="DL77" s="2"/>
      <c r="DM77" s="2"/>
      <c r="DN77" s="167"/>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row>
    <row r="78" spans="1:186" ht="18" customHeight="1">
      <c r="A78" s="38"/>
      <c r="B78" s="5"/>
      <c r="C78" s="13" t="s">
        <v>7</v>
      </c>
      <c r="D78" s="14"/>
      <c r="E78" s="14"/>
      <c r="F78" s="14"/>
      <c r="G78" s="14"/>
      <c r="H78" s="879"/>
      <c r="I78" s="879"/>
      <c r="J78" s="831" t="str">
        <f>IF($J$21="","",$J$21)</f>
        <v/>
      </c>
      <c r="K78" s="831"/>
      <c r="L78" s="831"/>
      <c r="M78" s="831"/>
      <c r="N78" s="831"/>
      <c r="O78" s="831"/>
      <c r="P78" s="831"/>
      <c r="Q78" s="5"/>
      <c r="R78" s="73"/>
      <c r="S78" s="870" t="s">
        <v>233</v>
      </c>
      <c r="T78" s="871"/>
      <c r="U78" s="872"/>
      <c r="V78" s="774" t="str">
        <f>IF($BQ$15="","",$V$21)</f>
        <v/>
      </c>
      <c r="W78" s="775"/>
      <c r="X78" s="775"/>
      <c r="Y78" s="775"/>
      <c r="Z78" s="775" t="str">
        <f>IF($BT$15="","",$Z$21)</f>
        <v/>
      </c>
      <c r="AA78" s="775"/>
      <c r="AB78" s="775"/>
      <c r="AC78" s="775"/>
      <c r="AD78" s="775"/>
      <c r="AE78" s="775"/>
      <c r="AF78" s="775"/>
      <c r="AG78" s="775"/>
      <c r="AH78" s="775"/>
      <c r="AI78" s="775"/>
      <c r="AJ78" s="775"/>
      <c r="AK78" s="859"/>
      <c r="AL78" s="44"/>
      <c r="AM78" s="2"/>
      <c r="AN78" s="2"/>
      <c r="AO78" s="2"/>
      <c r="AP78" s="2"/>
      <c r="AQ78" s="2"/>
      <c r="AR78" s="111"/>
      <c r="AS78" s="111"/>
      <c r="AT78" s="55"/>
      <c r="AU78" s="97"/>
      <c r="AV78" s="97"/>
      <c r="AW78" s="97"/>
      <c r="AX78" s="112"/>
      <c r="AY78" s="112"/>
      <c r="AZ78" s="112"/>
      <c r="BA78" s="112"/>
      <c r="BB78" s="112"/>
      <c r="BC78" s="2"/>
      <c r="BD78" s="2"/>
      <c r="BE78" s="2"/>
      <c r="BF78" s="2"/>
      <c r="BG78" s="2"/>
      <c r="BH78" s="2"/>
      <c r="BI78" s="2"/>
      <c r="BJ78" s="2"/>
      <c r="BK78" s="2"/>
      <c r="BL78" s="2"/>
      <c r="BM78" s="2"/>
      <c r="BN78" s="2"/>
      <c r="BO78" s="2"/>
      <c r="BP78" s="1199"/>
      <c r="BQ78" s="1198"/>
      <c r="BR78" s="1198"/>
      <c r="BS78" s="1198"/>
      <c r="BT78" s="51"/>
      <c r="BU78" s="51"/>
      <c r="BV78" s="51"/>
      <c r="BW78" s="51"/>
      <c r="BX78" s="51"/>
      <c r="BY78" s="51"/>
      <c r="BZ78" s="51"/>
      <c r="CA78" s="52"/>
      <c r="CB78" s="51"/>
      <c r="CC78" s="51"/>
      <c r="CD78" s="51"/>
      <c r="CE78" s="51"/>
      <c r="CF78" s="51"/>
      <c r="CG78" s="51"/>
      <c r="CH78" s="51"/>
      <c r="CI78" s="51"/>
      <c r="CJ78" s="51"/>
      <c r="CK78" s="51"/>
      <c r="CL78" s="51"/>
      <c r="CM78" s="51"/>
      <c r="CN78" s="51"/>
      <c r="CO78" s="51"/>
      <c r="CP78" s="51"/>
      <c r="CQ78" s="52"/>
      <c r="CR78" s="52"/>
      <c r="CS78" s="52"/>
      <c r="CT78" s="52"/>
      <c r="CU78" s="52"/>
      <c r="CV78" s="52"/>
      <c r="CW78" s="52"/>
      <c r="CX78" s="2"/>
      <c r="CY78" s="2"/>
      <c r="CZ78" s="2"/>
      <c r="DA78" s="2"/>
      <c r="DB78" s="2"/>
      <c r="DC78" s="2"/>
      <c r="DD78" s="2"/>
      <c r="DE78" s="2"/>
      <c r="DF78" s="2"/>
      <c r="DG78" s="2"/>
      <c r="DH78" s="2"/>
      <c r="DI78" s="2"/>
      <c r="DJ78" s="2"/>
      <c r="DK78" s="2"/>
      <c r="DL78" s="2"/>
      <c r="DM78" s="2"/>
      <c r="DN78" s="167">
        <v>1380</v>
      </c>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row>
    <row r="79" spans="1:186" ht="18" customHeight="1">
      <c r="A79" s="38"/>
      <c r="B79" s="5"/>
      <c r="C79" s="15"/>
      <c r="D79" s="852" t="s">
        <v>468</v>
      </c>
      <c r="E79" s="852"/>
      <c r="F79" s="852"/>
      <c r="G79" s="852"/>
      <c r="H79" s="852"/>
      <c r="I79" s="852"/>
      <c r="J79" s="831"/>
      <c r="K79" s="831"/>
      <c r="L79" s="831"/>
      <c r="M79" s="831"/>
      <c r="N79" s="831"/>
      <c r="O79" s="831"/>
      <c r="P79" s="831"/>
      <c r="Q79" s="5"/>
      <c r="R79" s="73"/>
      <c r="S79" s="873"/>
      <c r="T79" s="874"/>
      <c r="U79" s="875"/>
      <c r="V79" s="991" t="str">
        <f>IF($AQ$4="","",$V$22)</f>
        <v/>
      </c>
      <c r="W79" s="992"/>
      <c r="X79" s="992"/>
      <c r="Y79" s="992"/>
      <c r="Z79" s="992"/>
      <c r="AA79" s="992"/>
      <c r="AB79" s="992"/>
      <c r="AC79" s="992"/>
      <c r="AD79" s="992"/>
      <c r="AE79" s="992"/>
      <c r="AF79" s="992"/>
      <c r="AG79" s="992"/>
      <c r="AH79" s="992"/>
      <c r="AI79" s="992"/>
      <c r="AJ79" s="992"/>
      <c r="AK79" s="993"/>
      <c r="AL79" s="44"/>
      <c r="AM79" s="2"/>
      <c r="AN79" s="2"/>
      <c r="AO79" s="2"/>
      <c r="AP79" s="2"/>
      <c r="AQ79" s="2"/>
      <c r="AR79" s="111"/>
      <c r="AS79" s="111"/>
      <c r="AT79" s="55"/>
      <c r="AU79" s="97"/>
      <c r="AV79" s="97"/>
      <c r="AW79" s="97"/>
      <c r="AX79" s="112"/>
      <c r="AY79" s="112"/>
      <c r="AZ79" s="112"/>
      <c r="BA79" s="112"/>
      <c r="BB79" s="112"/>
      <c r="BC79" s="2"/>
      <c r="BD79" s="2"/>
      <c r="BE79" s="2"/>
      <c r="BF79" s="2"/>
      <c r="BG79" s="2"/>
      <c r="BH79" s="2"/>
      <c r="BI79" s="2"/>
      <c r="BJ79" s="2"/>
      <c r="BK79" s="2"/>
      <c r="BL79" s="2"/>
      <c r="BM79" s="2"/>
      <c r="BN79" s="2"/>
      <c r="BO79" s="2"/>
      <c r="BP79" s="1199"/>
      <c r="BQ79" s="1198"/>
      <c r="BR79" s="1198"/>
      <c r="BS79" s="1198"/>
      <c r="BT79" s="51"/>
      <c r="BU79" s="51"/>
      <c r="BV79" s="51"/>
      <c r="BW79" s="51"/>
      <c r="BX79" s="51"/>
      <c r="BY79" s="51"/>
      <c r="BZ79" s="51"/>
      <c r="CA79" s="52"/>
      <c r="CB79" s="51"/>
      <c r="CC79" s="51"/>
      <c r="CD79" s="51"/>
      <c r="CE79" s="51"/>
      <c r="CF79" s="51"/>
      <c r="CG79" s="51"/>
      <c r="CH79" s="51"/>
      <c r="CI79" s="51"/>
      <c r="CJ79" s="51"/>
      <c r="CK79" s="51"/>
      <c r="CL79" s="51"/>
      <c r="CM79" s="51"/>
      <c r="CN79" s="51"/>
      <c r="CO79" s="51"/>
      <c r="CP79" s="51"/>
      <c r="CQ79" s="52"/>
      <c r="CR79" s="52"/>
      <c r="CS79" s="52"/>
      <c r="CT79" s="52"/>
      <c r="CU79" s="52"/>
      <c r="CV79" s="52"/>
      <c r="CW79" s="52"/>
      <c r="CX79" s="2"/>
      <c r="CY79" s="2"/>
      <c r="CZ79" s="2"/>
      <c r="DA79" s="2"/>
      <c r="DB79" s="2"/>
      <c r="DC79" s="2"/>
      <c r="DD79" s="2"/>
      <c r="DE79" s="2"/>
      <c r="DF79" s="2"/>
      <c r="DG79" s="2"/>
      <c r="DH79" s="2"/>
      <c r="DI79" s="2"/>
      <c r="DJ79" s="2"/>
      <c r="DK79" s="2"/>
      <c r="DL79" s="2"/>
      <c r="DM79" s="2"/>
      <c r="DN79" s="167">
        <v>1390</v>
      </c>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row>
    <row r="80" spans="1:186" ht="18" customHeight="1">
      <c r="A80" s="38"/>
      <c r="B80" s="1231" t="s">
        <v>446</v>
      </c>
      <c r="C80" s="13" t="s">
        <v>8</v>
      </c>
      <c r="D80" s="14"/>
      <c r="E80" s="14"/>
      <c r="F80" s="14"/>
      <c r="G80" s="14"/>
      <c r="H80" s="14"/>
      <c r="I80" s="14"/>
      <c r="J80" s="831" t="str">
        <f>$J$23</f>
        <v/>
      </c>
      <c r="K80" s="831"/>
      <c r="L80" s="831"/>
      <c r="M80" s="831"/>
      <c r="N80" s="831"/>
      <c r="O80" s="831"/>
      <c r="P80" s="831"/>
      <c r="Q80" s="5"/>
      <c r="R80" s="70"/>
      <c r="S80" s="873"/>
      <c r="T80" s="874"/>
      <c r="U80" s="875"/>
      <c r="V80" s="994"/>
      <c r="W80" s="995"/>
      <c r="X80" s="995"/>
      <c r="Y80" s="995"/>
      <c r="Z80" s="995"/>
      <c r="AA80" s="995"/>
      <c r="AB80" s="995"/>
      <c r="AC80" s="995"/>
      <c r="AD80" s="995"/>
      <c r="AE80" s="995"/>
      <c r="AF80" s="995"/>
      <c r="AG80" s="995"/>
      <c r="AH80" s="995"/>
      <c r="AI80" s="995"/>
      <c r="AJ80" s="995"/>
      <c r="AK80" s="996"/>
      <c r="AL80" s="44"/>
      <c r="AM80" s="2"/>
      <c r="AN80" s="2"/>
      <c r="AO80" s="2"/>
      <c r="AP80" s="2"/>
      <c r="AQ80" s="2"/>
      <c r="AR80" s="111"/>
      <c r="AS80" s="111"/>
      <c r="AT80" s="55"/>
      <c r="AU80" s="97"/>
      <c r="AV80" s="97"/>
      <c r="AW80" s="97"/>
      <c r="AX80" s="112"/>
      <c r="AY80" s="112"/>
      <c r="AZ80" s="112"/>
      <c r="BA80" s="112"/>
      <c r="BB80" s="112"/>
      <c r="BC80" s="2"/>
      <c r="BD80" s="2"/>
      <c r="BE80" s="2"/>
      <c r="BF80" s="2"/>
      <c r="BG80" s="2"/>
      <c r="BH80" s="2"/>
      <c r="BI80" s="2"/>
      <c r="BJ80" s="2"/>
      <c r="BK80" s="2"/>
      <c r="BL80" s="2"/>
      <c r="BM80" s="2"/>
      <c r="BN80" s="2"/>
      <c r="BO80" s="2"/>
      <c r="BP80" s="1199"/>
      <c r="BQ80" s="1198"/>
      <c r="BR80" s="1198"/>
      <c r="BS80" s="1198"/>
      <c r="BT80" s="1282"/>
      <c r="BU80" s="1282"/>
      <c r="BV80" s="1282"/>
      <c r="BW80" s="1282"/>
      <c r="BX80" s="1282"/>
      <c r="BY80" s="1282"/>
      <c r="BZ80" s="1282"/>
      <c r="CA80" s="1282"/>
      <c r="CB80" s="51"/>
      <c r="CC80" s="51"/>
      <c r="CD80" s="51"/>
      <c r="CE80" s="51"/>
      <c r="CF80" s="51"/>
      <c r="CG80" s="51"/>
      <c r="CH80" s="51"/>
      <c r="CI80" s="51"/>
      <c r="CJ80" s="51"/>
      <c r="CK80" s="51"/>
      <c r="CL80" s="51"/>
      <c r="CM80" s="51"/>
      <c r="CN80" s="51"/>
      <c r="CO80" s="51"/>
      <c r="CP80" s="51"/>
      <c r="CQ80" s="52"/>
      <c r="CR80" s="52"/>
      <c r="CS80" s="52"/>
      <c r="CT80" s="52"/>
      <c r="CU80" s="52"/>
      <c r="CV80" s="52"/>
      <c r="CW80" s="52"/>
      <c r="CX80" s="2"/>
      <c r="CY80" s="2"/>
      <c r="CZ80" s="2"/>
      <c r="DA80" s="2"/>
      <c r="DB80" s="2"/>
      <c r="DC80" s="2"/>
      <c r="DD80" s="2"/>
      <c r="DE80" s="2"/>
      <c r="DF80" s="2"/>
      <c r="DG80" s="2"/>
      <c r="DH80" s="2"/>
      <c r="DI80" s="2"/>
      <c r="DJ80" s="2"/>
      <c r="DK80" s="2"/>
      <c r="DL80" s="2"/>
      <c r="DM80" s="2"/>
      <c r="DN80" s="167">
        <v>1400</v>
      </c>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row>
    <row r="81" spans="1:186" ht="18" customHeight="1">
      <c r="A81" s="38"/>
      <c r="B81" s="1231"/>
      <c r="C81" s="29"/>
      <c r="D81" s="912" t="s">
        <v>224</v>
      </c>
      <c r="E81" s="912"/>
      <c r="F81" s="912"/>
      <c r="G81" s="912"/>
      <c r="H81" s="912"/>
      <c r="I81" s="912"/>
      <c r="J81" s="831"/>
      <c r="K81" s="831"/>
      <c r="L81" s="831"/>
      <c r="M81" s="831"/>
      <c r="N81" s="831"/>
      <c r="O81" s="831"/>
      <c r="P81" s="831"/>
      <c r="Q81" s="5"/>
      <c r="R81" s="70"/>
      <c r="S81" s="873"/>
      <c r="T81" s="874"/>
      <c r="U81" s="875"/>
      <c r="V81" s="862" t="str">
        <f>IF($V$24="","",$V$24)</f>
        <v/>
      </c>
      <c r="W81" s="862"/>
      <c r="X81" s="862"/>
      <c r="Y81" s="862"/>
      <c r="Z81" s="862"/>
      <c r="AA81" s="862"/>
      <c r="AB81" s="862"/>
      <c r="AC81" s="862"/>
      <c r="AD81" s="862"/>
      <c r="AE81" s="862"/>
      <c r="AF81" s="862"/>
      <c r="AG81" s="862"/>
      <c r="AH81" s="862"/>
      <c r="AI81" s="862"/>
      <c r="AJ81" s="862"/>
      <c r="AK81" s="863"/>
      <c r="AL81" s="44"/>
      <c r="AM81" s="2"/>
      <c r="AN81" s="2"/>
      <c r="AO81" s="2"/>
      <c r="AP81" s="2"/>
      <c r="AQ81" s="2"/>
      <c r="AR81" s="111"/>
      <c r="AS81" s="111"/>
      <c r="AT81" s="55"/>
      <c r="AU81" s="110"/>
      <c r="AV81" s="110"/>
      <c r="AW81" s="110"/>
      <c r="AX81" s="32"/>
      <c r="AY81" s="32"/>
      <c r="AZ81" s="32"/>
      <c r="BA81" s="32"/>
      <c r="BB81" s="32"/>
      <c r="BC81" s="2"/>
      <c r="BD81" s="2"/>
      <c r="BE81" s="2"/>
      <c r="BF81" s="2"/>
      <c r="BG81" s="2"/>
      <c r="BH81" s="2"/>
      <c r="BI81" s="2"/>
      <c r="BJ81" s="2"/>
      <c r="BK81" s="2"/>
      <c r="BL81" s="2"/>
      <c r="BM81" s="2"/>
      <c r="BN81" s="2"/>
      <c r="BO81" s="2"/>
      <c r="BP81" s="1199"/>
      <c r="BQ81" s="1198"/>
      <c r="BR81" s="1198"/>
      <c r="BS81" s="1198"/>
      <c r="BT81" s="1282"/>
      <c r="BU81" s="1282"/>
      <c r="BV81" s="1282"/>
      <c r="BW81" s="1282"/>
      <c r="BX81" s="1282"/>
      <c r="BY81" s="1282"/>
      <c r="BZ81" s="1282"/>
      <c r="CA81" s="1282"/>
      <c r="CB81" s="51"/>
      <c r="CC81" s="51"/>
      <c r="CD81" s="51"/>
      <c r="CE81" s="51"/>
      <c r="CF81" s="51"/>
      <c r="CG81" s="51"/>
      <c r="CH81" s="51"/>
      <c r="CI81" s="51"/>
      <c r="CJ81" s="51"/>
      <c r="CK81" s="51"/>
      <c r="CL81" s="51"/>
      <c r="CM81" s="51"/>
      <c r="CN81" s="51"/>
      <c r="CO81" s="51"/>
      <c r="CP81" s="51"/>
      <c r="CQ81" s="52"/>
      <c r="CR81" s="52"/>
      <c r="CS81" s="52"/>
      <c r="CT81" s="52"/>
      <c r="CU81" s="52"/>
      <c r="CV81" s="52"/>
      <c r="CW81" s="52"/>
      <c r="CX81" s="2"/>
      <c r="CY81" s="2"/>
      <c r="CZ81" s="2"/>
      <c r="DA81" s="2"/>
      <c r="DB81" s="2"/>
      <c r="DC81" s="2"/>
      <c r="DD81" s="2"/>
      <c r="DE81" s="2"/>
      <c r="DF81" s="2"/>
      <c r="DG81" s="2"/>
      <c r="DH81" s="2"/>
      <c r="DI81" s="2"/>
      <c r="DJ81" s="2"/>
      <c r="DK81" s="2"/>
      <c r="DL81" s="2"/>
      <c r="DM81" s="2"/>
      <c r="DN81" s="167">
        <v>1410</v>
      </c>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row>
    <row r="82" spans="1:186" ht="18" customHeight="1" thickBot="1">
      <c r="A82" s="38"/>
      <c r="B82" s="5"/>
      <c r="C82" s="15" t="s">
        <v>9</v>
      </c>
      <c r="D82" s="10" t="s">
        <v>24</v>
      </c>
      <c r="E82" s="10"/>
      <c r="F82" s="10"/>
      <c r="G82" s="10"/>
      <c r="H82" s="10"/>
      <c r="I82" s="10"/>
      <c r="J82" s="831" t="str">
        <f>$J$25</f>
        <v/>
      </c>
      <c r="K82" s="831"/>
      <c r="L82" s="831"/>
      <c r="M82" s="831"/>
      <c r="N82" s="831"/>
      <c r="O82" s="831"/>
      <c r="P82" s="831"/>
      <c r="Q82" s="5"/>
      <c r="R82" s="10"/>
      <c r="S82" s="876"/>
      <c r="T82" s="877"/>
      <c r="U82" s="878"/>
      <c r="V82" s="864"/>
      <c r="W82" s="864"/>
      <c r="X82" s="864"/>
      <c r="Y82" s="864"/>
      <c r="Z82" s="864"/>
      <c r="AA82" s="864"/>
      <c r="AB82" s="864"/>
      <c r="AC82" s="864"/>
      <c r="AD82" s="864"/>
      <c r="AE82" s="864"/>
      <c r="AF82" s="864"/>
      <c r="AG82" s="864"/>
      <c r="AH82" s="864"/>
      <c r="AI82" s="864"/>
      <c r="AJ82" s="864"/>
      <c r="AK82" s="865"/>
      <c r="AL82" s="44"/>
      <c r="AM82" s="2"/>
      <c r="AN82" s="2"/>
      <c r="AO82" s="2"/>
      <c r="AP82" s="2"/>
      <c r="AQ82" s="2"/>
      <c r="AR82" s="113"/>
      <c r="AS82" s="113"/>
      <c r="AT82" s="55"/>
      <c r="AU82" s="110"/>
      <c r="AV82" s="110"/>
      <c r="AW82" s="110"/>
      <c r="AX82" s="32"/>
      <c r="AY82" s="32"/>
      <c r="AZ82" s="32"/>
      <c r="BA82" s="32"/>
      <c r="BB82" s="32"/>
      <c r="BC82" s="2"/>
      <c r="BD82" s="2"/>
      <c r="BE82" s="2"/>
      <c r="BF82" s="2"/>
      <c r="BG82" s="2"/>
      <c r="BH82" s="2"/>
      <c r="BI82" s="2"/>
      <c r="BJ82" s="2"/>
      <c r="BK82" s="2"/>
      <c r="BL82" s="2"/>
      <c r="BM82" s="2"/>
      <c r="BN82" s="2"/>
      <c r="BO82" s="2"/>
      <c r="BP82" s="1199"/>
      <c r="BQ82" s="1198"/>
      <c r="BR82" s="1198"/>
      <c r="BS82" s="1198"/>
      <c r="BT82" s="51"/>
      <c r="BU82" s="51"/>
      <c r="BV82" s="51"/>
      <c r="BW82" s="51"/>
      <c r="BX82" s="51"/>
      <c r="BY82" s="51"/>
      <c r="BZ82" s="51"/>
      <c r="CA82" s="52"/>
      <c r="CB82" s="51"/>
      <c r="CC82" s="51"/>
      <c r="CD82" s="51"/>
      <c r="CE82" s="51"/>
      <c r="CF82" s="51"/>
      <c r="CG82" s="51"/>
      <c r="CH82" s="51"/>
      <c r="CI82" s="51"/>
      <c r="CJ82" s="51"/>
      <c r="CK82" s="51"/>
      <c r="CL82" s="51"/>
      <c r="CM82" s="51"/>
      <c r="CN82" s="51"/>
      <c r="CO82" s="51"/>
      <c r="CP82" s="51"/>
      <c r="CQ82" s="52"/>
      <c r="CR82" s="52"/>
      <c r="CS82" s="52"/>
      <c r="CT82" s="52"/>
      <c r="CU82" s="52"/>
      <c r="CV82" s="52"/>
      <c r="CW82" s="52"/>
      <c r="CX82" s="2"/>
      <c r="CY82" s="2"/>
      <c r="CZ82" s="2"/>
      <c r="DA82" s="2"/>
      <c r="DB82" s="2"/>
      <c r="DC82" s="2"/>
      <c r="DD82" s="2"/>
      <c r="DE82" s="2"/>
      <c r="DF82" s="2"/>
      <c r="DG82" s="2"/>
      <c r="DH82" s="2"/>
      <c r="DI82" s="2"/>
      <c r="DJ82" s="2"/>
      <c r="DK82" s="2"/>
      <c r="DL82" s="2"/>
      <c r="DM82" s="2"/>
      <c r="DN82" s="167">
        <v>1460</v>
      </c>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row>
    <row r="83" spans="1:186" ht="18" customHeight="1">
      <c r="A83" s="38"/>
      <c r="B83" s="5"/>
      <c r="C83" s="15"/>
      <c r="D83" s="852" t="s">
        <v>469</v>
      </c>
      <c r="E83" s="852"/>
      <c r="F83" s="852"/>
      <c r="G83" s="852"/>
      <c r="H83" s="852"/>
      <c r="I83" s="852"/>
      <c r="J83" s="831"/>
      <c r="K83" s="831"/>
      <c r="L83" s="831"/>
      <c r="M83" s="831"/>
      <c r="N83" s="831"/>
      <c r="O83" s="831"/>
      <c r="P83" s="831"/>
      <c r="Q83" s="5"/>
      <c r="R83" s="73"/>
      <c r="S83" s="73"/>
      <c r="T83" s="73"/>
      <c r="U83" s="73"/>
      <c r="V83" s="73"/>
      <c r="W83" s="73"/>
      <c r="X83" s="73"/>
      <c r="Y83" s="73"/>
      <c r="Z83" s="56"/>
      <c r="AL83" s="44"/>
      <c r="AM83" s="2"/>
      <c r="AN83" s="2"/>
      <c r="AO83" s="2"/>
      <c r="AP83" s="2"/>
      <c r="AQ83" s="2"/>
      <c r="AR83" s="113"/>
      <c r="AS83" s="113"/>
      <c r="AT83" s="55"/>
      <c r="AU83" s="110"/>
      <c r="AV83" s="110"/>
      <c r="AW83" s="110"/>
      <c r="AX83" s="32"/>
      <c r="AY83" s="32"/>
      <c r="AZ83" s="32"/>
      <c r="BA83" s="32"/>
      <c r="BB83" s="32"/>
      <c r="BC83" s="2"/>
      <c r="BD83" s="2"/>
      <c r="BE83" s="2"/>
      <c r="BF83" s="2"/>
      <c r="BG83" s="2"/>
      <c r="BH83" s="2"/>
      <c r="BI83" s="2"/>
      <c r="BJ83" s="2"/>
      <c r="BK83" s="2"/>
      <c r="BL83" s="2"/>
      <c r="BM83" s="2"/>
      <c r="BN83" s="2"/>
      <c r="BO83" s="2"/>
      <c r="BP83" s="1199"/>
      <c r="BQ83" s="1198"/>
      <c r="BR83" s="1198"/>
      <c r="BS83" s="1198"/>
      <c r="BT83" s="1282"/>
      <c r="BU83" s="1282"/>
      <c r="BV83" s="1282"/>
      <c r="BW83" s="1282"/>
      <c r="BX83" s="1282"/>
      <c r="BY83" s="1282"/>
      <c r="BZ83" s="1282"/>
      <c r="CA83" s="1282"/>
      <c r="CB83" s="51"/>
      <c r="CC83" s="51"/>
      <c r="CD83" s="51"/>
      <c r="CE83" s="51"/>
      <c r="CF83" s="51"/>
      <c r="CG83" s="51"/>
      <c r="CH83" s="51"/>
      <c r="CI83" s="51"/>
      <c r="CJ83" s="51"/>
      <c r="CK83" s="51"/>
      <c r="CL83" s="51"/>
      <c r="CM83" s="51"/>
      <c r="CN83" s="51"/>
      <c r="CO83" s="51"/>
      <c r="CP83" s="51"/>
      <c r="CQ83" s="52"/>
      <c r="CR83" s="52"/>
      <c r="CS83" s="52"/>
      <c r="CT83" s="52"/>
      <c r="CU83" s="52"/>
      <c r="CV83" s="52"/>
      <c r="CW83" s="52"/>
      <c r="CX83" s="2"/>
      <c r="CY83" s="2"/>
      <c r="CZ83" s="2"/>
      <c r="DA83" s="2"/>
      <c r="DB83" s="2"/>
      <c r="DC83" s="2"/>
      <c r="DD83" s="2"/>
      <c r="DE83" s="2"/>
      <c r="DF83" s="2"/>
      <c r="DG83" s="2"/>
      <c r="DH83" s="2"/>
      <c r="DI83" s="2"/>
      <c r="DJ83" s="2"/>
      <c r="DK83" s="2"/>
      <c r="DL83" s="2"/>
      <c r="DM83" s="2"/>
      <c r="DN83" s="167">
        <v>1470</v>
      </c>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ht="18" customHeight="1">
      <c r="A84" s="38"/>
      <c r="B84" s="5"/>
      <c r="C84" s="13" t="s">
        <v>10</v>
      </c>
      <c r="D84" s="1094" t="s">
        <v>19</v>
      </c>
      <c r="E84" s="1094"/>
      <c r="F84" s="1094"/>
      <c r="G84" s="1094"/>
      <c r="H84" s="1094"/>
      <c r="I84" s="1095"/>
      <c r="J84" s="831">
        <f>IF($J$27="","",$J$27)</f>
        <v>0</v>
      </c>
      <c r="K84" s="831"/>
      <c r="L84" s="831"/>
      <c r="M84" s="831"/>
      <c r="N84" s="831"/>
      <c r="O84" s="831"/>
      <c r="P84" s="831"/>
      <c r="Q84" s="5"/>
      <c r="R84" s="73"/>
      <c r="S84" s="1098" t="s">
        <v>243</v>
      </c>
      <c r="T84" s="98" t="s">
        <v>55</v>
      </c>
      <c r="U84" s="866">
        <v>12150</v>
      </c>
      <c r="V84" s="866"/>
      <c r="W84" s="866"/>
      <c r="X84" s="867" t="s">
        <v>56</v>
      </c>
      <c r="Y84" s="868"/>
      <c r="Z84" s="868"/>
      <c r="AA84" s="868"/>
      <c r="AB84" s="868"/>
      <c r="AC84" s="267" t="s">
        <v>55</v>
      </c>
      <c r="AD84" s="866">
        <v>85982</v>
      </c>
      <c r="AE84" s="866"/>
      <c r="AF84" s="866"/>
      <c r="AG84" s="1042" t="s">
        <v>244</v>
      </c>
      <c r="AH84" s="1042"/>
      <c r="AI84" s="1042"/>
      <c r="AJ84" s="1042"/>
      <c r="AK84" s="1043"/>
      <c r="AL84" s="44"/>
      <c r="AM84" s="2"/>
      <c r="AN84" s="2"/>
      <c r="AO84" s="2"/>
      <c r="AP84" s="2"/>
      <c r="AQ84" s="2"/>
      <c r="AR84" s="113"/>
      <c r="AS84" s="113"/>
      <c r="AT84" s="55"/>
      <c r="AU84" s="110"/>
      <c r="AV84" s="110"/>
      <c r="AW84" s="110"/>
      <c r="AX84" s="32"/>
      <c r="AY84" s="32"/>
      <c r="AZ84" s="32"/>
      <c r="BA84" s="32"/>
      <c r="BB84" s="32"/>
      <c r="BC84" s="2"/>
      <c r="BD84" s="2"/>
      <c r="BE84" s="2"/>
      <c r="BF84" s="2"/>
      <c r="BG84" s="2"/>
      <c r="BH84" s="2"/>
      <c r="BI84" s="2"/>
      <c r="BJ84" s="2"/>
      <c r="BK84" s="2"/>
      <c r="BL84" s="2"/>
      <c r="BM84" s="2"/>
      <c r="BN84" s="2"/>
      <c r="BO84" s="2"/>
      <c r="BP84" s="1199"/>
      <c r="BQ84" s="1198"/>
      <c r="BR84" s="1198"/>
      <c r="BS84" s="1198"/>
      <c r="BT84" s="51"/>
      <c r="BU84" s="51"/>
      <c r="BV84" s="51"/>
      <c r="BW84" s="51"/>
      <c r="BX84" s="51"/>
      <c r="BY84" s="51"/>
      <c r="BZ84" s="51"/>
      <c r="CA84" s="52"/>
      <c r="CB84" s="51"/>
      <c r="CC84" s="51"/>
      <c r="CD84" s="51"/>
      <c r="CE84" s="51"/>
      <c r="CF84" s="51"/>
      <c r="CG84" s="51"/>
      <c r="CH84" s="51"/>
      <c r="CI84" s="51"/>
      <c r="CJ84" s="51"/>
      <c r="CK84" s="51"/>
      <c r="CL84" s="51"/>
      <c r="CM84" s="51"/>
      <c r="CN84" s="51"/>
      <c r="CO84" s="51"/>
      <c r="CP84" s="51"/>
      <c r="CQ84" s="52"/>
      <c r="CR84" s="52"/>
      <c r="CS84" s="52"/>
      <c r="CT84" s="52"/>
      <c r="CU84" s="52"/>
      <c r="CV84" s="52"/>
      <c r="CW84" s="52"/>
      <c r="CX84" s="2"/>
      <c r="CY84" s="2"/>
      <c r="CZ84" s="2"/>
      <c r="DA84" s="2"/>
      <c r="DB84" s="2"/>
      <c r="DC84" s="2"/>
      <c r="DD84" s="2"/>
      <c r="DE84" s="2"/>
      <c r="DF84" s="2"/>
      <c r="DG84" s="2"/>
      <c r="DH84" s="2"/>
      <c r="DI84" s="2"/>
      <c r="DJ84" s="2"/>
      <c r="DK84" s="2"/>
      <c r="DL84" s="2"/>
      <c r="DM84" s="2"/>
      <c r="DN84" s="167">
        <v>1490</v>
      </c>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ht="18" customHeight="1">
      <c r="A85" s="38"/>
      <c r="B85" s="5"/>
      <c r="C85" s="29"/>
      <c r="D85" s="914" t="s">
        <v>31</v>
      </c>
      <c r="E85" s="914"/>
      <c r="F85" s="914"/>
      <c r="G85" s="914"/>
      <c r="H85" s="914"/>
      <c r="I85" s="915"/>
      <c r="J85" s="831"/>
      <c r="K85" s="831"/>
      <c r="L85" s="831"/>
      <c r="M85" s="831"/>
      <c r="N85" s="831"/>
      <c r="O85" s="831"/>
      <c r="P85" s="831"/>
      <c r="Q85" s="5"/>
      <c r="R85" s="73"/>
      <c r="S85" s="1099"/>
      <c r="T85" s="99" t="s">
        <v>55</v>
      </c>
      <c r="U85" s="869">
        <v>12204</v>
      </c>
      <c r="V85" s="869"/>
      <c r="W85" s="869"/>
      <c r="X85" s="1078" t="s">
        <v>58</v>
      </c>
      <c r="Y85" s="1079"/>
      <c r="Z85" s="1079"/>
      <c r="AA85" s="1079"/>
      <c r="AB85" s="1079"/>
      <c r="AC85" s="268" t="s">
        <v>55</v>
      </c>
      <c r="AD85" s="869">
        <v>14338</v>
      </c>
      <c r="AE85" s="869"/>
      <c r="AF85" s="869"/>
      <c r="AG85" s="1028" t="s">
        <v>57</v>
      </c>
      <c r="AH85" s="1028"/>
      <c r="AI85" s="1028"/>
      <c r="AJ85" s="1028"/>
      <c r="AK85" s="1029"/>
      <c r="AL85" s="44"/>
      <c r="AM85" s="2"/>
      <c r="AN85" s="2"/>
      <c r="AO85" s="2"/>
      <c r="AP85" s="2"/>
      <c r="AQ85" s="2"/>
      <c r="AR85" s="113"/>
      <c r="AS85" s="113"/>
      <c r="AT85" s="55"/>
      <c r="AU85" s="110"/>
      <c r="AV85" s="110"/>
      <c r="AW85" s="110"/>
      <c r="AX85" s="32"/>
      <c r="AY85" s="32"/>
      <c r="AZ85" s="32"/>
      <c r="BA85" s="32"/>
      <c r="BB85" s="32"/>
      <c r="BC85" s="2"/>
      <c r="BD85" s="2"/>
      <c r="BG85" s="2"/>
      <c r="BH85" s="2"/>
      <c r="BL85" s="2"/>
      <c r="BM85" s="2"/>
      <c r="BN85" s="2"/>
      <c r="BO85" s="2"/>
      <c r="BP85" s="1199"/>
      <c r="BQ85" s="1198"/>
      <c r="BR85" s="1198"/>
      <c r="BS85" s="1198"/>
      <c r="BT85" s="1282"/>
      <c r="BU85" s="1282"/>
      <c r="BV85" s="1282"/>
      <c r="BW85" s="1282"/>
      <c r="BX85" s="1282"/>
      <c r="BY85" s="1282"/>
      <c r="BZ85" s="1282"/>
      <c r="CA85" s="1282"/>
      <c r="CB85" s="51"/>
      <c r="CC85" s="51"/>
      <c r="CD85" s="51"/>
      <c r="CE85" s="51"/>
      <c r="CF85" s="51"/>
      <c r="CG85" s="51"/>
      <c r="CH85" s="51"/>
      <c r="CI85" s="51"/>
      <c r="CJ85" s="51"/>
      <c r="CK85" s="51"/>
      <c r="CL85" s="51"/>
      <c r="CM85" s="51"/>
      <c r="CN85" s="51"/>
      <c r="CO85" s="51"/>
      <c r="CP85" s="51"/>
      <c r="CQ85" s="52"/>
      <c r="CR85" s="52"/>
      <c r="CS85" s="52"/>
      <c r="CT85" s="52"/>
      <c r="CU85" s="52"/>
      <c r="CV85" s="52"/>
      <c r="CW85" s="52"/>
      <c r="CX85" s="2"/>
      <c r="CY85" s="2"/>
      <c r="CZ85" s="2"/>
      <c r="DA85" s="2"/>
      <c r="DB85" s="2"/>
      <c r="DC85" s="2"/>
      <c r="DD85" s="2"/>
      <c r="DE85" s="2"/>
      <c r="DF85" s="2"/>
      <c r="DG85" s="2"/>
      <c r="DH85" s="2"/>
      <c r="DI85" s="2"/>
      <c r="DJ85" s="2"/>
      <c r="DK85" s="2"/>
      <c r="DL85" s="2"/>
      <c r="DM85" s="2"/>
      <c r="DN85" s="167">
        <v>1500</v>
      </c>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row>
    <row r="86" spans="1:186" ht="18" customHeight="1">
      <c r="A86" s="38"/>
      <c r="B86" s="5"/>
      <c r="C86" s="15" t="s">
        <v>11</v>
      </c>
      <c r="D86" s="829" t="s">
        <v>20</v>
      </c>
      <c r="E86" s="829"/>
      <c r="F86" s="829"/>
      <c r="G86" s="829"/>
      <c r="H86" s="829"/>
      <c r="I86" s="830"/>
      <c r="J86" s="831" t="str">
        <f>IF($J$29="","",$J$29)</f>
        <v/>
      </c>
      <c r="K86" s="831"/>
      <c r="L86" s="831"/>
      <c r="M86" s="831"/>
      <c r="N86" s="831"/>
      <c r="O86" s="831"/>
      <c r="P86" s="831"/>
      <c r="Q86" s="5"/>
      <c r="R86" s="78"/>
      <c r="S86" s="1100"/>
      <c r="T86" s="100" t="s">
        <v>55</v>
      </c>
      <c r="U86" s="1080">
        <v>81205</v>
      </c>
      <c r="V86" s="1080"/>
      <c r="W86" s="1080"/>
      <c r="X86" s="1037" t="s">
        <v>628</v>
      </c>
      <c r="Y86" s="1037"/>
      <c r="Z86" s="1037"/>
      <c r="AA86" s="1037"/>
      <c r="AB86" s="1038"/>
      <c r="AC86" s="336" t="s">
        <v>55</v>
      </c>
      <c r="AD86" s="334"/>
      <c r="AE86" s="334"/>
      <c r="AF86" s="334"/>
      <c r="AG86" s="334"/>
      <c r="AH86" s="334"/>
      <c r="AI86" s="334"/>
      <c r="AJ86" s="334"/>
      <c r="AK86" s="335"/>
      <c r="AL86" s="44"/>
      <c r="AM86" s="2"/>
      <c r="AN86" s="2"/>
      <c r="AO86" s="2"/>
      <c r="AP86" s="2"/>
      <c r="AQ86" s="2"/>
      <c r="AR86" s="113"/>
      <c r="AS86" s="113"/>
      <c r="AT86" s="55"/>
      <c r="AU86" s="110"/>
      <c r="AV86" s="110"/>
      <c r="AW86" s="110"/>
      <c r="AX86" s="32"/>
      <c r="AY86" s="32"/>
      <c r="AZ86" s="32"/>
      <c r="BA86" s="32"/>
      <c r="BB86" s="32"/>
      <c r="BC86" s="2"/>
      <c r="BD86" s="2"/>
      <c r="BE86" s="2"/>
      <c r="BH86" s="2"/>
      <c r="BL86" s="2"/>
      <c r="BM86" s="2"/>
      <c r="BN86" s="2"/>
      <c r="BO86" s="2"/>
      <c r="BP86" s="1199"/>
      <c r="BQ86" s="1198"/>
      <c r="BR86" s="1198"/>
      <c r="BS86" s="1198"/>
      <c r="BT86" s="51"/>
      <c r="BU86" s="51"/>
      <c r="BV86" s="51"/>
      <c r="BW86" s="51"/>
      <c r="BX86" s="51"/>
      <c r="BY86" s="51"/>
      <c r="BZ86" s="51"/>
      <c r="CA86" s="52"/>
      <c r="CB86" s="51"/>
      <c r="CC86" s="51"/>
      <c r="CD86" s="51"/>
      <c r="CE86" s="51"/>
      <c r="CF86" s="51"/>
      <c r="CG86" s="51"/>
      <c r="CH86" s="51"/>
      <c r="CI86" s="51"/>
      <c r="CJ86" s="51"/>
      <c r="CK86" s="51"/>
      <c r="CL86" s="51"/>
      <c r="CM86" s="51"/>
      <c r="CN86" s="51"/>
      <c r="CO86" s="51"/>
      <c r="CP86" s="51"/>
      <c r="CQ86" s="52"/>
      <c r="CR86" s="52"/>
      <c r="CS86" s="52"/>
      <c r="CT86" s="52"/>
      <c r="CU86" s="52"/>
      <c r="CV86" s="52"/>
      <c r="CW86" s="52"/>
      <c r="CX86" s="2"/>
      <c r="CY86" s="2"/>
      <c r="CZ86" s="2"/>
      <c r="DA86" s="2"/>
      <c r="DB86" s="2"/>
      <c r="DC86" s="2"/>
      <c r="DD86" s="2"/>
      <c r="DE86" s="2"/>
      <c r="DF86" s="2"/>
      <c r="DG86" s="2"/>
      <c r="DH86" s="2"/>
      <c r="DI86" s="2"/>
      <c r="DJ86" s="2"/>
      <c r="DK86" s="2"/>
      <c r="DL86" s="2"/>
      <c r="DM86" s="2"/>
      <c r="DN86" s="167">
        <v>1540</v>
      </c>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row>
    <row r="87" spans="1:186" ht="18" customHeight="1">
      <c r="A87" s="38"/>
      <c r="B87" s="5"/>
      <c r="C87" s="15"/>
      <c r="D87" s="914" t="s">
        <v>31</v>
      </c>
      <c r="E87" s="914"/>
      <c r="F87" s="914"/>
      <c r="G87" s="914"/>
      <c r="H87" s="914"/>
      <c r="I87" s="915"/>
      <c r="J87" s="831"/>
      <c r="K87" s="831"/>
      <c r="L87" s="831"/>
      <c r="M87" s="831"/>
      <c r="N87" s="831"/>
      <c r="O87" s="831"/>
      <c r="P87" s="831"/>
      <c r="Q87" s="5"/>
      <c r="R87" s="78"/>
      <c r="S87" s="836" t="s">
        <v>260</v>
      </c>
      <c r="T87" s="101" t="s">
        <v>55</v>
      </c>
      <c r="U87" s="1076">
        <v>1310</v>
      </c>
      <c r="V87" s="1076"/>
      <c r="W87" s="861" t="s">
        <v>245</v>
      </c>
      <c r="X87" s="861"/>
      <c r="Y87" s="861"/>
      <c r="Z87" s="267" t="s">
        <v>55</v>
      </c>
      <c r="AA87" s="1076">
        <v>1380</v>
      </c>
      <c r="AB87" s="1076"/>
      <c r="AC87" s="1077" t="s">
        <v>584</v>
      </c>
      <c r="AD87" s="1077"/>
      <c r="AE87" s="1077"/>
      <c r="AF87" s="267" t="s">
        <v>55</v>
      </c>
      <c r="AG87" s="1076">
        <v>1490</v>
      </c>
      <c r="AH87" s="1076"/>
      <c r="AI87" s="1024" t="s">
        <v>255</v>
      </c>
      <c r="AJ87" s="1024"/>
      <c r="AK87" s="1025"/>
      <c r="AL87" s="44"/>
      <c r="AM87" s="2"/>
      <c r="AN87" s="2"/>
      <c r="AO87" s="2"/>
      <c r="AP87" s="2"/>
      <c r="AQ87" s="2"/>
      <c r="AR87" s="113"/>
      <c r="AS87" s="113"/>
      <c r="AT87" s="55"/>
      <c r="AU87" s="110"/>
      <c r="AV87" s="110"/>
      <c r="AW87" s="110"/>
      <c r="AX87" s="32"/>
      <c r="AY87" s="32"/>
      <c r="AZ87" s="32"/>
      <c r="BA87" s="32"/>
      <c r="BB87" s="32"/>
      <c r="BC87" s="2"/>
      <c r="BD87" s="2"/>
      <c r="BE87" s="2"/>
      <c r="BH87" s="2"/>
      <c r="BL87" s="2"/>
      <c r="BM87" s="2"/>
      <c r="BN87" s="2"/>
      <c r="BO87" s="2"/>
      <c r="BP87" s="1199"/>
      <c r="BQ87" s="1198"/>
      <c r="BR87" s="1198"/>
      <c r="BS87" s="1198"/>
      <c r="BT87" s="51"/>
      <c r="BU87" s="51"/>
      <c r="BV87" s="51"/>
      <c r="BW87" s="51"/>
      <c r="BX87" s="51"/>
      <c r="BY87" s="51"/>
      <c r="BZ87" s="51"/>
      <c r="CA87" s="52"/>
      <c r="CB87" s="51"/>
      <c r="CC87" s="51"/>
      <c r="CD87" s="51"/>
      <c r="CE87" s="51"/>
      <c r="CF87" s="51"/>
      <c r="CG87" s="51"/>
      <c r="CH87" s="51"/>
      <c r="CI87" s="51"/>
      <c r="CJ87" s="51"/>
      <c r="CK87" s="51"/>
      <c r="CL87" s="51"/>
      <c r="CM87" s="51"/>
      <c r="CN87" s="51"/>
      <c r="CO87" s="51"/>
      <c r="CP87" s="51"/>
      <c r="CQ87" s="52"/>
      <c r="CR87" s="52"/>
      <c r="CS87" s="52"/>
      <c r="CT87" s="52"/>
      <c r="CU87" s="52"/>
      <c r="CV87" s="52"/>
      <c r="CW87" s="52"/>
      <c r="CX87" s="2"/>
      <c r="CY87" s="2"/>
      <c r="CZ87" s="2"/>
      <c r="DA87" s="2"/>
      <c r="DB87" s="2"/>
      <c r="DC87" s="2"/>
      <c r="DD87" s="2"/>
      <c r="DE87" s="2"/>
      <c r="DF87" s="2"/>
      <c r="DG87" s="2"/>
      <c r="DH87" s="2"/>
      <c r="DI87" s="2"/>
      <c r="DJ87" s="2"/>
      <c r="DK87" s="2"/>
      <c r="DL87" s="2"/>
      <c r="DM87" s="2"/>
      <c r="DN87" s="167">
        <v>1700</v>
      </c>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row>
    <row r="88" spans="1:186" ht="18" customHeight="1">
      <c r="A88" s="38"/>
      <c r="B88" s="5"/>
      <c r="C88" s="13" t="s">
        <v>12</v>
      </c>
      <c r="D88" s="14" t="s">
        <v>25</v>
      </c>
      <c r="E88" s="14"/>
      <c r="F88" s="14"/>
      <c r="G88" s="14"/>
      <c r="H88" s="14"/>
      <c r="I88" s="14"/>
      <c r="J88" s="831" t="str">
        <f>$J$31</f>
        <v/>
      </c>
      <c r="K88" s="831"/>
      <c r="L88" s="831"/>
      <c r="M88" s="831"/>
      <c r="N88" s="831"/>
      <c r="O88" s="831"/>
      <c r="P88" s="831"/>
      <c r="Q88" s="5"/>
      <c r="R88" s="5"/>
      <c r="S88" s="837"/>
      <c r="T88" s="99" t="s">
        <v>55</v>
      </c>
      <c r="U88" s="1023">
        <v>1320</v>
      </c>
      <c r="V88" s="1023"/>
      <c r="W88" s="860" t="s">
        <v>246</v>
      </c>
      <c r="X88" s="860"/>
      <c r="Y88" s="860"/>
      <c r="Z88" s="268" t="s">
        <v>55</v>
      </c>
      <c r="AA88" s="1023">
        <v>1390</v>
      </c>
      <c r="AB88" s="1023"/>
      <c r="AC88" s="860" t="s">
        <v>585</v>
      </c>
      <c r="AD88" s="860"/>
      <c r="AE88" s="860"/>
      <c r="AF88" s="268" t="s">
        <v>55</v>
      </c>
      <c r="AG88" s="1023">
        <v>1500</v>
      </c>
      <c r="AH88" s="1023"/>
      <c r="AI88" s="1026" t="s">
        <v>256</v>
      </c>
      <c r="AJ88" s="1026"/>
      <c r="AK88" s="1027"/>
      <c r="AL88" s="44"/>
      <c r="AM88" s="2"/>
      <c r="AN88" s="2"/>
      <c r="AO88" s="2"/>
      <c r="AP88" s="2"/>
      <c r="AQ88" s="2"/>
      <c r="AR88" s="113"/>
      <c r="AS88" s="113"/>
      <c r="AT88" s="55"/>
      <c r="AU88" s="110"/>
      <c r="AV88" s="110"/>
      <c r="AW88" s="110"/>
      <c r="AX88" s="32"/>
      <c r="AY88" s="32"/>
      <c r="AZ88" s="32"/>
      <c r="BA88" s="32"/>
      <c r="BB88" s="32"/>
      <c r="BC88" s="2"/>
      <c r="BD88" s="2"/>
      <c r="BE88" s="2"/>
      <c r="BH88" s="2"/>
      <c r="BJ88" s="897"/>
      <c r="BK88" s="897"/>
      <c r="BL88" s="2"/>
      <c r="BM88" s="2"/>
      <c r="BN88" s="2"/>
      <c r="BO88" s="2"/>
      <c r="BP88" s="1199"/>
      <c r="BQ88" s="1198"/>
      <c r="BR88" s="1198"/>
      <c r="BS88" s="1198"/>
      <c r="BT88" s="51"/>
      <c r="BU88" s="51"/>
      <c r="BV88" s="51"/>
      <c r="BW88" s="51"/>
      <c r="BX88" s="51"/>
      <c r="BY88" s="51"/>
      <c r="BZ88" s="51"/>
      <c r="CA88" s="52"/>
      <c r="CB88" s="51"/>
      <c r="CC88" s="51"/>
      <c r="CD88" s="51"/>
      <c r="CE88" s="51"/>
      <c r="CF88" s="51"/>
      <c r="CG88" s="51"/>
      <c r="CH88" s="51"/>
      <c r="CI88" s="51"/>
      <c r="CJ88" s="51"/>
      <c r="CK88" s="51"/>
      <c r="CL88" s="51"/>
      <c r="CM88" s="51"/>
      <c r="CN88" s="51"/>
      <c r="CO88" s="51"/>
      <c r="CP88" s="51"/>
      <c r="CQ88" s="52"/>
      <c r="CR88" s="52"/>
      <c r="CS88" s="52"/>
      <c r="CT88" s="52"/>
      <c r="CU88" s="52"/>
      <c r="CV88" s="52"/>
      <c r="CW88" s="52"/>
      <c r="CX88" s="2"/>
      <c r="CY88" s="2"/>
      <c r="CZ88" s="2"/>
      <c r="DA88" s="2"/>
      <c r="DB88" s="2"/>
      <c r="DC88" s="2"/>
      <c r="DD88" s="2"/>
      <c r="DE88" s="2"/>
      <c r="DF88" s="2"/>
      <c r="DG88" s="2"/>
      <c r="DH88" s="2"/>
      <c r="DI88" s="2"/>
      <c r="DJ88" s="2"/>
      <c r="DK88" s="2"/>
      <c r="DL88" s="2"/>
      <c r="DM88" s="2"/>
      <c r="DN88" s="167">
        <v>1510</v>
      </c>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row>
    <row r="89" spans="1:186" ht="18" customHeight="1">
      <c r="A89" s="38"/>
      <c r="B89" s="5"/>
      <c r="C89" s="29"/>
      <c r="D89" s="845" t="s">
        <v>21</v>
      </c>
      <c r="E89" s="845"/>
      <c r="F89" s="845"/>
      <c r="G89" s="845"/>
      <c r="H89" s="845"/>
      <c r="I89" s="846"/>
      <c r="J89" s="831"/>
      <c r="K89" s="831"/>
      <c r="L89" s="831"/>
      <c r="M89" s="831"/>
      <c r="N89" s="831"/>
      <c r="O89" s="831"/>
      <c r="P89" s="831"/>
      <c r="Q89" s="5"/>
      <c r="R89" s="10"/>
      <c r="S89" s="837"/>
      <c r="T89" s="99" t="s">
        <v>55</v>
      </c>
      <c r="U89" s="1023">
        <v>1330</v>
      </c>
      <c r="V89" s="1023"/>
      <c r="W89" s="860" t="s">
        <v>247</v>
      </c>
      <c r="X89" s="860"/>
      <c r="Y89" s="860"/>
      <c r="Z89" s="268" t="s">
        <v>55</v>
      </c>
      <c r="AA89" s="1023">
        <v>1400</v>
      </c>
      <c r="AB89" s="1023"/>
      <c r="AC89" s="860" t="s">
        <v>252</v>
      </c>
      <c r="AD89" s="860"/>
      <c r="AE89" s="860"/>
      <c r="AF89" s="268" t="s">
        <v>55</v>
      </c>
      <c r="AG89" s="1023">
        <v>1510</v>
      </c>
      <c r="AH89" s="1023"/>
      <c r="AI89" s="1026" t="s">
        <v>257</v>
      </c>
      <c r="AJ89" s="1026"/>
      <c r="AK89" s="1027"/>
      <c r="AL89" s="44"/>
      <c r="AM89" s="2"/>
      <c r="AN89" s="2"/>
      <c r="AO89" s="2"/>
      <c r="AP89" s="2"/>
      <c r="AQ89" s="2"/>
      <c r="AR89" s="113"/>
      <c r="AS89" s="113"/>
      <c r="AT89" s="55"/>
      <c r="AU89" s="114"/>
      <c r="AV89" s="114"/>
      <c r="AW89" s="114"/>
      <c r="AX89" s="5"/>
      <c r="AY89" s="5"/>
      <c r="AZ89" s="5"/>
      <c r="BA89" s="5"/>
      <c r="BB89" s="5"/>
      <c r="BC89" s="2"/>
      <c r="BD89" s="2"/>
      <c r="BE89" s="2"/>
      <c r="BH89" s="2"/>
      <c r="BJ89" s="897"/>
      <c r="BK89" s="897"/>
      <c r="BN89" s="2"/>
      <c r="BO89" s="2"/>
      <c r="BP89" s="1199"/>
      <c r="BQ89" s="1198"/>
      <c r="BR89" s="1198"/>
      <c r="BS89" s="1198"/>
      <c r="BT89" s="51"/>
      <c r="BU89" s="51"/>
      <c r="BV89" s="51"/>
      <c r="BW89" s="51"/>
      <c r="BX89" s="51"/>
      <c r="BY89" s="51"/>
      <c r="BZ89" s="51"/>
      <c r="CA89" s="52"/>
      <c r="CB89" s="51"/>
      <c r="CC89" s="51"/>
      <c r="CD89" s="51"/>
      <c r="CE89" s="51"/>
      <c r="CF89" s="51"/>
      <c r="CG89" s="51"/>
      <c r="CH89" s="51"/>
      <c r="CI89" s="51"/>
      <c r="CJ89" s="51"/>
      <c r="CK89" s="51"/>
      <c r="CL89" s="51"/>
      <c r="CM89" s="51"/>
      <c r="CN89" s="51"/>
      <c r="CO89" s="51"/>
      <c r="CP89" s="51"/>
      <c r="CQ89" s="52"/>
      <c r="CR89" s="52"/>
      <c r="CS89" s="52"/>
      <c r="CT89" s="52"/>
      <c r="CU89" s="52"/>
      <c r="CV89" s="52"/>
      <c r="CW89" s="52"/>
      <c r="CX89" s="2"/>
      <c r="CY89" s="2"/>
      <c r="CZ89" s="2"/>
      <c r="DA89" s="2"/>
      <c r="DB89" s="2"/>
      <c r="DC89" s="2"/>
      <c r="DD89" s="2"/>
      <c r="DE89" s="2"/>
      <c r="DF89" s="2"/>
      <c r="DG89" s="2"/>
      <c r="DH89" s="2"/>
      <c r="DI89" s="2"/>
      <c r="DJ89" s="2"/>
      <c r="DK89" s="2"/>
      <c r="DL89" s="2"/>
      <c r="DM89" s="2"/>
      <c r="DN89" s="167">
        <v>1800</v>
      </c>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row>
    <row r="90" spans="1:186" ht="18" customHeight="1">
      <c r="A90" s="38"/>
      <c r="B90" s="5"/>
      <c r="C90" s="15" t="s">
        <v>13</v>
      </c>
      <c r="D90" s="10" t="s">
        <v>26</v>
      </c>
      <c r="E90" s="10"/>
      <c r="F90" s="10"/>
      <c r="G90" s="10"/>
      <c r="H90" s="10"/>
      <c r="I90" s="10"/>
      <c r="J90" s="831" t="str">
        <f>$J$33</f>
        <v/>
      </c>
      <c r="K90" s="831"/>
      <c r="L90" s="831"/>
      <c r="M90" s="831"/>
      <c r="N90" s="831"/>
      <c r="O90" s="831"/>
      <c r="P90" s="831"/>
      <c r="Q90" s="5"/>
      <c r="R90" s="5"/>
      <c r="S90" s="837"/>
      <c r="T90" s="99" t="s">
        <v>55</v>
      </c>
      <c r="U90" s="1023">
        <v>1350</v>
      </c>
      <c r="V90" s="1023"/>
      <c r="W90" s="860" t="s">
        <v>248</v>
      </c>
      <c r="X90" s="860"/>
      <c r="Y90" s="860"/>
      <c r="Z90" s="268" t="s">
        <v>55</v>
      </c>
      <c r="AA90" s="1023">
        <v>1410</v>
      </c>
      <c r="AB90" s="1023"/>
      <c r="AC90" s="860" t="s">
        <v>265</v>
      </c>
      <c r="AD90" s="860"/>
      <c r="AE90" s="860"/>
      <c r="AF90" s="268" t="s">
        <v>55</v>
      </c>
      <c r="AG90" s="1023">
        <v>1540</v>
      </c>
      <c r="AH90" s="1023"/>
      <c r="AI90" s="860" t="s">
        <v>270</v>
      </c>
      <c r="AJ90" s="860"/>
      <c r="AK90" s="1036"/>
      <c r="AL90" s="44"/>
      <c r="AM90" s="2"/>
      <c r="AN90" s="2"/>
      <c r="AO90" s="2"/>
      <c r="AP90" s="2"/>
      <c r="AQ90" s="2"/>
      <c r="AR90" s="111"/>
      <c r="AS90" s="111"/>
      <c r="AT90" s="55"/>
      <c r="AU90" s="115"/>
      <c r="AV90" s="115"/>
      <c r="AW90" s="115"/>
      <c r="AX90" s="112"/>
      <c r="AY90" s="112"/>
      <c r="AZ90" s="112"/>
      <c r="BA90" s="112"/>
      <c r="BB90" s="112"/>
      <c r="BC90" s="2"/>
      <c r="BD90" s="2"/>
      <c r="BE90" s="2"/>
      <c r="BH90" s="2"/>
      <c r="BJ90" s="897"/>
      <c r="BK90" s="897"/>
      <c r="BN90" s="2"/>
      <c r="BO90" s="2"/>
      <c r="BP90" s="1199"/>
      <c r="BQ90" s="1198"/>
      <c r="BR90" s="1198"/>
      <c r="BS90" s="1198"/>
      <c r="BT90" s="51"/>
      <c r="BU90" s="51"/>
      <c r="BV90" s="51"/>
      <c r="BW90" s="51"/>
      <c r="BX90" s="51"/>
      <c r="BY90" s="51"/>
      <c r="BZ90" s="51"/>
      <c r="CA90" s="52"/>
      <c r="CB90" s="51"/>
      <c r="CC90" s="51"/>
      <c r="CD90" s="51"/>
      <c r="CE90" s="51"/>
      <c r="CF90" s="51"/>
      <c r="CG90" s="51"/>
      <c r="CH90" s="51"/>
      <c r="CI90" s="51"/>
      <c r="CJ90" s="51"/>
      <c r="CK90" s="51"/>
      <c r="CL90" s="51"/>
      <c r="CM90" s="51"/>
      <c r="CN90" s="51"/>
      <c r="CO90" s="51"/>
      <c r="CP90" s="51"/>
      <c r="CQ90" s="52"/>
      <c r="CR90" s="52"/>
      <c r="CS90" s="52"/>
      <c r="CT90" s="52"/>
      <c r="CU90" s="52"/>
      <c r="CV90" s="52"/>
      <c r="CW90" s="5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row>
    <row r="91" spans="1:186" ht="18" customHeight="1">
      <c r="A91" s="38"/>
      <c r="B91" s="5"/>
      <c r="C91" s="15"/>
      <c r="D91" s="852" t="s">
        <v>470</v>
      </c>
      <c r="E91" s="852"/>
      <c r="F91" s="852"/>
      <c r="G91" s="852"/>
      <c r="H91" s="852"/>
      <c r="I91" s="852"/>
      <c r="J91" s="831"/>
      <c r="K91" s="831"/>
      <c r="L91" s="831"/>
      <c r="M91" s="831"/>
      <c r="N91" s="831"/>
      <c r="O91" s="831"/>
      <c r="P91" s="831"/>
      <c r="Q91" s="5"/>
      <c r="R91" s="5"/>
      <c r="S91" s="837"/>
      <c r="T91" s="99" t="s">
        <v>55</v>
      </c>
      <c r="U91" s="1023">
        <v>1360</v>
      </c>
      <c r="V91" s="1023"/>
      <c r="W91" s="860" t="s">
        <v>249</v>
      </c>
      <c r="X91" s="860"/>
      <c r="Y91" s="860"/>
      <c r="Z91" s="268" t="s">
        <v>55</v>
      </c>
      <c r="AA91" s="1023">
        <v>1470</v>
      </c>
      <c r="AB91" s="1023"/>
      <c r="AC91" s="860" t="s">
        <v>253</v>
      </c>
      <c r="AD91" s="860"/>
      <c r="AE91" s="860"/>
      <c r="AF91" s="268" t="s">
        <v>55</v>
      </c>
      <c r="AG91" s="1023">
        <v>1610</v>
      </c>
      <c r="AH91" s="1023"/>
      <c r="AI91" s="860" t="s">
        <v>258</v>
      </c>
      <c r="AJ91" s="860"/>
      <c r="AK91" s="1036"/>
      <c r="AL91" s="44"/>
      <c r="AM91" s="2"/>
      <c r="AN91" s="2"/>
      <c r="AO91" s="2"/>
      <c r="AP91" s="2"/>
      <c r="AQ91" s="2"/>
      <c r="AR91" s="111"/>
      <c r="AS91" s="111"/>
      <c r="AT91" s="55"/>
      <c r="AU91" s="110"/>
      <c r="AV91" s="110"/>
      <c r="AW91" s="110"/>
      <c r="AX91" s="32"/>
      <c r="AY91" s="32"/>
      <c r="AZ91" s="32"/>
      <c r="BA91" s="32"/>
      <c r="BB91" s="32"/>
      <c r="BC91" s="2"/>
      <c r="BD91" s="2"/>
      <c r="BE91" s="2"/>
      <c r="BH91" s="2"/>
      <c r="BN91" s="2"/>
      <c r="BO91" s="2"/>
      <c r="BP91" s="1199"/>
      <c r="BQ91" s="1198"/>
      <c r="BR91" s="1198"/>
      <c r="BS91" s="1198"/>
      <c r="BT91" s="1212"/>
      <c r="BU91" s="1212"/>
      <c r="BV91" s="1212"/>
      <c r="BW91" s="1212"/>
      <c r="BX91" s="1212"/>
      <c r="BY91" s="1212"/>
      <c r="BZ91" s="1212"/>
      <c r="CA91" s="1212"/>
      <c r="CB91" s="51"/>
      <c r="CC91" s="51"/>
      <c r="CD91" s="51"/>
      <c r="CE91" s="51"/>
      <c r="CF91" s="51"/>
      <c r="CG91" s="51"/>
      <c r="CH91" s="51"/>
      <c r="CI91" s="51"/>
      <c r="CJ91" s="51"/>
      <c r="CK91" s="51"/>
      <c r="CL91" s="51"/>
      <c r="CM91" s="51"/>
      <c r="CN91" s="51"/>
      <c r="CO91" s="51"/>
      <c r="CP91" s="51"/>
      <c r="CQ91" s="52"/>
      <c r="CR91" s="52"/>
      <c r="CS91" s="52"/>
      <c r="CT91" s="52"/>
      <c r="CU91" s="52"/>
      <c r="CV91" s="52"/>
      <c r="CW91" s="5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row>
    <row r="92" spans="1:186" ht="18" customHeight="1">
      <c r="A92" s="38"/>
      <c r="B92" s="5"/>
      <c r="C92" s="13" t="s">
        <v>14</v>
      </c>
      <c r="D92" s="14"/>
      <c r="E92" s="14"/>
      <c r="F92" s="14"/>
      <c r="G92" s="14"/>
      <c r="H92" s="14"/>
      <c r="I92" s="146"/>
      <c r="J92" s="921">
        <f>IF($J$35="","",$J$35)</f>
        <v>0</v>
      </c>
      <c r="K92" s="922"/>
      <c r="L92" s="922"/>
      <c r="M92" s="922"/>
      <c r="N92" s="922"/>
      <c r="O92" s="922"/>
      <c r="P92" s="923"/>
      <c r="Q92" s="5"/>
      <c r="R92" s="96"/>
      <c r="S92" s="837"/>
      <c r="T92" s="99" t="s">
        <v>55</v>
      </c>
      <c r="U92" s="1023">
        <v>1370</v>
      </c>
      <c r="V92" s="1023"/>
      <c r="W92" s="860" t="s">
        <v>250</v>
      </c>
      <c r="X92" s="860"/>
      <c r="Y92" s="860"/>
      <c r="Z92" s="268" t="s">
        <v>55</v>
      </c>
      <c r="AA92" s="1023">
        <v>1480</v>
      </c>
      <c r="AB92" s="1023"/>
      <c r="AC92" s="860" t="s">
        <v>254</v>
      </c>
      <c r="AD92" s="860"/>
      <c r="AE92" s="860"/>
      <c r="AF92" s="268" t="s">
        <v>55</v>
      </c>
      <c r="AG92" s="1023">
        <v>1700</v>
      </c>
      <c r="AH92" s="1023"/>
      <c r="AI92" s="860" t="s">
        <v>259</v>
      </c>
      <c r="AJ92" s="860"/>
      <c r="AK92" s="1036"/>
      <c r="AL92" s="44"/>
      <c r="AM92" s="2"/>
      <c r="AN92" s="2"/>
      <c r="AO92" s="2"/>
      <c r="AP92" s="2"/>
      <c r="AQ92" s="2"/>
      <c r="AR92" s="2"/>
      <c r="AS92" s="2"/>
      <c r="AT92" s="2"/>
      <c r="AU92" s="2"/>
      <c r="AV92" s="2"/>
      <c r="AW92" s="2"/>
      <c r="AX92" s="2"/>
      <c r="AY92" s="2"/>
      <c r="AZ92" s="2"/>
      <c r="BA92" s="2"/>
      <c r="BB92" s="2"/>
      <c r="BC92" s="2"/>
      <c r="BD92" s="2"/>
      <c r="BE92" s="2"/>
      <c r="BH92" s="2"/>
      <c r="BN92" s="2"/>
      <c r="BO92" s="2"/>
      <c r="BP92" s="1199"/>
      <c r="BQ92" s="1198"/>
      <c r="BR92" s="1198"/>
      <c r="BS92" s="1198"/>
      <c r="BT92" s="51"/>
      <c r="BU92" s="51"/>
      <c r="BV92" s="51"/>
      <c r="BW92" s="51"/>
      <c r="BX92" s="51"/>
      <c r="BY92" s="51"/>
      <c r="BZ92" s="51"/>
      <c r="CA92" s="52"/>
      <c r="CB92" s="51"/>
      <c r="CC92" s="51"/>
      <c r="CD92" s="51"/>
      <c r="CE92" s="51"/>
      <c r="CF92" s="51"/>
      <c r="CG92" s="51"/>
      <c r="CH92" s="51"/>
      <c r="CI92" s="51"/>
      <c r="CJ92" s="51"/>
      <c r="CK92" s="51"/>
      <c r="CL92" s="51"/>
      <c r="CM92" s="51"/>
      <c r="CN92" s="51"/>
      <c r="CO92" s="51"/>
      <c r="CP92" s="51"/>
      <c r="CQ92" s="52"/>
      <c r="CR92" s="52"/>
      <c r="CS92" s="52"/>
      <c r="CT92" s="52"/>
      <c r="CU92" s="52"/>
      <c r="CV92" s="52"/>
      <c r="CW92" s="5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row>
    <row r="93" spans="1:186" ht="18" customHeight="1">
      <c r="A93" s="38"/>
      <c r="B93" s="5"/>
      <c r="C93" s="15"/>
      <c r="D93" s="852" t="s">
        <v>425</v>
      </c>
      <c r="E93" s="852"/>
      <c r="F93" s="852"/>
      <c r="G93" s="852"/>
      <c r="H93" s="852"/>
      <c r="I93" s="920"/>
      <c r="J93" s="924"/>
      <c r="K93" s="925"/>
      <c r="L93" s="925"/>
      <c r="M93" s="925"/>
      <c r="N93" s="925"/>
      <c r="O93" s="925"/>
      <c r="P93" s="926"/>
      <c r="Q93" s="73"/>
      <c r="R93" s="73"/>
      <c r="S93" s="837"/>
      <c r="T93" s="1096" t="s">
        <v>583</v>
      </c>
      <c r="U93" s="1081"/>
      <c r="V93" s="1081"/>
      <c r="W93" s="1081"/>
      <c r="X93" s="1081"/>
      <c r="Y93" s="1081"/>
      <c r="Z93" s="1081"/>
      <c r="AA93" s="1081"/>
      <c r="AB93" s="1081"/>
      <c r="AC93" s="1081"/>
      <c r="AD93" s="1081"/>
      <c r="AE93" s="1081"/>
      <c r="AF93" s="1081"/>
      <c r="AG93" s="1081"/>
      <c r="AH93" s="1081"/>
      <c r="AI93" s="1081"/>
      <c r="AJ93" s="1081"/>
      <c r="AK93" s="1087"/>
      <c r="AL93" s="44"/>
      <c r="AM93" s="2"/>
      <c r="AN93" s="2"/>
      <c r="AO93" s="2"/>
      <c r="AP93" s="2"/>
      <c r="AQ93" s="2"/>
      <c r="AR93" s="2"/>
      <c r="AS93" s="2"/>
      <c r="AT93" s="2"/>
      <c r="AU93" s="2"/>
      <c r="AV93" s="2"/>
      <c r="AW93" s="2"/>
      <c r="AX93" s="2"/>
      <c r="AY93" s="2"/>
      <c r="AZ93" s="2"/>
      <c r="BA93" s="2"/>
      <c r="BB93" s="2"/>
      <c r="BC93" s="2"/>
      <c r="BD93" s="2"/>
      <c r="BE93" s="2"/>
      <c r="BG93" s="108"/>
      <c r="BH93" s="2"/>
      <c r="BJ93" s="897"/>
      <c r="BK93" s="897"/>
      <c r="BN93" s="2"/>
      <c r="BO93" s="2"/>
      <c r="BP93" s="1199"/>
      <c r="BQ93" s="1198"/>
      <c r="BR93" s="1198"/>
      <c r="BS93" s="1198"/>
      <c r="BT93" s="1212"/>
      <c r="BU93" s="1212"/>
      <c r="BV93" s="1212"/>
      <c r="BW93" s="1212"/>
      <c r="BX93" s="1212"/>
      <c r="BY93" s="1212"/>
      <c r="BZ93" s="1212"/>
      <c r="CA93" s="1212"/>
      <c r="CB93" s="51"/>
      <c r="CC93" s="51"/>
      <c r="CD93" s="51"/>
      <c r="CE93" s="51"/>
      <c r="CF93" s="51"/>
      <c r="CG93" s="51"/>
      <c r="CH93" s="51"/>
      <c r="CI93" s="51"/>
      <c r="CJ93" s="51"/>
      <c r="CK93" s="51"/>
      <c r="CL93" s="51"/>
      <c r="CM93" s="51"/>
      <c r="CN93" s="51"/>
      <c r="CO93" s="51"/>
      <c r="CP93" s="51"/>
      <c r="CQ93" s="52"/>
      <c r="CR93" s="52"/>
      <c r="CS93" s="52"/>
      <c r="CT93" s="52"/>
      <c r="CU93" s="52"/>
      <c r="CV93" s="52"/>
      <c r="CW93" s="5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row>
    <row r="94" spans="1:186" ht="5.0999999999999996" customHeight="1" thickBot="1">
      <c r="A94" s="38"/>
      <c r="B94" s="5"/>
      <c r="C94" s="15"/>
      <c r="D94" s="852"/>
      <c r="E94" s="852"/>
      <c r="F94" s="852"/>
      <c r="G94" s="852"/>
      <c r="H94" s="852"/>
      <c r="I94" s="920"/>
      <c r="J94" s="924"/>
      <c r="K94" s="925"/>
      <c r="L94" s="925"/>
      <c r="M94" s="925"/>
      <c r="N94" s="925"/>
      <c r="O94" s="925"/>
      <c r="P94" s="926"/>
      <c r="Q94" s="73"/>
      <c r="R94" s="73"/>
      <c r="S94" s="262"/>
      <c r="T94" s="1097"/>
      <c r="U94" s="1088"/>
      <c r="V94" s="1088"/>
      <c r="W94" s="1088"/>
      <c r="X94" s="1088"/>
      <c r="Y94" s="1088"/>
      <c r="Z94" s="1088"/>
      <c r="AA94" s="1088"/>
      <c r="AB94" s="1088"/>
      <c r="AC94" s="1088"/>
      <c r="AD94" s="1088"/>
      <c r="AE94" s="1088"/>
      <c r="AF94" s="1088"/>
      <c r="AG94" s="1088"/>
      <c r="AH94" s="1088"/>
      <c r="AI94" s="1088"/>
      <c r="AJ94" s="1088"/>
      <c r="AK94" s="1089"/>
      <c r="AL94" s="44"/>
      <c r="AM94" s="2"/>
      <c r="AN94" s="2"/>
      <c r="AO94" s="2"/>
      <c r="AP94" s="2"/>
      <c r="AQ94" s="2"/>
      <c r="AR94" s="2"/>
      <c r="AS94" s="2"/>
      <c r="AT94" s="2"/>
      <c r="AU94" s="2"/>
      <c r="AV94" s="2"/>
      <c r="AW94" s="2"/>
      <c r="AX94" s="2"/>
      <c r="AY94" s="2"/>
      <c r="AZ94" s="2"/>
      <c r="BA94" s="2"/>
      <c r="BB94" s="2"/>
      <c r="BC94" s="2"/>
      <c r="BD94" s="2"/>
      <c r="BE94" s="2"/>
      <c r="BG94" s="108"/>
      <c r="BH94" s="2"/>
      <c r="BJ94" s="67"/>
      <c r="BK94" s="67"/>
      <c r="BN94" s="2"/>
      <c r="BO94" s="2"/>
      <c r="BP94" s="1199"/>
      <c r="BQ94" s="182"/>
      <c r="BR94" s="182"/>
      <c r="BS94" s="182"/>
      <c r="BT94" s="186"/>
      <c r="BU94" s="186"/>
      <c r="BV94" s="186"/>
      <c r="BW94" s="186"/>
      <c r="BX94" s="186"/>
      <c r="BY94" s="186"/>
      <c r="BZ94" s="186"/>
      <c r="CA94" s="186"/>
      <c r="CB94" s="51"/>
      <c r="CC94" s="51"/>
      <c r="CD94" s="51"/>
      <c r="CE94" s="51"/>
      <c r="CF94" s="51"/>
      <c r="CG94" s="51"/>
      <c r="CH94" s="51"/>
      <c r="CI94" s="51"/>
      <c r="CJ94" s="51"/>
      <c r="CK94" s="51"/>
      <c r="CL94" s="51"/>
      <c r="CM94" s="51"/>
      <c r="CN94" s="51"/>
      <c r="CO94" s="51"/>
      <c r="CP94" s="51"/>
      <c r="CQ94" s="52"/>
      <c r="CR94" s="52"/>
      <c r="CS94" s="52"/>
      <c r="CT94" s="52"/>
      <c r="CU94" s="52"/>
      <c r="CV94" s="52"/>
      <c r="CW94" s="5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row>
    <row r="95" spans="1:186" ht="15" customHeight="1" thickTop="1">
      <c r="A95" s="38"/>
      <c r="B95" s="5"/>
      <c r="C95" s="154" t="s">
        <v>15</v>
      </c>
      <c r="D95" s="913" t="s">
        <v>27</v>
      </c>
      <c r="E95" s="913"/>
      <c r="F95" s="913"/>
      <c r="G95" s="155" t="s">
        <v>227</v>
      </c>
      <c r="H95" s="156">
        <f>IF($AV$23="","",$H$37)</f>
        <v>10</v>
      </c>
      <c r="I95" s="155" t="s">
        <v>226</v>
      </c>
      <c r="J95" s="927" t="str">
        <f>$J$37</f>
        <v/>
      </c>
      <c r="K95" s="928"/>
      <c r="L95" s="928"/>
      <c r="M95" s="928"/>
      <c r="N95" s="928"/>
      <c r="O95" s="928"/>
      <c r="P95" s="929"/>
      <c r="Q95" s="73"/>
      <c r="R95" s="73"/>
      <c r="S95" s="836" t="s">
        <v>482</v>
      </c>
      <c r="T95" s="98" t="s">
        <v>55</v>
      </c>
      <c r="U95" s="894" t="s">
        <v>158</v>
      </c>
      <c r="V95" s="1093"/>
      <c r="W95" s="267" t="s">
        <v>55</v>
      </c>
      <c r="X95" s="894" t="s">
        <v>565</v>
      </c>
      <c r="Y95" s="894"/>
      <c r="Z95" s="267" t="s">
        <v>55</v>
      </c>
      <c r="AA95" s="894" t="s">
        <v>548</v>
      </c>
      <c r="AB95" s="1093"/>
      <c r="AC95" s="101" t="s">
        <v>55</v>
      </c>
      <c r="AD95" s="894" t="s">
        <v>530</v>
      </c>
      <c r="AE95" s="894"/>
      <c r="AF95" s="267" t="s">
        <v>55</v>
      </c>
      <c r="AG95" s="894" t="s">
        <v>509</v>
      </c>
      <c r="AH95" s="894"/>
      <c r="AI95" s="267" t="s">
        <v>55</v>
      </c>
      <c r="AJ95" s="943" t="s">
        <v>497</v>
      </c>
      <c r="AK95" s="944"/>
      <c r="AL95" s="44"/>
      <c r="AM95" s="2"/>
      <c r="AN95" s="2"/>
      <c r="AO95" s="2"/>
      <c r="AP95" s="2"/>
      <c r="AQ95" s="2"/>
      <c r="AR95" s="2"/>
      <c r="AS95" s="2"/>
      <c r="AT95" s="2"/>
      <c r="AU95" s="2"/>
      <c r="AV95" s="2"/>
      <c r="AW95" s="2"/>
      <c r="AX95" s="2"/>
      <c r="AY95" s="2"/>
      <c r="AZ95" s="2"/>
      <c r="BA95" s="2"/>
      <c r="BB95" s="2"/>
      <c r="BC95" s="2"/>
      <c r="BD95" s="2"/>
      <c r="BE95" s="2"/>
      <c r="BG95" s="108"/>
      <c r="BH95" s="2"/>
      <c r="BL95" s="2"/>
      <c r="BM95" s="2"/>
      <c r="BN95" s="2"/>
      <c r="BO95" s="2"/>
      <c r="BP95" s="1199"/>
      <c r="BQ95" s="1198"/>
      <c r="BR95" s="1198"/>
      <c r="BS95" s="1198"/>
      <c r="BT95" s="1212"/>
      <c r="BU95" s="1212"/>
      <c r="BV95" s="1212"/>
      <c r="BW95" s="1212"/>
      <c r="BX95" s="1212"/>
      <c r="BY95" s="1212"/>
      <c r="BZ95" s="1212"/>
      <c r="CA95" s="1212"/>
      <c r="CB95" s="51"/>
      <c r="CC95" s="51"/>
      <c r="CD95" s="51"/>
      <c r="CE95" s="51"/>
      <c r="CF95" s="51"/>
      <c r="CG95" s="51"/>
      <c r="CH95" s="51"/>
      <c r="CI95" s="51"/>
      <c r="CJ95" s="51"/>
      <c r="CK95" s="51"/>
      <c r="CL95" s="51"/>
      <c r="CM95" s="51"/>
      <c r="CN95" s="51"/>
      <c r="CO95" s="51"/>
      <c r="CP95" s="51"/>
      <c r="CQ95" s="52"/>
      <c r="CR95" s="52"/>
      <c r="CS95" s="52"/>
      <c r="CT95" s="52"/>
      <c r="CU95" s="52"/>
      <c r="CV95" s="52"/>
      <c r="CW95" s="5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row>
    <row r="96" spans="1:186" ht="9" customHeight="1">
      <c r="A96" s="38"/>
      <c r="B96" s="5"/>
      <c r="C96" s="157"/>
      <c r="D96" s="158"/>
      <c r="E96" s="158"/>
      <c r="F96" s="158"/>
      <c r="G96" s="159"/>
      <c r="H96" s="159"/>
      <c r="I96" s="159"/>
      <c r="J96" s="930"/>
      <c r="K96" s="931"/>
      <c r="L96" s="931"/>
      <c r="M96" s="931"/>
      <c r="N96" s="931"/>
      <c r="O96" s="931"/>
      <c r="P96" s="932"/>
      <c r="Q96" s="73"/>
      <c r="R96" s="73"/>
      <c r="S96" s="837"/>
      <c r="T96" s="1092" t="s">
        <v>60</v>
      </c>
      <c r="U96" s="1085"/>
      <c r="V96" s="1090"/>
      <c r="W96" s="1084" t="s">
        <v>566</v>
      </c>
      <c r="X96" s="1085"/>
      <c r="Y96" s="1085"/>
      <c r="Z96" s="1084" t="s">
        <v>549</v>
      </c>
      <c r="AA96" s="1085"/>
      <c r="AB96" s="1090"/>
      <c r="AC96" s="1085" t="s">
        <v>531</v>
      </c>
      <c r="AD96" s="1085"/>
      <c r="AE96" s="1085"/>
      <c r="AF96" s="1084" t="s">
        <v>510</v>
      </c>
      <c r="AG96" s="1085"/>
      <c r="AH96" s="1085"/>
      <c r="AI96" s="1084" t="s">
        <v>498</v>
      </c>
      <c r="AJ96" s="1085"/>
      <c r="AK96" s="1091"/>
      <c r="AL96" s="44"/>
      <c r="AM96" s="2"/>
      <c r="AN96" s="2"/>
      <c r="AO96" s="2"/>
      <c r="AP96" s="2"/>
      <c r="AQ96" s="2"/>
      <c r="AR96" s="2"/>
      <c r="AS96" s="2"/>
      <c r="AT96" s="2"/>
      <c r="AU96" s="2"/>
      <c r="AV96" s="2"/>
      <c r="AW96" s="2"/>
      <c r="AX96" s="2"/>
      <c r="AY96" s="2"/>
      <c r="AZ96" s="2"/>
      <c r="BA96" s="2"/>
      <c r="BB96" s="2"/>
      <c r="BC96" s="2"/>
      <c r="BD96" s="2"/>
      <c r="BE96" s="2"/>
      <c r="BG96" s="108"/>
      <c r="BH96" s="2"/>
      <c r="BL96" s="2"/>
      <c r="BM96" s="2"/>
      <c r="BN96" s="2"/>
      <c r="BO96" s="2"/>
      <c r="BP96" s="1199"/>
      <c r="BQ96" s="182"/>
      <c r="BR96" s="182"/>
      <c r="BS96" s="182"/>
      <c r="BT96" s="186"/>
      <c r="BU96" s="186"/>
      <c r="BV96" s="186"/>
      <c r="BW96" s="186"/>
      <c r="BX96" s="186"/>
      <c r="BY96" s="186"/>
      <c r="BZ96" s="186"/>
      <c r="CA96" s="186"/>
      <c r="CB96" s="51"/>
      <c r="CC96" s="51"/>
      <c r="CD96" s="51"/>
      <c r="CE96" s="51"/>
      <c r="CF96" s="51"/>
      <c r="CG96" s="51"/>
      <c r="CH96" s="51"/>
      <c r="CI96" s="51"/>
      <c r="CJ96" s="51"/>
      <c r="CK96" s="51"/>
      <c r="CL96" s="51"/>
      <c r="CM96" s="51"/>
      <c r="CN96" s="51"/>
      <c r="CO96" s="51"/>
      <c r="CP96" s="51"/>
      <c r="CQ96" s="52"/>
      <c r="CR96" s="52"/>
      <c r="CS96" s="52"/>
      <c r="CT96" s="52"/>
      <c r="CU96" s="52"/>
      <c r="CV96" s="52"/>
      <c r="CW96" s="5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row>
    <row r="97" spans="1:186" ht="15" customHeight="1">
      <c r="A97" s="38"/>
      <c r="B97" s="5"/>
      <c r="C97" s="157"/>
      <c r="D97" s="936" t="s">
        <v>359</v>
      </c>
      <c r="E97" s="936"/>
      <c r="F97" s="936"/>
      <c r="G97" s="936"/>
      <c r="H97" s="936"/>
      <c r="I97" s="937"/>
      <c r="J97" s="930"/>
      <c r="K97" s="931"/>
      <c r="L97" s="931"/>
      <c r="M97" s="931"/>
      <c r="N97" s="931"/>
      <c r="O97" s="931"/>
      <c r="P97" s="932"/>
      <c r="Q97" s="5"/>
      <c r="R97" s="5"/>
      <c r="S97" s="837"/>
      <c r="T97" s="103" t="s">
        <v>55</v>
      </c>
      <c r="U97" s="1081" t="s">
        <v>581</v>
      </c>
      <c r="V97" s="1086"/>
      <c r="W97" s="269" t="s">
        <v>55</v>
      </c>
      <c r="X97" s="1081" t="s">
        <v>563</v>
      </c>
      <c r="Y97" s="1081"/>
      <c r="Z97" s="269" t="s">
        <v>55</v>
      </c>
      <c r="AA97" s="144" t="s">
        <v>546</v>
      </c>
      <c r="AB97" s="270"/>
      <c r="AC97" s="266" t="s">
        <v>55</v>
      </c>
      <c r="AD97" s="1081" t="s">
        <v>528</v>
      </c>
      <c r="AE97" s="1081"/>
      <c r="AF97" s="269" t="s">
        <v>55</v>
      </c>
      <c r="AG97" s="1081" t="s">
        <v>507</v>
      </c>
      <c r="AH97" s="1081"/>
      <c r="AI97" s="272" t="s">
        <v>55</v>
      </c>
      <c r="AJ97" s="945" t="s">
        <v>495</v>
      </c>
      <c r="AK97" s="946"/>
      <c r="AL97" s="44"/>
      <c r="AM97" s="2"/>
      <c r="AN97" s="2"/>
      <c r="AO97" s="2"/>
      <c r="AP97" s="2"/>
      <c r="AQ97" s="2"/>
      <c r="AR97" s="2"/>
      <c r="AS97" s="2"/>
      <c r="AT97" s="2"/>
      <c r="AU97" s="2"/>
      <c r="AV97" s="2"/>
      <c r="AW97" s="2"/>
      <c r="AX97" s="2"/>
      <c r="AY97" s="2"/>
      <c r="AZ97" s="2"/>
      <c r="BA97" s="2"/>
      <c r="BB97" s="2"/>
      <c r="BC97" s="2"/>
      <c r="BD97" s="2"/>
      <c r="BE97" s="2"/>
      <c r="BH97" s="2"/>
      <c r="BI97" s="67"/>
      <c r="BL97" s="2"/>
      <c r="BM97" s="2"/>
      <c r="BN97" s="2"/>
      <c r="BO97" s="2"/>
      <c r="BP97" s="1199"/>
      <c r="BQ97" s="1198"/>
      <c r="BR97" s="1198"/>
      <c r="BS97" s="1198"/>
      <c r="BT97" s="1212"/>
      <c r="BU97" s="1212"/>
      <c r="BV97" s="1212"/>
      <c r="BW97" s="1212"/>
      <c r="BX97" s="1212"/>
      <c r="BY97" s="1212"/>
      <c r="BZ97" s="1212"/>
      <c r="CA97" s="1212"/>
      <c r="CB97" s="51"/>
      <c r="CC97" s="51"/>
      <c r="CD97" s="51"/>
      <c r="CE97" s="51"/>
      <c r="CF97" s="51"/>
      <c r="CG97" s="51"/>
      <c r="CH97" s="51"/>
      <c r="CI97" s="51"/>
      <c r="CJ97" s="51"/>
      <c r="CK97" s="51"/>
      <c r="CL97" s="51"/>
      <c r="CM97" s="51"/>
      <c r="CN97" s="51"/>
      <c r="CO97" s="51"/>
      <c r="CP97" s="51"/>
      <c r="CQ97" s="52"/>
      <c r="CR97" s="52"/>
      <c r="CS97" s="52"/>
      <c r="CT97" s="52"/>
      <c r="CU97" s="52"/>
      <c r="CV97" s="52"/>
      <c r="CW97" s="5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row>
    <row r="98" spans="1:186" ht="9" customHeight="1" thickBot="1">
      <c r="A98" s="38"/>
      <c r="B98" s="5"/>
      <c r="C98" s="166"/>
      <c r="D98" s="938"/>
      <c r="E98" s="938"/>
      <c r="F98" s="938"/>
      <c r="G98" s="938"/>
      <c r="H98" s="938"/>
      <c r="I98" s="939"/>
      <c r="J98" s="933"/>
      <c r="K98" s="934"/>
      <c r="L98" s="934"/>
      <c r="M98" s="934"/>
      <c r="N98" s="934"/>
      <c r="O98" s="934"/>
      <c r="P98" s="935"/>
      <c r="Q98" s="5"/>
      <c r="R98" s="5"/>
      <c r="S98" s="837"/>
      <c r="T98" s="1092" t="s">
        <v>582</v>
      </c>
      <c r="U98" s="1085"/>
      <c r="V98" s="1090"/>
      <c r="W98" s="1084" t="s">
        <v>564</v>
      </c>
      <c r="X98" s="1085"/>
      <c r="Y98" s="1085"/>
      <c r="Z98" s="1084" t="s">
        <v>547</v>
      </c>
      <c r="AA98" s="1085"/>
      <c r="AB98" s="1090"/>
      <c r="AC98" s="1085" t="s">
        <v>529</v>
      </c>
      <c r="AD98" s="1085"/>
      <c r="AE98" s="1085"/>
      <c r="AF98" s="1084" t="s">
        <v>508</v>
      </c>
      <c r="AG98" s="1085"/>
      <c r="AH98" s="1085"/>
      <c r="AI98" s="1084" t="s">
        <v>496</v>
      </c>
      <c r="AJ98" s="1085"/>
      <c r="AK98" s="1091"/>
      <c r="AL98" s="44"/>
      <c r="AM98" s="2"/>
      <c r="AN98" s="2"/>
      <c r="AO98" s="2"/>
      <c r="AP98" s="2"/>
      <c r="AQ98" s="2"/>
      <c r="AR98" s="2"/>
      <c r="AS98" s="2"/>
      <c r="AT98" s="2"/>
      <c r="AU98" s="2"/>
      <c r="AV98" s="2"/>
      <c r="AW98" s="2"/>
      <c r="AX98" s="2"/>
      <c r="AY98" s="2"/>
      <c r="AZ98" s="2"/>
      <c r="BA98" s="2"/>
      <c r="BB98" s="2"/>
      <c r="BC98" s="2"/>
      <c r="BD98" s="2"/>
      <c r="BE98" s="2"/>
      <c r="BH98" s="2"/>
      <c r="BI98" s="67"/>
      <c r="BL98" s="2"/>
      <c r="BM98" s="2"/>
      <c r="BN98" s="2"/>
      <c r="BO98" s="2"/>
      <c r="BP98" s="1199"/>
      <c r="BQ98" s="182"/>
      <c r="BR98" s="182"/>
      <c r="BS98" s="182"/>
      <c r="BT98" s="186"/>
      <c r="BU98" s="186"/>
      <c r="BV98" s="186"/>
      <c r="BW98" s="186"/>
      <c r="BX98" s="186"/>
      <c r="BY98" s="186"/>
      <c r="BZ98" s="186"/>
      <c r="CA98" s="186"/>
      <c r="CB98" s="51"/>
      <c r="CC98" s="51"/>
      <c r="CD98" s="51"/>
      <c r="CE98" s="51"/>
      <c r="CF98" s="51"/>
      <c r="CG98" s="51"/>
      <c r="CH98" s="51"/>
      <c r="CI98" s="51"/>
      <c r="CJ98" s="51"/>
      <c r="CK98" s="51"/>
      <c r="CL98" s="51"/>
      <c r="CM98" s="51"/>
      <c r="CN98" s="51"/>
      <c r="CO98" s="51"/>
      <c r="CP98" s="51"/>
      <c r="CQ98" s="52"/>
      <c r="CR98" s="52"/>
      <c r="CS98" s="52"/>
      <c r="CT98" s="52"/>
      <c r="CU98" s="52"/>
      <c r="CV98" s="52"/>
      <c r="CW98" s="5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row>
    <row r="99" spans="1:186" ht="15" customHeight="1" thickTop="1">
      <c r="A99" s="38"/>
      <c r="B99" s="5"/>
      <c r="C99" s="15" t="s">
        <v>16</v>
      </c>
      <c r="D99" s="70" t="s">
        <v>28</v>
      </c>
      <c r="E99" s="916">
        <f>IF($AV$23="","",$E$39)</f>
        <v>10</v>
      </c>
      <c r="F99" s="916"/>
      <c r="G99" s="10" t="s">
        <v>29</v>
      </c>
      <c r="H99" s="10" t="s">
        <v>30</v>
      </c>
      <c r="I99" s="10"/>
      <c r="J99" s="917" t="str">
        <f>$J$39</f>
        <v/>
      </c>
      <c r="K99" s="917"/>
      <c r="L99" s="917"/>
      <c r="M99" s="917"/>
      <c r="N99" s="917"/>
      <c r="O99" s="917"/>
      <c r="P99" s="917"/>
      <c r="Q99" s="5"/>
      <c r="R99" s="5"/>
      <c r="S99" s="837"/>
      <c r="T99" s="103" t="s">
        <v>55</v>
      </c>
      <c r="U99" s="1081" t="s">
        <v>579</v>
      </c>
      <c r="V99" s="1086"/>
      <c r="W99" s="269" t="s">
        <v>55</v>
      </c>
      <c r="X99" s="1081" t="s">
        <v>169</v>
      </c>
      <c r="Y99" s="1081"/>
      <c r="Z99" s="269" t="s">
        <v>55</v>
      </c>
      <c r="AA99" s="144" t="s">
        <v>544</v>
      </c>
      <c r="AB99" s="271"/>
      <c r="AC99" s="266" t="s">
        <v>55</v>
      </c>
      <c r="AD99" s="1081" t="s">
        <v>527</v>
      </c>
      <c r="AE99" s="1081"/>
      <c r="AF99" s="269" t="s">
        <v>55</v>
      </c>
      <c r="AG99" s="1081" t="s">
        <v>505</v>
      </c>
      <c r="AH99" s="1081"/>
      <c r="AI99" s="272" t="s">
        <v>55</v>
      </c>
      <c r="AJ99" s="1081" t="s">
        <v>493</v>
      </c>
      <c r="AK99" s="1087"/>
      <c r="AL99" s="44"/>
      <c r="AM99" s="2"/>
      <c r="AN99" s="2"/>
      <c r="AO99" s="2"/>
      <c r="AP99" s="2"/>
      <c r="AQ99" s="2"/>
      <c r="AR99" s="2"/>
      <c r="AS99" s="2"/>
      <c r="AT99" s="2"/>
      <c r="AU99" s="2"/>
      <c r="AV99" s="2"/>
      <c r="AW99" s="2"/>
      <c r="AX99" s="2"/>
      <c r="AY99" s="2"/>
      <c r="AZ99" s="2"/>
      <c r="BA99" s="2"/>
      <c r="BB99" s="2"/>
      <c r="BC99" s="2"/>
      <c r="BD99" s="2"/>
      <c r="BE99" s="2"/>
      <c r="BH99" s="2"/>
      <c r="BI99" s="897"/>
      <c r="BJ99" s="897"/>
      <c r="BK99" s="2"/>
      <c r="BL99" s="2"/>
      <c r="BM99" s="2"/>
      <c r="BN99" s="2"/>
      <c r="BO99" s="2"/>
      <c r="BP99" s="1199"/>
      <c r="BQ99" s="1198"/>
      <c r="BR99" s="1198"/>
      <c r="BS99" s="1198"/>
      <c r="BT99" s="1212"/>
      <c r="BU99" s="1212"/>
      <c r="BV99" s="1212"/>
      <c r="BW99" s="1212"/>
      <c r="BX99" s="1212"/>
      <c r="BY99" s="1212"/>
      <c r="BZ99" s="1212"/>
      <c r="CA99" s="1212"/>
      <c r="CB99" s="51"/>
      <c r="CC99" s="51"/>
      <c r="CD99" s="52"/>
      <c r="CE99" s="52"/>
      <c r="CF99" s="52"/>
      <c r="CG99" s="52"/>
      <c r="CH99" s="52"/>
      <c r="CI99" s="52"/>
      <c r="CJ99" s="52"/>
      <c r="CK99" s="52"/>
      <c r="CL99" s="52"/>
      <c r="CM99" s="52"/>
      <c r="CN99" s="52"/>
      <c r="CO99" s="52"/>
      <c r="CP99" s="52"/>
      <c r="CQ99" s="52"/>
      <c r="CR99" s="52"/>
      <c r="CS99" s="52"/>
      <c r="CT99" s="52"/>
      <c r="CU99" s="52"/>
      <c r="CV99" s="52"/>
      <c r="CW99" s="5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row>
    <row r="100" spans="1:186" ht="9" customHeight="1">
      <c r="A100" s="38"/>
      <c r="B100" s="1231" t="s">
        <v>446</v>
      </c>
      <c r="C100" s="15"/>
      <c r="D100" s="70"/>
      <c r="E100" s="121"/>
      <c r="F100" s="121"/>
      <c r="G100" s="10"/>
      <c r="H100" s="10"/>
      <c r="I100" s="10"/>
      <c r="J100" s="918"/>
      <c r="K100" s="918"/>
      <c r="L100" s="918"/>
      <c r="M100" s="918"/>
      <c r="N100" s="918"/>
      <c r="O100" s="918"/>
      <c r="P100" s="918"/>
      <c r="Q100" s="5"/>
      <c r="R100" s="5"/>
      <c r="S100" s="837"/>
      <c r="T100" s="1092" t="s">
        <v>580</v>
      </c>
      <c r="U100" s="1085"/>
      <c r="V100" s="1090"/>
      <c r="W100" s="1084" t="s">
        <v>562</v>
      </c>
      <c r="X100" s="1085"/>
      <c r="Y100" s="1085"/>
      <c r="Z100" s="1084" t="s">
        <v>545</v>
      </c>
      <c r="AA100" s="1085"/>
      <c r="AB100" s="1090"/>
      <c r="AC100" s="1085" t="s">
        <v>510</v>
      </c>
      <c r="AD100" s="1085"/>
      <c r="AE100" s="1085"/>
      <c r="AF100" s="1084" t="s">
        <v>506</v>
      </c>
      <c r="AG100" s="1085"/>
      <c r="AH100" s="1085"/>
      <c r="AI100" s="1084" t="s">
        <v>494</v>
      </c>
      <c r="AJ100" s="1085"/>
      <c r="AK100" s="1091"/>
      <c r="AL100" s="44"/>
      <c r="AM100" s="2"/>
      <c r="AN100" s="2"/>
      <c r="AO100" s="2"/>
      <c r="AP100" s="2"/>
      <c r="AQ100" s="2"/>
      <c r="AR100" s="2"/>
      <c r="AS100" s="2"/>
      <c r="AT100" s="2"/>
      <c r="AU100" s="2"/>
      <c r="AV100" s="2"/>
      <c r="AW100" s="2"/>
      <c r="AX100" s="2"/>
      <c r="AY100" s="2"/>
      <c r="AZ100" s="2"/>
      <c r="BA100" s="2"/>
      <c r="BB100" s="2"/>
      <c r="BC100" s="2"/>
      <c r="BD100" s="2"/>
      <c r="BE100" s="2"/>
      <c r="BH100" s="2"/>
      <c r="BI100" s="67"/>
      <c r="BJ100" s="67"/>
      <c r="BK100" s="2"/>
      <c r="BL100" s="2"/>
      <c r="BM100" s="2"/>
      <c r="BN100" s="2"/>
      <c r="BO100" s="2"/>
      <c r="BP100" s="1199"/>
      <c r="BQ100" s="182"/>
      <c r="BR100" s="182"/>
      <c r="BS100" s="182"/>
      <c r="BT100" s="186"/>
      <c r="BU100" s="186"/>
      <c r="BV100" s="186"/>
      <c r="BW100" s="186"/>
      <c r="BX100" s="186"/>
      <c r="BY100" s="186"/>
      <c r="BZ100" s="186"/>
      <c r="CA100" s="186"/>
      <c r="CB100" s="51"/>
      <c r="CC100" s="51"/>
      <c r="CD100" s="52"/>
      <c r="CE100" s="52"/>
      <c r="CF100" s="52"/>
      <c r="CG100" s="52"/>
      <c r="CH100" s="52"/>
      <c r="CI100" s="52"/>
      <c r="CJ100" s="52"/>
      <c r="CK100" s="52"/>
      <c r="CL100" s="52"/>
      <c r="CM100" s="52"/>
      <c r="CN100" s="52"/>
      <c r="CO100" s="52"/>
      <c r="CP100" s="52"/>
      <c r="CQ100" s="52"/>
      <c r="CR100" s="52"/>
      <c r="CS100" s="52"/>
      <c r="CT100" s="52"/>
      <c r="CU100" s="52"/>
      <c r="CV100" s="52"/>
      <c r="CW100" s="5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row>
    <row r="101" spans="1:186" ht="15" customHeight="1">
      <c r="A101" s="38"/>
      <c r="B101" s="1231"/>
      <c r="C101" s="29"/>
      <c r="D101" s="912" t="s">
        <v>225</v>
      </c>
      <c r="E101" s="912"/>
      <c r="F101" s="912"/>
      <c r="G101" s="912"/>
      <c r="H101" s="912"/>
      <c r="I101" s="912"/>
      <c r="J101" s="919"/>
      <c r="K101" s="919"/>
      <c r="L101" s="919"/>
      <c r="M101" s="919"/>
      <c r="N101" s="919"/>
      <c r="O101" s="919"/>
      <c r="P101" s="919"/>
      <c r="Q101" s="5"/>
      <c r="R101" s="5"/>
      <c r="S101" s="837"/>
      <c r="T101" s="103" t="s">
        <v>55</v>
      </c>
      <c r="U101" s="1081" t="s">
        <v>577</v>
      </c>
      <c r="V101" s="1086"/>
      <c r="W101" s="269" t="s">
        <v>55</v>
      </c>
      <c r="X101" s="1081" t="s">
        <v>560</v>
      </c>
      <c r="Y101" s="1081"/>
      <c r="Z101" s="269" t="s">
        <v>55</v>
      </c>
      <c r="AA101" s="1081" t="s">
        <v>542</v>
      </c>
      <c r="AB101" s="1086"/>
      <c r="AC101" s="266" t="s">
        <v>55</v>
      </c>
      <c r="AD101" s="144" t="s">
        <v>525</v>
      </c>
      <c r="AE101" s="144"/>
      <c r="AF101" s="269" t="s">
        <v>55</v>
      </c>
      <c r="AG101" s="1081" t="s">
        <v>503</v>
      </c>
      <c r="AH101" s="1081"/>
      <c r="AI101" s="269" t="s">
        <v>55</v>
      </c>
      <c r="AJ101" s="1081" t="s">
        <v>491</v>
      </c>
      <c r="AK101" s="1087"/>
      <c r="AL101" s="44"/>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1199"/>
      <c r="BQ101" s="1198"/>
      <c r="BR101" s="1198"/>
      <c r="BS101" s="1198"/>
      <c r="BT101" s="1212"/>
      <c r="BU101" s="1212"/>
      <c r="BV101" s="1212"/>
      <c r="BW101" s="1212"/>
      <c r="BX101" s="1212"/>
      <c r="BY101" s="1212"/>
      <c r="BZ101" s="1212"/>
      <c r="CA101" s="1212"/>
      <c r="CB101" s="51"/>
      <c r="CC101" s="51"/>
      <c r="CD101" s="52"/>
      <c r="CE101" s="52"/>
      <c r="CF101" s="52"/>
      <c r="CG101" s="52"/>
      <c r="CH101" s="52"/>
      <c r="CI101" s="52"/>
      <c r="CJ101" s="52"/>
      <c r="CK101" s="52"/>
      <c r="CL101" s="52"/>
      <c r="CM101" s="52"/>
      <c r="CN101" s="52"/>
      <c r="CO101" s="52"/>
      <c r="CP101" s="52"/>
      <c r="CQ101" s="52"/>
      <c r="CR101" s="52"/>
      <c r="CS101" s="52"/>
      <c r="CT101" s="52"/>
      <c r="CU101" s="52"/>
      <c r="CV101" s="52"/>
      <c r="CW101" s="5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row>
    <row r="102" spans="1:186" ht="9" customHeight="1">
      <c r="A102" s="38"/>
      <c r="B102" s="5"/>
      <c r="C102" s="1214" t="s">
        <v>228</v>
      </c>
      <c r="D102" s="984" t="s">
        <v>23</v>
      </c>
      <c r="E102" s="984"/>
      <c r="F102" s="984"/>
      <c r="G102" s="984"/>
      <c r="H102" s="984"/>
      <c r="I102" s="987"/>
      <c r="J102" s="921" t="str">
        <f>IF($J$95="","",$J$95-$J$99)</f>
        <v/>
      </c>
      <c r="K102" s="922"/>
      <c r="L102" s="922"/>
      <c r="M102" s="922"/>
      <c r="N102" s="922"/>
      <c r="O102" s="922"/>
      <c r="P102" s="923"/>
      <c r="Q102" s="5"/>
      <c r="R102" s="5"/>
      <c r="S102" s="837"/>
      <c r="T102" s="1092" t="s">
        <v>578</v>
      </c>
      <c r="U102" s="1085"/>
      <c r="V102" s="1090"/>
      <c r="W102" s="1084" t="s">
        <v>561</v>
      </c>
      <c r="X102" s="1085"/>
      <c r="Y102" s="1085"/>
      <c r="Z102" s="1084" t="s">
        <v>543</v>
      </c>
      <c r="AA102" s="1085"/>
      <c r="AB102" s="1090"/>
      <c r="AC102" s="1085" t="s">
        <v>526</v>
      </c>
      <c r="AD102" s="1085"/>
      <c r="AE102" s="1085"/>
      <c r="AF102" s="1084" t="s">
        <v>504</v>
      </c>
      <c r="AG102" s="1085"/>
      <c r="AH102" s="1085"/>
      <c r="AI102" s="1084" t="s">
        <v>492</v>
      </c>
      <c r="AJ102" s="1085"/>
      <c r="AK102" s="1091"/>
      <c r="AL102" s="44"/>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1199"/>
      <c r="BQ102" s="182"/>
      <c r="BR102" s="182"/>
      <c r="BS102" s="182"/>
      <c r="BT102" s="51"/>
      <c r="BU102" s="51"/>
      <c r="BV102" s="51"/>
      <c r="BW102" s="51"/>
      <c r="BX102" s="51"/>
      <c r="BY102" s="51"/>
      <c r="BZ102" s="51"/>
      <c r="CA102" s="52"/>
      <c r="CB102" s="51"/>
      <c r="CC102" s="51"/>
      <c r="CD102" s="52"/>
      <c r="CE102" s="52"/>
      <c r="CF102" s="52"/>
      <c r="CG102" s="52"/>
      <c r="CH102" s="52"/>
      <c r="CI102" s="52"/>
      <c r="CJ102" s="52"/>
      <c r="CK102" s="52"/>
      <c r="CL102" s="52"/>
      <c r="CM102" s="52"/>
      <c r="CN102" s="52"/>
      <c r="CO102" s="52"/>
      <c r="CP102" s="52"/>
      <c r="CQ102" s="52"/>
      <c r="CR102" s="52"/>
      <c r="CS102" s="52"/>
      <c r="CT102" s="52"/>
      <c r="CU102" s="52"/>
      <c r="CV102" s="52"/>
      <c r="CW102" s="5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row>
    <row r="103" spans="1:186" ht="15" customHeight="1">
      <c r="A103" s="38"/>
      <c r="B103" s="5"/>
      <c r="C103" s="1215"/>
      <c r="D103" s="852"/>
      <c r="E103" s="852"/>
      <c r="F103" s="852"/>
      <c r="G103" s="852"/>
      <c r="H103" s="852"/>
      <c r="I103" s="920"/>
      <c r="J103" s="924"/>
      <c r="K103" s="925"/>
      <c r="L103" s="925"/>
      <c r="M103" s="925"/>
      <c r="N103" s="925"/>
      <c r="O103" s="925"/>
      <c r="P103" s="926"/>
      <c r="Q103" s="5"/>
      <c r="R103" s="5"/>
      <c r="S103" s="837"/>
      <c r="T103" s="103" t="s">
        <v>55</v>
      </c>
      <c r="U103" s="1081" t="s">
        <v>575</v>
      </c>
      <c r="V103" s="1086"/>
      <c r="W103" s="269" t="s">
        <v>55</v>
      </c>
      <c r="X103" s="1081" t="s">
        <v>558</v>
      </c>
      <c r="Y103" s="1081"/>
      <c r="Z103" s="269" t="s">
        <v>55</v>
      </c>
      <c r="AA103" s="1081" t="s">
        <v>540</v>
      </c>
      <c r="AB103" s="1086"/>
      <c r="AC103" s="266" t="s">
        <v>55</v>
      </c>
      <c r="AD103" s="144" t="s">
        <v>523</v>
      </c>
      <c r="AE103" s="144"/>
      <c r="AF103" s="269" t="s">
        <v>55</v>
      </c>
      <c r="AG103" s="1081" t="s">
        <v>501</v>
      </c>
      <c r="AH103" s="1081"/>
      <c r="AI103" s="269" t="s">
        <v>55</v>
      </c>
      <c r="AJ103" s="1081" t="s">
        <v>489</v>
      </c>
      <c r="AK103" s="1087"/>
      <c r="AL103" s="44"/>
      <c r="AM103" s="2"/>
      <c r="AN103" s="2"/>
      <c r="AO103" s="2"/>
      <c r="AP103" s="2"/>
      <c r="AQ103" s="2"/>
      <c r="AR103" s="55"/>
      <c r="AS103" s="110"/>
      <c r="AT103" s="110"/>
      <c r="AU103" s="110"/>
      <c r="AV103" s="32"/>
      <c r="AW103" s="32"/>
      <c r="AX103" s="32"/>
      <c r="AY103" s="32"/>
      <c r="AZ103" s="32"/>
      <c r="BA103" s="55"/>
      <c r="BB103" s="110"/>
      <c r="BC103" s="110"/>
      <c r="BD103" s="110"/>
      <c r="BE103" s="32"/>
      <c r="BF103" s="32"/>
      <c r="BG103" s="32"/>
      <c r="BH103" s="32"/>
      <c r="BI103" s="32"/>
      <c r="BJ103" s="2"/>
      <c r="BK103" s="2"/>
      <c r="BL103" s="2"/>
      <c r="BM103" s="2"/>
      <c r="BN103" s="2"/>
      <c r="BO103" s="2"/>
      <c r="BP103" s="1199"/>
      <c r="BQ103" s="1198"/>
      <c r="BR103" s="1198"/>
      <c r="BS103" s="1198"/>
      <c r="BT103" s="51"/>
      <c r="BU103" s="51"/>
      <c r="BV103" s="51"/>
      <c r="BW103" s="51"/>
      <c r="BX103" s="51"/>
      <c r="BY103" s="51"/>
      <c r="BZ103" s="51"/>
      <c r="CA103" s="52"/>
      <c r="CB103" s="51"/>
      <c r="CC103" s="51"/>
      <c r="CD103" s="52"/>
      <c r="CE103" s="52"/>
      <c r="CF103" s="52"/>
      <c r="CG103" s="52"/>
      <c r="CH103" s="52"/>
      <c r="CI103" s="52"/>
      <c r="CJ103" s="52"/>
      <c r="CK103" s="52"/>
      <c r="CL103" s="52"/>
      <c r="CM103" s="52"/>
      <c r="CN103" s="52"/>
      <c r="CO103" s="52"/>
      <c r="CP103" s="52"/>
      <c r="CQ103" s="52"/>
      <c r="CR103" s="52"/>
      <c r="CS103" s="52"/>
      <c r="CT103" s="52"/>
      <c r="CU103" s="52"/>
      <c r="CV103" s="52"/>
      <c r="CW103" s="5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row>
    <row r="104" spans="1:186" ht="9" customHeight="1">
      <c r="A104" s="38"/>
      <c r="B104" s="5"/>
      <c r="C104" s="15"/>
      <c r="D104" s="66"/>
      <c r="E104" s="66"/>
      <c r="F104" s="66"/>
      <c r="G104" s="66"/>
      <c r="H104" s="66"/>
      <c r="I104" s="66"/>
      <c r="J104" s="924"/>
      <c r="K104" s="925"/>
      <c r="L104" s="925"/>
      <c r="M104" s="925"/>
      <c r="N104" s="925"/>
      <c r="O104" s="925"/>
      <c r="P104" s="926"/>
      <c r="Q104" s="5"/>
      <c r="R104" s="5"/>
      <c r="S104" s="837"/>
      <c r="T104" s="1092" t="s">
        <v>576</v>
      </c>
      <c r="U104" s="1085"/>
      <c r="V104" s="1090"/>
      <c r="W104" s="1084" t="s">
        <v>559</v>
      </c>
      <c r="X104" s="1085"/>
      <c r="Y104" s="1085"/>
      <c r="Z104" s="1084" t="s">
        <v>541</v>
      </c>
      <c r="AA104" s="1085"/>
      <c r="AB104" s="1090"/>
      <c r="AC104" s="1085" t="s">
        <v>524</v>
      </c>
      <c r="AD104" s="1085"/>
      <c r="AE104" s="1085"/>
      <c r="AF104" s="1084" t="s">
        <v>502</v>
      </c>
      <c r="AG104" s="1085"/>
      <c r="AH104" s="1085"/>
      <c r="AI104" s="1084" t="s">
        <v>490</v>
      </c>
      <c r="AJ104" s="1085"/>
      <c r="AK104" s="1091"/>
      <c r="AL104" s="44"/>
      <c r="AM104" s="2"/>
      <c r="AN104" s="2"/>
      <c r="AO104" s="2"/>
      <c r="AP104" s="2"/>
      <c r="AQ104" s="2"/>
      <c r="AR104" s="55"/>
      <c r="AS104" s="110"/>
      <c r="AT104" s="110"/>
      <c r="AU104" s="110"/>
      <c r="AV104" s="32"/>
      <c r="AW104" s="32"/>
      <c r="AX104" s="32"/>
      <c r="AY104" s="32"/>
      <c r="AZ104" s="32"/>
      <c r="BA104" s="55"/>
      <c r="BB104" s="110"/>
      <c r="BC104" s="110"/>
      <c r="BD104" s="110"/>
      <c r="BE104" s="32"/>
      <c r="BF104" s="32"/>
      <c r="BG104" s="32"/>
      <c r="BH104" s="32"/>
      <c r="BI104" s="32"/>
      <c r="BJ104" s="2"/>
      <c r="BK104" s="2"/>
      <c r="BL104" s="2"/>
      <c r="BM104" s="2"/>
      <c r="BN104" s="2"/>
      <c r="BO104" s="2"/>
      <c r="BP104" s="1199"/>
      <c r="BQ104" s="182"/>
      <c r="BR104" s="182"/>
      <c r="BS104" s="182"/>
      <c r="BT104" s="186"/>
      <c r="BU104" s="186"/>
      <c r="BV104" s="186"/>
      <c r="BW104" s="186"/>
      <c r="BX104" s="186"/>
      <c r="BY104" s="186"/>
      <c r="BZ104" s="186"/>
      <c r="CA104" s="186"/>
      <c r="CB104" s="51"/>
      <c r="CC104" s="51"/>
      <c r="CD104" s="52"/>
      <c r="CE104" s="52"/>
      <c r="CF104" s="52"/>
      <c r="CG104" s="52"/>
      <c r="CH104" s="52"/>
      <c r="CI104" s="52"/>
      <c r="CJ104" s="52"/>
      <c r="CK104" s="52"/>
      <c r="CL104" s="52"/>
      <c r="CM104" s="52"/>
      <c r="CN104" s="52"/>
      <c r="CO104" s="52"/>
      <c r="CP104" s="52"/>
      <c r="CQ104" s="52"/>
      <c r="CR104" s="52"/>
      <c r="CS104" s="52"/>
      <c r="CT104" s="52"/>
      <c r="CU104" s="52"/>
      <c r="CV104" s="52"/>
      <c r="CW104" s="5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row>
    <row r="105" spans="1:186" ht="15" customHeight="1">
      <c r="A105" s="38"/>
      <c r="B105" s="5"/>
      <c r="C105" s="29"/>
      <c r="D105" s="912" t="s">
        <v>230</v>
      </c>
      <c r="E105" s="912"/>
      <c r="F105" s="912"/>
      <c r="G105" s="912"/>
      <c r="H105" s="912"/>
      <c r="I105" s="912"/>
      <c r="J105" s="1216"/>
      <c r="K105" s="1217"/>
      <c r="L105" s="1217"/>
      <c r="M105" s="1217"/>
      <c r="N105" s="1217"/>
      <c r="O105" s="1217"/>
      <c r="P105" s="1218"/>
      <c r="Q105" s="5"/>
      <c r="R105" s="5"/>
      <c r="S105" s="837"/>
      <c r="T105" s="103" t="s">
        <v>55</v>
      </c>
      <c r="U105" s="1081" t="s">
        <v>573</v>
      </c>
      <c r="V105" s="1086"/>
      <c r="W105" s="269" t="s">
        <v>55</v>
      </c>
      <c r="X105" s="1081" t="s">
        <v>556</v>
      </c>
      <c r="Y105" s="1081"/>
      <c r="Z105" s="269" t="s">
        <v>55</v>
      </c>
      <c r="AA105" s="1081" t="s">
        <v>538</v>
      </c>
      <c r="AB105" s="1086"/>
      <c r="AC105" s="266" t="s">
        <v>55</v>
      </c>
      <c r="AD105" s="1081" t="s">
        <v>521</v>
      </c>
      <c r="AE105" s="1081"/>
      <c r="AF105" s="269" t="s">
        <v>55</v>
      </c>
      <c r="AG105" s="1081" t="s">
        <v>513</v>
      </c>
      <c r="AH105" s="1081"/>
      <c r="AI105" s="269" t="s">
        <v>55</v>
      </c>
      <c r="AJ105" s="1081" t="s">
        <v>487</v>
      </c>
      <c r="AK105" s="1087"/>
      <c r="AL105" s="44"/>
      <c r="AM105" s="2"/>
      <c r="AN105" s="2"/>
      <c r="AO105" s="2"/>
      <c r="AP105" s="2"/>
      <c r="AQ105" s="2"/>
      <c r="AR105" s="55"/>
      <c r="AS105" s="110"/>
      <c r="AT105" s="110"/>
      <c r="AU105" s="110"/>
      <c r="AV105" s="32"/>
      <c r="AW105" s="32"/>
      <c r="AX105" s="32"/>
      <c r="AY105" s="32"/>
      <c r="AZ105" s="32"/>
      <c r="BA105" s="55"/>
      <c r="BB105" s="110"/>
      <c r="BC105" s="110"/>
      <c r="BD105" s="110"/>
      <c r="BE105" s="32"/>
      <c r="BF105" s="32"/>
      <c r="BG105" s="32"/>
      <c r="BH105" s="32"/>
      <c r="BI105" s="32"/>
      <c r="BJ105" s="2"/>
      <c r="BK105" s="2"/>
      <c r="BL105" s="2"/>
      <c r="BM105" s="2"/>
      <c r="BN105" s="2"/>
      <c r="BO105" s="2"/>
      <c r="BP105" s="1199"/>
      <c r="BQ105" s="1198"/>
      <c r="BR105" s="1198"/>
      <c r="BS105" s="1198"/>
      <c r="BT105" s="1212"/>
      <c r="BU105" s="1212"/>
      <c r="BV105" s="1212"/>
      <c r="BW105" s="1212"/>
      <c r="BX105" s="1212"/>
      <c r="BY105" s="1212"/>
      <c r="BZ105" s="1212"/>
      <c r="CA105" s="1212"/>
      <c r="CB105" s="51"/>
      <c r="CC105" s="51"/>
      <c r="CD105" s="52"/>
      <c r="CE105" s="52"/>
      <c r="CF105" s="52"/>
      <c r="CG105" s="52"/>
      <c r="CH105" s="52"/>
      <c r="CI105" s="52"/>
      <c r="CJ105" s="52"/>
      <c r="CK105" s="52"/>
      <c r="CL105" s="52"/>
      <c r="CM105" s="52"/>
      <c r="CN105" s="52"/>
      <c r="CO105" s="52"/>
      <c r="CP105" s="52"/>
      <c r="CQ105" s="52"/>
      <c r="CR105" s="52"/>
      <c r="CS105" s="52"/>
      <c r="CT105" s="52"/>
      <c r="CU105" s="52"/>
      <c r="CV105" s="52"/>
      <c r="CW105" s="5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row>
    <row r="106" spans="1:186" ht="9" customHeight="1">
      <c r="A106" s="38"/>
      <c r="B106" s="5"/>
      <c r="C106" s="32"/>
      <c r="D106" s="66"/>
      <c r="E106" s="66"/>
      <c r="F106" s="66"/>
      <c r="G106" s="66"/>
      <c r="H106" s="66"/>
      <c r="I106" s="66"/>
      <c r="J106" s="77"/>
      <c r="K106" s="77"/>
      <c r="L106" s="77"/>
      <c r="M106" s="77"/>
      <c r="N106" s="77"/>
      <c r="O106" s="77"/>
      <c r="P106" s="77"/>
      <c r="Q106" s="5"/>
      <c r="R106" s="5"/>
      <c r="S106" s="837"/>
      <c r="T106" s="1092" t="s">
        <v>574</v>
      </c>
      <c r="U106" s="1085"/>
      <c r="V106" s="1090"/>
      <c r="W106" s="1084" t="s">
        <v>557</v>
      </c>
      <c r="X106" s="1085"/>
      <c r="Y106" s="1085"/>
      <c r="Z106" s="1084" t="s">
        <v>539</v>
      </c>
      <c r="AA106" s="1085"/>
      <c r="AB106" s="1090"/>
      <c r="AC106" s="1085" t="s">
        <v>522</v>
      </c>
      <c r="AD106" s="1085"/>
      <c r="AE106" s="1085"/>
      <c r="AF106" s="1084" t="s">
        <v>514</v>
      </c>
      <c r="AG106" s="1085"/>
      <c r="AH106" s="1085"/>
      <c r="AI106" s="1084" t="s">
        <v>488</v>
      </c>
      <c r="AJ106" s="1085"/>
      <c r="AK106" s="1091"/>
      <c r="AL106" s="44"/>
      <c r="AM106" s="2"/>
      <c r="AN106" s="2"/>
      <c r="AO106" s="2"/>
      <c r="AP106" s="2"/>
      <c r="AQ106" s="2"/>
      <c r="AR106" s="55"/>
      <c r="AS106" s="110"/>
      <c r="AT106" s="110"/>
      <c r="AU106" s="110"/>
      <c r="AV106" s="32"/>
      <c r="AW106" s="32"/>
      <c r="AX106" s="32"/>
      <c r="AY106" s="32"/>
      <c r="AZ106" s="32"/>
      <c r="BA106" s="55"/>
      <c r="BB106" s="110"/>
      <c r="BC106" s="110"/>
      <c r="BD106" s="110"/>
      <c r="BE106" s="32"/>
      <c r="BF106" s="32"/>
      <c r="BG106" s="32"/>
      <c r="BH106" s="32"/>
      <c r="BI106" s="32"/>
      <c r="BJ106" s="2"/>
      <c r="BK106" s="2"/>
      <c r="BL106" s="2"/>
      <c r="BM106" s="2"/>
      <c r="BN106" s="2"/>
      <c r="BO106" s="2"/>
      <c r="BP106" s="1199"/>
      <c r="BQ106" s="182"/>
      <c r="BR106" s="182"/>
      <c r="BS106" s="182"/>
      <c r="BT106" s="186"/>
      <c r="BU106" s="186"/>
      <c r="BV106" s="187"/>
      <c r="BW106" s="187"/>
      <c r="BX106" s="187"/>
      <c r="BY106" s="187"/>
      <c r="BZ106" s="187"/>
      <c r="CA106" s="187"/>
      <c r="CB106" s="51"/>
      <c r="CC106" s="51"/>
      <c r="CD106" s="52"/>
      <c r="CE106" s="52"/>
      <c r="CF106" s="52"/>
      <c r="CG106" s="52"/>
      <c r="CH106" s="52"/>
      <c r="CI106" s="52"/>
      <c r="CJ106" s="52"/>
      <c r="CK106" s="52"/>
      <c r="CL106" s="52"/>
      <c r="CM106" s="52"/>
      <c r="CN106" s="52"/>
      <c r="CO106" s="52"/>
      <c r="CP106" s="52"/>
      <c r="CQ106" s="52"/>
      <c r="CR106" s="52"/>
      <c r="CS106" s="52"/>
      <c r="CT106" s="52"/>
      <c r="CU106" s="52"/>
      <c r="CV106" s="52"/>
      <c r="CW106" s="5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row>
    <row r="107" spans="1:186" ht="15" customHeight="1">
      <c r="A107" s="38"/>
      <c r="B107" s="5"/>
      <c r="C107" s="1118" t="s">
        <v>231</v>
      </c>
      <c r="D107" s="1118" t="s">
        <v>232</v>
      </c>
      <c r="E107" s="1118"/>
      <c r="F107" s="1118"/>
      <c r="G107" s="1118"/>
      <c r="H107" s="148"/>
      <c r="I107" s="66"/>
      <c r="J107" s="77"/>
      <c r="K107" s="77"/>
      <c r="L107" s="77"/>
      <c r="M107" s="77"/>
      <c r="N107" s="77"/>
      <c r="O107" s="77"/>
      <c r="P107" s="77"/>
      <c r="Q107" s="5"/>
      <c r="R107" s="5"/>
      <c r="S107" s="837"/>
      <c r="T107" s="103" t="s">
        <v>55</v>
      </c>
      <c r="U107" s="1081" t="s">
        <v>571</v>
      </c>
      <c r="V107" s="1086"/>
      <c r="W107" s="269" t="s">
        <v>55</v>
      </c>
      <c r="X107" s="1081" t="s">
        <v>554</v>
      </c>
      <c r="Y107" s="1081"/>
      <c r="Z107" s="269" t="s">
        <v>55</v>
      </c>
      <c r="AA107" s="1081" t="s">
        <v>536</v>
      </c>
      <c r="AB107" s="1086"/>
      <c r="AC107" s="266" t="s">
        <v>55</v>
      </c>
      <c r="AD107" s="1081" t="s">
        <v>520</v>
      </c>
      <c r="AE107" s="1081"/>
      <c r="AF107" s="269" t="s">
        <v>55</v>
      </c>
      <c r="AG107" s="1081" t="s">
        <v>515</v>
      </c>
      <c r="AH107" s="1081"/>
      <c r="AI107" s="269" t="s">
        <v>55</v>
      </c>
      <c r="AJ107" s="1107" t="s">
        <v>485</v>
      </c>
      <c r="AK107" s="1219"/>
      <c r="AL107" s="44"/>
      <c r="AM107" s="2"/>
      <c r="AN107" s="2"/>
      <c r="AO107" s="2"/>
      <c r="AP107" s="2"/>
      <c r="BL107" s="2"/>
      <c r="BM107" s="2"/>
      <c r="BN107" s="2"/>
      <c r="BO107" s="2"/>
      <c r="BP107" s="1199"/>
      <c r="BQ107" s="1198"/>
      <c r="BR107" s="1198"/>
      <c r="BS107" s="1198"/>
      <c r="BT107" s="1212"/>
      <c r="BU107" s="1212"/>
      <c r="BV107" s="1212"/>
      <c r="BW107" s="1212"/>
      <c r="BX107" s="1212"/>
      <c r="BY107" s="1212"/>
      <c r="BZ107" s="1212"/>
      <c r="CA107" s="1212"/>
      <c r="CB107" s="51"/>
      <c r="CC107" s="51"/>
      <c r="CD107" s="52"/>
      <c r="CE107" s="52"/>
      <c r="CF107" s="52"/>
      <c r="CG107" s="52"/>
      <c r="CH107" s="52"/>
      <c r="CI107" s="52"/>
      <c r="CJ107" s="52"/>
      <c r="CK107" s="52"/>
      <c r="CL107" s="52"/>
      <c r="CM107" s="52"/>
      <c r="CN107" s="52"/>
      <c r="CO107" s="52"/>
      <c r="CP107" s="52"/>
      <c r="CQ107" s="52"/>
      <c r="CR107" s="52"/>
      <c r="CS107" s="52"/>
      <c r="CT107" s="52"/>
      <c r="CU107" s="52"/>
      <c r="CV107" s="52"/>
      <c r="CW107" s="5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row>
    <row r="108" spans="1:186" ht="9" customHeight="1">
      <c r="A108" s="38"/>
      <c r="B108" s="5"/>
      <c r="C108" s="1118"/>
      <c r="D108" s="1118"/>
      <c r="E108" s="1118"/>
      <c r="F108" s="1118"/>
      <c r="G108" s="1118"/>
      <c r="H108" s="148"/>
      <c r="I108" s="66"/>
      <c r="J108" s="77"/>
      <c r="K108" s="77"/>
      <c r="L108" s="77"/>
      <c r="M108" s="77"/>
      <c r="N108" s="77"/>
      <c r="O108" s="77"/>
      <c r="P108" s="77"/>
      <c r="Q108" s="5"/>
      <c r="R108" s="5"/>
      <c r="S108" s="837"/>
      <c r="T108" s="1092" t="s">
        <v>572</v>
      </c>
      <c r="U108" s="1085"/>
      <c r="V108" s="1090"/>
      <c r="W108" s="1084" t="s">
        <v>555</v>
      </c>
      <c r="X108" s="1085"/>
      <c r="Y108" s="1085"/>
      <c r="Z108" s="1084" t="s">
        <v>537</v>
      </c>
      <c r="AA108" s="1085"/>
      <c r="AB108" s="1090"/>
      <c r="AC108" s="1085" t="s">
        <v>519</v>
      </c>
      <c r="AD108" s="1085"/>
      <c r="AE108" s="1085"/>
      <c r="AF108" s="1084" t="s">
        <v>516</v>
      </c>
      <c r="AG108" s="1085"/>
      <c r="AH108" s="1085"/>
      <c r="AI108" s="1084" t="s">
        <v>486</v>
      </c>
      <c r="AJ108" s="1085"/>
      <c r="AK108" s="1091"/>
      <c r="AL108" s="44"/>
      <c r="AM108" s="2"/>
      <c r="AN108" s="2"/>
      <c r="AO108" s="2"/>
      <c r="AP108" s="2"/>
      <c r="BL108" s="2"/>
      <c r="BM108" s="2"/>
      <c r="BN108" s="2"/>
      <c r="BO108" s="2"/>
      <c r="BP108" s="1199"/>
      <c r="BQ108" s="182"/>
      <c r="BR108" s="182"/>
      <c r="BS108" s="182"/>
      <c r="BT108" s="186"/>
      <c r="BU108" s="186"/>
      <c r="BV108" s="186"/>
      <c r="BW108" s="186"/>
      <c r="BX108" s="186"/>
      <c r="BY108" s="186"/>
      <c r="BZ108" s="186"/>
      <c r="CA108" s="186"/>
      <c r="CB108" s="51"/>
      <c r="CC108" s="51"/>
      <c r="CD108" s="52"/>
      <c r="CE108" s="52"/>
      <c r="CF108" s="52"/>
      <c r="CG108" s="52"/>
      <c r="CH108" s="52"/>
      <c r="CI108" s="52"/>
      <c r="CJ108" s="52"/>
      <c r="CK108" s="52"/>
      <c r="CL108" s="52"/>
      <c r="CM108" s="52"/>
      <c r="CN108" s="52"/>
      <c r="CO108" s="52"/>
      <c r="CP108" s="52"/>
      <c r="CQ108" s="52"/>
      <c r="CR108" s="52"/>
      <c r="CS108" s="52"/>
      <c r="CT108" s="52"/>
      <c r="CU108" s="52"/>
      <c r="CV108" s="52"/>
      <c r="CW108" s="5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row>
    <row r="109" spans="1:186" ht="15" customHeight="1">
      <c r="A109" s="38"/>
      <c r="B109" s="5"/>
      <c r="C109" s="1108" t="s">
        <v>299</v>
      </c>
      <c r="D109" s="894"/>
      <c r="E109" s="894"/>
      <c r="F109" s="894"/>
      <c r="G109" s="1110" t="s">
        <v>51</v>
      </c>
      <c r="H109" s="1125" t="s">
        <v>300</v>
      </c>
      <c r="I109" s="1126"/>
      <c r="J109" s="1113" t="s">
        <v>302</v>
      </c>
      <c r="K109" s="1129" t="s">
        <v>304</v>
      </c>
      <c r="L109" s="1130"/>
      <c r="M109" s="1220" t="s">
        <v>303</v>
      </c>
      <c r="N109" s="1129" t="s">
        <v>305</v>
      </c>
      <c r="O109" s="1129"/>
      <c r="P109" s="1130"/>
      <c r="Q109" s="5"/>
      <c r="R109" s="5"/>
      <c r="S109" s="837"/>
      <c r="T109" s="103" t="s">
        <v>55</v>
      </c>
      <c r="U109" s="1081" t="s">
        <v>569</v>
      </c>
      <c r="V109" s="1086"/>
      <c r="W109" s="269" t="s">
        <v>55</v>
      </c>
      <c r="X109" s="1081" t="s">
        <v>550</v>
      </c>
      <c r="Y109" s="1081"/>
      <c r="Z109" s="269" t="s">
        <v>55</v>
      </c>
      <c r="AA109" s="1081" t="s">
        <v>534</v>
      </c>
      <c r="AB109" s="1086"/>
      <c r="AC109" s="266" t="s">
        <v>55</v>
      </c>
      <c r="AD109" s="1081" t="s">
        <v>517</v>
      </c>
      <c r="AE109" s="1081"/>
      <c r="AF109" s="269" t="s">
        <v>55</v>
      </c>
      <c r="AG109" s="1106" t="s">
        <v>499</v>
      </c>
      <c r="AH109" s="1107"/>
      <c r="AI109" s="269" t="s">
        <v>55</v>
      </c>
      <c r="AJ109" s="1107" t="s">
        <v>484</v>
      </c>
      <c r="AK109" s="1219"/>
      <c r="AL109" s="44"/>
      <c r="AM109" s="2"/>
      <c r="AN109" s="2"/>
      <c r="AO109" s="2"/>
      <c r="AP109" s="2"/>
      <c r="BL109" s="2"/>
      <c r="BM109" s="2"/>
      <c r="BN109" s="2"/>
      <c r="BO109" s="2"/>
      <c r="BP109" s="1199"/>
      <c r="BQ109" s="1198"/>
      <c r="BR109" s="1198"/>
      <c r="BS109" s="1198"/>
      <c r="BT109" s="1212"/>
      <c r="BU109" s="1212"/>
      <c r="BV109" s="1212"/>
      <c r="BW109" s="1212"/>
      <c r="BX109" s="1212"/>
      <c r="BY109" s="1212"/>
      <c r="BZ109" s="1212"/>
      <c r="CA109" s="1212"/>
      <c r="CB109" s="51"/>
      <c r="CC109" s="51"/>
      <c r="CD109" s="52"/>
      <c r="CE109" s="52"/>
      <c r="CF109" s="52"/>
      <c r="CG109" s="52"/>
      <c r="CH109" s="52"/>
      <c r="CI109" s="52"/>
      <c r="CJ109" s="52"/>
      <c r="CK109" s="52"/>
      <c r="CL109" s="52"/>
      <c r="CM109" s="52"/>
      <c r="CN109" s="52"/>
      <c r="CO109" s="52"/>
      <c r="CP109" s="52"/>
      <c r="CQ109" s="52"/>
      <c r="CR109" s="52"/>
      <c r="CS109" s="52"/>
      <c r="CT109" s="52"/>
      <c r="CU109" s="52"/>
      <c r="CV109" s="52"/>
      <c r="CW109" s="5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row>
    <row r="110" spans="1:186" ht="4.5" customHeight="1">
      <c r="A110" s="38"/>
      <c r="B110" s="5"/>
      <c r="C110" s="1021"/>
      <c r="D110" s="897"/>
      <c r="E110" s="897"/>
      <c r="F110" s="897"/>
      <c r="G110" s="1111"/>
      <c r="H110" s="1127"/>
      <c r="I110" s="1128"/>
      <c r="J110" s="1114"/>
      <c r="K110" s="1131"/>
      <c r="L110" s="1132"/>
      <c r="M110" s="1221"/>
      <c r="N110" s="1222"/>
      <c r="O110" s="1222"/>
      <c r="P110" s="1223"/>
      <c r="Q110" s="5"/>
      <c r="R110" s="5"/>
      <c r="S110" s="837"/>
      <c r="T110" s="1105" t="s">
        <v>570</v>
      </c>
      <c r="U110" s="1083"/>
      <c r="V110" s="1104"/>
      <c r="W110" s="1082" t="s">
        <v>551</v>
      </c>
      <c r="X110" s="1083"/>
      <c r="Y110" s="1083"/>
      <c r="Z110" s="1082" t="s">
        <v>535</v>
      </c>
      <c r="AA110" s="1083"/>
      <c r="AB110" s="1104"/>
      <c r="AC110" s="1083" t="s">
        <v>518</v>
      </c>
      <c r="AD110" s="1083"/>
      <c r="AE110" s="1083"/>
      <c r="AF110" s="1082" t="s">
        <v>500</v>
      </c>
      <c r="AG110" s="1083"/>
      <c r="AH110" s="1083"/>
      <c r="AI110" s="1082" t="s">
        <v>483</v>
      </c>
      <c r="AJ110" s="1083"/>
      <c r="AK110" s="1224"/>
      <c r="AL110" s="44"/>
      <c r="AM110" s="2"/>
      <c r="AN110" s="2"/>
      <c r="AO110" s="2"/>
      <c r="AP110" s="2"/>
      <c r="BL110" s="2"/>
      <c r="BM110" s="2"/>
      <c r="BN110" s="2"/>
      <c r="BO110" s="2"/>
      <c r="BP110" s="1199"/>
      <c r="BQ110" s="182"/>
      <c r="BR110" s="182"/>
      <c r="BS110" s="182"/>
      <c r="BT110" s="51"/>
      <c r="BU110" s="51"/>
      <c r="BV110" s="52"/>
      <c r="BW110" s="52"/>
      <c r="BX110" s="52"/>
      <c r="BY110" s="52"/>
      <c r="BZ110" s="52"/>
      <c r="CA110" s="52"/>
      <c r="CB110" s="51"/>
      <c r="CC110" s="51"/>
      <c r="CD110" s="52"/>
      <c r="CE110" s="52"/>
      <c r="CF110" s="52"/>
      <c r="CG110" s="52"/>
      <c r="CH110" s="52"/>
      <c r="CI110" s="52"/>
      <c r="CJ110" s="52"/>
      <c r="CK110" s="52"/>
      <c r="CL110" s="52"/>
      <c r="CM110" s="52"/>
      <c r="CN110" s="52"/>
      <c r="CO110" s="52"/>
      <c r="CP110" s="52"/>
      <c r="CQ110" s="52"/>
      <c r="CR110" s="52"/>
      <c r="CS110" s="52"/>
      <c r="CT110" s="52"/>
      <c r="CU110" s="52"/>
      <c r="CV110" s="52"/>
      <c r="CW110" s="5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row>
    <row r="111" spans="1:186" ht="4.5" customHeight="1">
      <c r="A111" s="38"/>
      <c r="B111" s="5"/>
      <c r="C111" s="1021"/>
      <c r="D111" s="897"/>
      <c r="E111" s="897"/>
      <c r="F111" s="897"/>
      <c r="G111" s="1111"/>
      <c r="H111" s="1116">
        <v>10</v>
      </c>
      <c r="I111" s="1119" t="s">
        <v>29</v>
      </c>
      <c r="J111" s="1114"/>
      <c r="K111" s="1121">
        <v>8</v>
      </c>
      <c r="L111" s="1123" t="s">
        <v>29</v>
      </c>
      <c r="M111" s="1225" t="s">
        <v>357</v>
      </c>
      <c r="N111" s="1226"/>
      <c r="O111" s="1226"/>
      <c r="P111" s="1228" t="s">
        <v>29</v>
      </c>
      <c r="Q111" s="5"/>
      <c r="R111" s="5"/>
      <c r="S111" s="837"/>
      <c r="T111" s="1092"/>
      <c r="U111" s="1085"/>
      <c r="V111" s="1090"/>
      <c r="W111" s="1084"/>
      <c r="X111" s="1085"/>
      <c r="Y111" s="1085"/>
      <c r="Z111" s="1084"/>
      <c r="AA111" s="1085"/>
      <c r="AB111" s="1090"/>
      <c r="AC111" s="1085"/>
      <c r="AD111" s="1085"/>
      <c r="AE111" s="1085"/>
      <c r="AF111" s="1084"/>
      <c r="AG111" s="1085"/>
      <c r="AH111" s="1085"/>
      <c r="AI111" s="1084"/>
      <c r="AJ111" s="1085"/>
      <c r="AK111" s="1091"/>
      <c r="AL111" s="44"/>
      <c r="AM111" s="2"/>
      <c r="AN111" s="2"/>
      <c r="AO111" s="2"/>
      <c r="AP111" s="2"/>
      <c r="BL111" s="2"/>
      <c r="BM111" s="2"/>
      <c r="BN111" s="2"/>
      <c r="BO111" s="2"/>
      <c r="BP111" s="1199"/>
      <c r="BQ111" s="182"/>
      <c r="BR111" s="182"/>
      <c r="BS111" s="182"/>
      <c r="BT111" s="51"/>
      <c r="BU111" s="51"/>
      <c r="BV111" s="52"/>
      <c r="BW111" s="52"/>
      <c r="BX111" s="52"/>
      <c r="BY111" s="52"/>
      <c r="BZ111" s="52"/>
      <c r="CA111" s="52"/>
      <c r="CB111" s="51"/>
      <c r="CC111" s="51"/>
      <c r="CD111" s="52"/>
      <c r="CE111" s="52"/>
      <c r="CF111" s="52"/>
      <c r="CG111" s="52"/>
      <c r="CH111" s="52"/>
      <c r="CI111" s="52"/>
      <c r="CJ111" s="52"/>
      <c r="CK111" s="52"/>
      <c r="CL111" s="52"/>
      <c r="CM111" s="52"/>
      <c r="CN111" s="52"/>
      <c r="CO111" s="52"/>
      <c r="CP111" s="52"/>
      <c r="CQ111" s="52"/>
      <c r="CR111" s="52"/>
      <c r="CS111" s="52"/>
      <c r="CT111" s="52"/>
      <c r="CU111" s="52"/>
      <c r="CV111" s="52"/>
      <c r="CW111" s="5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row>
    <row r="112" spans="1:186" ht="15" customHeight="1">
      <c r="A112" s="38"/>
      <c r="B112" s="5"/>
      <c r="C112" s="1109"/>
      <c r="D112" s="1088"/>
      <c r="E112" s="1088"/>
      <c r="F112" s="1088"/>
      <c r="G112" s="1112"/>
      <c r="H112" s="1117"/>
      <c r="I112" s="1120"/>
      <c r="J112" s="1115"/>
      <c r="K112" s="1122"/>
      <c r="L112" s="1124"/>
      <c r="M112" s="1221"/>
      <c r="N112" s="1227"/>
      <c r="O112" s="1227"/>
      <c r="P112" s="1229"/>
      <c r="Q112" s="5"/>
      <c r="R112" s="5"/>
      <c r="S112" s="837"/>
      <c r="T112" s="141" t="s">
        <v>55</v>
      </c>
      <c r="U112" s="897" t="s">
        <v>567</v>
      </c>
      <c r="V112" s="1103"/>
      <c r="W112" s="272" t="s">
        <v>55</v>
      </c>
      <c r="X112" s="897" t="s">
        <v>552</v>
      </c>
      <c r="Y112" s="897"/>
      <c r="Z112" s="272" t="s">
        <v>55</v>
      </c>
      <c r="AA112" s="897" t="s">
        <v>532</v>
      </c>
      <c r="AB112" s="1103"/>
      <c r="AC112" s="104" t="s">
        <v>55</v>
      </c>
      <c r="AD112" s="897" t="s">
        <v>511</v>
      </c>
      <c r="AE112" s="897"/>
      <c r="AF112" s="272" t="s">
        <v>55</v>
      </c>
      <c r="AG112" s="1102"/>
      <c r="AH112" s="1102"/>
      <c r="AI112" s="104"/>
      <c r="AJ112" s="768"/>
      <c r="AK112" s="1101"/>
      <c r="AL112" s="44"/>
      <c r="AM112" s="2"/>
      <c r="AN112" s="2"/>
      <c r="AO112" s="2"/>
      <c r="AP112" s="2"/>
      <c r="BL112" s="2"/>
      <c r="BM112" s="2"/>
      <c r="BN112" s="2"/>
      <c r="BO112" s="2"/>
      <c r="BP112" s="1199"/>
      <c r="BQ112" s="1198"/>
      <c r="BR112" s="1198"/>
      <c r="BS112" s="1198"/>
      <c r="BT112" s="51"/>
      <c r="BU112" s="51"/>
      <c r="BV112" s="52"/>
      <c r="BW112" s="52"/>
      <c r="BX112" s="52"/>
      <c r="BY112" s="52"/>
      <c r="BZ112" s="52"/>
      <c r="CA112" s="52"/>
      <c r="CB112" s="51"/>
      <c r="CC112" s="51"/>
      <c r="CD112" s="52"/>
      <c r="CE112" s="52"/>
      <c r="CF112" s="52"/>
      <c r="CG112" s="52"/>
      <c r="CH112" s="52"/>
      <c r="CI112" s="52"/>
      <c r="CJ112" s="52"/>
      <c r="CK112" s="52"/>
      <c r="CL112" s="52"/>
      <c r="CM112" s="52"/>
      <c r="CN112" s="52"/>
      <c r="CO112" s="52"/>
      <c r="CP112" s="52"/>
      <c r="CQ112" s="52"/>
      <c r="CR112" s="52"/>
      <c r="CS112" s="52"/>
      <c r="CT112" s="52"/>
      <c r="CU112" s="52"/>
      <c r="CV112" s="52"/>
      <c r="CW112" s="5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row>
    <row r="113" spans="1:186" ht="9" customHeight="1">
      <c r="A113" s="38"/>
      <c r="B113" s="5"/>
      <c r="Q113" s="5"/>
      <c r="R113" s="5"/>
      <c r="S113" s="838"/>
      <c r="T113" s="1258" t="s">
        <v>568</v>
      </c>
      <c r="U113" s="1259"/>
      <c r="V113" s="1279"/>
      <c r="W113" s="1280" t="s">
        <v>553</v>
      </c>
      <c r="X113" s="1259"/>
      <c r="Y113" s="1259"/>
      <c r="Z113" s="1280" t="s">
        <v>533</v>
      </c>
      <c r="AA113" s="1259"/>
      <c r="AB113" s="1279"/>
      <c r="AC113" s="1259" t="s">
        <v>512</v>
      </c>
      <c r="AD113" s="1259"/>
      <c r="AE113" s="1259"/>
      <c r="AF113" s="273"/>
      <c r="AG113" s="263"/>
      <c r="AH113" s="263"/>
      <c r="AI113" s="263"/>
      <c r="AJ113" s="263"/>
      <c r="AK113" s="264"/>
      <c r="AL113" s="44"/>
      <c r="AM113" s="2"/>
      <c r="AN113" s="2"/>
      <c r="AO113" s="2"/>
      <c r="AP113" s="2"/>
      <c r="BL113" s="2"/>
      <c r="BM113" s="2"/>
      <c r="BN113" s="2"/>
      <c r="BO113" s="2"/>
      <c r="BP113" s="1199"/>
      <c r="BQ113" s="52"/>
      <c r="BR113" s="52"/>
      <c r="BS113" s="52"/>
      <c r="BT113" s="52"/>
      <c r="BU113" s="52"/>
      <c r="BV113" s="52"/>
      <c r="BW113" s="52"/>
      <c r="BX113" s="52"/>
      <c r="BY113" s="52"/>
      <c r="BZ113" s="52"/>
      <c r="CA113" s="52"/>
      <c r="CB113" s="51"/>
      <c r="CC113" s="51"/>
      <c r="CD113" s="52"/>
      <c r="CE113" s="52"/>
      <c r="CF113" s="52"/>
      <c r="CG113" s="52"/>
      <c r="CH113" s="52"/>
      <c r="CI113" s="52"/>
      <c r="CJ113" s="52"/>
      <c r="CK113" s="52"/>
      <c r="CL113" s="52"/>
      <c r="CM113" s="52"/>
      <c r="CN113" s="52"/>
      <c r="CO113" s="52"/>
      <c r="CP113" s="52"/>
      <c r="CQ113" s="52"/>
      <c r="CR113" s="52"/>
      <c r="CS113" s="52"/>
      <c r="CT113" s="52"/>
      <c r="CU113" s="52"/>
      <c r="CV113" s="52"/>
      <c r="CW113" s="5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row>
    <row r="114" spans="1:186" ht="9.9499999999999993" customHeight="1">
      <c r="A114" s="38"/>
      <c r="B114" s="5"/>
      <c r="C114" s="1135"/>
      <c r="D114" s="1135"/>
      <c r="E114" s="1135"/>
      <c r="F114" s="1135"/>
      <c r="G114" s="1135"/>
      <c r="H114" s="1135"/>
      <c r="I114" s="1135"/>
      <c r="J114" s="1134"/>
      <c r="K114" s="1134"/>
      <c r="L114" s="1134"/>
      <c r="M114" s="1134"/>
      <c r="N114" s="1135"/>
      <c r="O114" s="1135"/>
      <c r="P114" s="1135"/>
      <c r="Q114" s="5"/>
      <c r="R114" s="5"/>
      <c r="S114" s="5"/>
      <c r="T114" s="104"/>
      <c r="W114" s="104"/>
      <c r="Z114" s="104"/>
      <c r="AC114" s="104"/>
      <c r="AF114" s="104"/>
      <c r="AI114" s="95"/>
      <c r="AJ114" s="95"/>
      <c r="AK114" s="95"/>
      <c r="AL114" s="44"/>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1199"/>
      <c r="BQ114" s="1198"/>
      <c r="BR114" s="1198"/>
      <c r="BS114" s="1198"/>
      <c r="BT114" s="51"/>
      <c r="BU114" s="51"/>
      <c r="BV114" s="51"/>
      <c r="BW114" s="51"/>
      <c r="BX114" s="51"/>
      <c r="BY114" s="51"/>
      <c r="BZ114" s="51"/>
      <c r="CA114" s="52"/>
      <c r="CB114" s="51"/>
      <c r="CC114" s="51"/>
      <c r="CD114" s="51"/>
      <c r="CE114" s="51"/>
      <c r="CF114" s="51"/>
      <c r="CG114" s="51"/>
      <c r="CH114" s="51"/>
      <c r="CI114" s="51"/>
      <c r="CJ114" s="52"/>
      <c r="CK114" s="52"/>
      <c r="CL114" s="52"/>
      <c r="CM114" s="52"/>
      <c r="CN114" s="52"/>
      <c r="CO114" s="52"/>
      <c r="CP114" s="52"/>
      <c r="CQ114" s="52"/>
      <c r="CR114" s="52"/>
      <c r="CS114" s="52"/>
      <c r="CT114" s="52"/>
      <c r="CU114" s="52"/>
      <c r="CV114" s="52"/>
      <c r="CW114" s="5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row>
    <row r="115" spans="1:186" ht="15" customHeight="1">
      <c r="A115" s="38"/>
      <c r="B115" s="5"/>
      <c r="C115" s="1135"/>
      <c r="D115" s="1135"/>
      <c r="E115" s="1135"/>
      <c r="F115" s="1135"/>
      <c r="G115" s="1135"/>
      <c r="H115" s="1135"/>
      <c r="I115" s="1135"/>
      <c r="J115" s="1134"/>
      <c r="K115" s="1134"/>
      <c r="L115" s="1134"/>
      <c r="M115" s="1134"/>
      <c r="N115" s="1135"/>
      <c r="O115" s="1135"/>
      <c r="P115" s="1135"/>
      <c r="Q115" s="5"/>
      <c r="R115" s="1261"/>
      <c r="S115" s="1262"/>
      <c r="T115" s="1211"/>
      <c r="U115" s="1267"/>
      <c r="V115" s="1268"/>
      <c r="W115" s="1269"/>
      <c r="X115" s="1267"/>
      <c r="Y115" s="1268"/>
      <c r="Z115" s="1269"/>
      <c r="AA115" s="1267"/>
      <c r="AB115" s="1268"/>
      <c r="AC115" s="1269"/>
      <c r="AD115" s="94"/>
      <c r="AE115" s="1195" t="s">
        <v>306</v>
      </c>
      <c r="AF115" s="1196"/>
      <c r="AG115" s="1196"/>
      <c r="AH115" s="1196"/>
      <c r="AI115" s="1196"/>
      <c r="AJ115" s="1196"/>
      <c r="AK115" s="1197"/>
      <c r="AL115" s="44"/>
      <c r="AM115" s="2"/>
      <c r="AN115" s="2"/>
      <c r="AO115" s="2"/>
      <c r="AP115" s="2"/>
      <c r="AQ115" s="2"/>
      <c r="AR115" s="30"/>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1199"/>
      <c r="BQ115" s="51"/>
      <c r="BR115" s="51"/>
      <c r="BS115" s="51"/>
      <c r="BT115" s="1212"/>
      <c r="BU115" s="1212"/>
      <c r="BV115" s="1212"/>
      <c r="BW115" s="1212"/>
      <c r="BX115" s="1212"/>
      <c r="BY115" s="1212"/>
      <c r="BZ115" s="1212"/>
      <c r="CA115" s="1212"/>
      <c r="CB115" s="51"/>
      <c r="CC115" s="51"/>
      <c r="CD115" s="51"/>
      <c r="CE115" s="51"/>
      <c r="CF115" s="51"/>
      <c r="CG115" s="51"/>
      <c r="CH115" s="51"/>
      <c r="CI115" s="51"/>
      <c r="CJ115" s="52"/>
      <c r="CK115" s="52"/>
      <c r="CL115" s="52"/>
      <c r="CM115" s="52"/>
      <c r="CN115" s="52"/>
      <c r="CO115" s="52"/>
      <c r="CP115" s="52"/>
      <c r="CQ115" s="52"/>
      <c r="CR115" s="52"/>
      <c r="CS115" s="52"/>
      <c r="CT115" s="52"/>
      <c r="CU115" s="52"/>
      <c r="CV115" s="52"/>
      <c r="CW115" s="5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row>
    <row r="116" spans="1:186" ht="17.100000000000001" customHeight="1">
      <c r="A116" s="38"/>
      <c r="B116" s="5"/>
      <c r="C116" s="1116"/>
      <c r="D116" s="1116"/>
      <c r="E116" s="1116"/>
      <c r="F116" s="1116"/>
      <c r="G116" s="1116"/>
      <c r="H116" s="1116"/>
      <c r="I116" s="1116"/>
      <c r="J116" s="1136"/>
      <c r="K116" s="1136"/>
      <c r="L116" s="1137"/>
      <c r="M116" s="1137"/>
      <c r="N116" s="1137"/>
      <c r="O116" s="1137"/>
      <c r="P116" s="1137"/>
      <c r="Q116" s="5"/>
      <c r="R116" s="1263"/>
      <c r="S116" s="1264"/>
      <c r="T116" s="1265"/>
      <c r="U116" s="1270"/>
      <c r="V116" s="768"/>
      <c r="W116" s="1101"/>
      <c r="X116" s="1270"/>
      <c r="Y116" s="768"/>
      <c r="Z116" s="1101"/>
      <c r="AA116" s="1270"/>
      <c r="AB116" s="768"/>
      <c r="AC116" s="1101"/>
      <c r="AD116" s="5"/>
      <c r="AE116" s="1194" t="str">
        <f>$J$95</f>
        <v/>
      </c>
      <c r="AF116" s="1194"/>
      <c r="AG116" s="1194"/>
      <c r="AH116" s="1194"/>
      <c r="AI116" s="1194"/>
      <c r="AJ116" s="1194"/>
      <c r="AK116" s="1194"/>
      <c r="AL116" s="44"/>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1199"/>
      <c r="BQ116" s="1198"/>
      <c r="BR116" s="1198"/>
      <c r="BS116" s="1198"/>
      <c r="BT116" s="1212"/>
      <c r="BU116" s="1212"/>
      <c r="BV116" s="1212"/>
      <c r="BW116" s="1212"/>
      <c r="BX116" s="1212"/>
      <c r="BY116" s="1212"/>
      <c r="BZ116" s="1212"/>
      <c r="CA116" s="1212"/>
      <c r="CB116" s="51"/>
      <c r="CC116" s="51"/>
      <c r="CD116" s="51"/>
      <c r="CE116" s="51"/>
      <c r="CF116" s="51"/>
      <c r="CG116" s="51"/>
      <c r="CH116" s="51"/>
      <c r="CI116" s="51"/>
      <c r="CJ116" s="52"/>
      <c r="CK116" s="52"/>
      <c r="CL116" s="52"/>
      <c r="CM116" s="52"/>
      <c r="CN116" s="52"/>
      <c r="CO116" s="52"/>
      <c r="CP116" s="52"/>
      <c r="CQ116" s="52"/>
      <c r="CR116" s="52"/>
      <c r="CS116" s="52"/>
      <c r="CT116" s="52"/>
      <c r="CU116" s="52"/>
      <c r="CV116" s="52"/>
      <c r="CW116" s="5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row>
    <row r="117" spans="1:186" ht="17.100000000000001" customHeight="1">
      <c r="A117" s="38"/>
      <c r="B117" s="5"/>
      <c r="C117" s="1133" t="s">
        <v>622</v>
      </c>
      <c r="D117" s="1133"/>
      <c r="E117" s="1133"/>
      <c r="F117" s="1133"/>
      <c r="G117" s="1133"/>
      <c r="H117" s="1133"/>
      <c r="I117" s="1133"/>
      <c r="J117" s="1136"/>
      <c r="K117" s="1136"/>
      <c r="L117" s="1137"/>
      <c r="M117" s="1137"/>
      <c r="N117" s="1137"/>
      <c r="O117" s="1137"/>
      <c r="P117" s="1137"/>
      <c r="Q117" s="5"/>
      <c r="R117" s="1266"/>
      <c r="S117" s="1204"/>
      <c r="T117" s="1205"/>
      <c r="U117" s="1271"/>
      <c r="V117" s="1272"/>
      <c r="W117" s="1273"/>
      <c r="X117" s="1271"/>
      <c r="Y117" s="1272"/>
      <c r="Z117" s="1273"/>
      <c r="AA117" s="1271"/>
      <c r="AB117" s="1272"/>
      <c r="AC117" s="1273"/>
      <c r="AD117" s="5"/>
      <c r="AE117" s="1194"/>
      <c r="AF117" s="1194"/>
      <c r="AG117" s="1194"/>
      <c r="AH117" s="1194"/>
      <c r="AI117" s="1194"/>
      <c r="AJ117" s="1194"/>
      <c r="AK117" s="1194"/>
      <c r="AL117" s="44"/>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1199"/>
      <c r="BQ117" s="1198"/>
      <c r="BR117" s="1198"/>
      <c r="BS117" s="1198"/>
      <c r="BT117" s="51"/>
      <c r="BU117" s="52"/>
      <c r="BV117" s="52"/>
      <c r="BW117" s="52"/>
      <c r="BX117" s="52"/>
      <c r="BY117" s="52"/>
      <c r="BZ117" s="52"/>
      <c r="CA117" s="52"/>
      <c r="CB117" s="51"/>
      <c r="CC117" s="51"/>
      <c r="CD117" s="51"/>
      <c r="CE117" s="51"/>
      <c r="CF117" s="51"/>
      <c r="CG117" s="51"/>
      <c r="CH117" s="51"/>
      <c r="CI117" s="51"/>
      <c r="CJ117" s="52"/>
      <c r="CK117" s="52"/>
      <c r="CL117" s="52"/>
      <c r="CM117" s="52"/>
      <c r="CN117" s="52"/>
      <c r="CO117" s="52"/>
      <c r="CP117" s="52"/>
      <c r="CQ117" s="52"/>
      <c r="CR117" s="52"/>
      <c r="CS117" s="52"/>
      <c r="CT117" s="52"/>
      <c r="CU117" s="52"/>
      <c r="CV117" s="52"/>
      <c r="CW117" s="5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row>
    <row r="118" spans="1:186" ht="12.6" customHeight="1">
      <c r="A118" s="38"/>
      <c r="B118" s="5"/>
      <c r="C118" s="32"/>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1276" t="str">
        <f>$AF$60</f>
        <v>20240925_B-01s</v>
      </c>
      <c r="AG118" s="1276"/>
      <c r="AH118" s="1276"/>
      <c r="AI118" s="1276"/>
      <c r="AJ118" s="1276"/>
      <c r="AK118" s="1276"/>
      <c r="AL118" s="44"/>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1199"/>
      <c r="BQ118" s="51"/>
      <c r="BR118" s="183"/>
      <c r="BS118" s="183"/>
      <c r="BT118" s="1212"/>
      <c r="BU118" s="1212"/>
      <c r="BV118" s="1212"/>
      <c r="BW118" s="1212"/>
      <c r="BX118" s="1212"/>
      <c r="BY118" s="1212"/>
      <c r="BZ118" s="1212"/>
      <c r="CA118" s="1212"/>
      <c r="CB118" s="51"/>
      <c r="CC118" s="51"/>
      <c r="CD118" s="51"/>
      <c r="CE118" s="51"/>
      <c r="CF118" s="51"/>
      <c r="CG118" s="51"/>
      <c r="CH118" s="51"/>
      <c r="CI118" s="51"/>
      <c r="CJ118" s="52"/>
      <c r="CK118" s="52"/>
      <c r="CL118" s="52"/>
      <c r="CM118" s="52"/>
      <c r="CN118" s="52"/>
      <c r="CO118" s="52"/>
      <c r="CP118" s="52"/>
      <c r="CQ118" s="52"/>
      <c r="CR118" s="52"/>
      <c r="CS118" s="52"/>
      <c r="CT118" s="52"/>
      <c r="CU118" s="52"/>
      <c r="CV118" s="52"/>
      <c r="CW118" s="5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row>
    <row r="119" spans="1:186" ht="21.95" customHeight="1">
      <c r="A119" s="2"/>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1199"/>
      <c r="BQ119" s="1198"/>
      <c r="BR119" s="1198"/>
      <c r="BS119" s="1198"/>
      <c r="BT119" s="51"/>
      <c r="BU119" s="52"/>
      <c r="BV119" s="52"/>
      <c r="BW119" s="52"/>
      <c r="BX119" s="52"/>
      <c r="BY119" s="52"/>
      <c r="BZ119" s="52"/>
      <c r="CA119" s="52"/>
      <c r="CB119" s="52"/>
      <c r="CC119" s="52"/>
      <c r="CD119" s="52"/>
      <c r="CE119" s="52"/>
      <c r="CF119" s="52"/>
      <c r="CG119" s="52"/>
      <c r="CH119" s="52"/>
      <c r="CI119" s="52"/>
      <c r="CJ119" s="52"/>
      <c r="CK119" s="52"/>
      <c r="CL119" s="52"/>
      <c r="CM119" s="52"/>
      <c r="CN119" s="52"/>
      <c r="CO119" s="52"/>
      <c r="CP119" s="52"/>
      <c r="CQ119" s="52"/>
      <c r="CR119" s="52"/>
      <c r="CS119" s="52"/>
      <c r="CT119" s="52"/>
      <c r="CU119" s="52"/>
      <c r="CV119" s="52"/>
      <c r="CW119" s="5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row>
    <row r="120" spans="1:186" ht="12.6" customHeight="1">
      <c r="A120" s="2" t="s">
        <v>362</v>
      </c>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179"/>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row>
    <row r="121" spans="1:186" ht="12.6" hidden="1" customHeight="1">
      <c r="A121" s="2"/>
      <c r="B121" s="178"/>
      <c r="C121" s="178"/>
      <c r="D121" s="178"/>
      <c r="E121" s="178"/>
      <c r="F121" s="178"/>
      <c r="G121" s="178"/>
      <c r="H121" s="178"/>
      <c r="I121" s="178"/>
      <c r="J121" s="178"/>
      <c r="K121" s="178"/>
      <c r="L121" s="178"/>
      <c r="M121" s="178"/>
      <c r="N121" s="178"/>
      <c r="O121" s="178"/>
      <c r="P121" s="178"/>
      <c r="Q121" s="178"/>
      <c r="R121" s="178"/>
      <c r="S121" s="178"/>
      <c r="T121" s="178"/>
      <c r="U121" s="178"/>
      <c r="V121" s="178"/>
      <c r="W121" s="178"/>
      <c r="X121" s="178"/>
      <c r="Y121" s="178"/>
      <c r="Z121" s="178"/>
      <c r="AA121" s="178"/>
      <c r="AB121" s="178"/>
      <c r="AC121" s="178"/>
      <c r="AD121" s="178"/>
      <c r="AE121" s="178"/>
      <c r="AF121" s="178"/>
      <c r="AG121" s="178"/>
      <c r="AH121" s="178"/>
      <c r="AI121" s="178"/>
      <c r="AJ121" s="178"/>
      <c r="AK121" s="178"/>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179"/>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row>
    <row r="122" spans="1:186" ht="20.100000000000001" hidden="1" customHeight="1">
      <c r="A122" s="180"/>
      <c r="B122" s="5"/>
      <c r="C122" s="5"/>
      <c r="D122" s="5"/>
      <c r="E122" s="5"/>
      <c r="F122" s="5"/>
      <c r="G122" s="5"/>
      <c r="H122" s="5"/>
      <c r="I122" s="5"/>
      <c r="J122" s="5"/>
      <c r="K122" s="5"/>
      <c r="L122" s="5"/>
      <c r="M122" s="5"/>
      <c r="N122" s="5"/>
      <c r="O122" s="5"/>
      <c r="P122" s="5"/>
      <c r="Q122" s="5"/>
      <c r="R122" s="2"/>
      <c r="S122" s="2"/>
      <c r="T122" s="2"/>
      <c r="U122" s="2"/>
      <c r="V122" s="2"/>
      <c r="W122" s="2"/>
      <c r="X122" s="2"/>
      <c r="Y122" s="2"/>
      <c r="Z122" s="2"/>
      <c r="AA122" s="5"/>
      <c r="AB122" s="5"/>
      <c r="AC122" s="5"/>
      <c r="AD122" s="5"/>
      <c r="AE122" s="5"/>
      <c r="AF122" s="5"/>
      <c r="AG122" s="5"/>
      <c r="AH122" s="5"/>
      <c r="AI122" s="5"/>
      <c r="AJ122" s="5"/>
      <c r="AK122" s="5"/>
      <c r="AL122" s="181"/>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179"/>
      <c r="DH122" s="2"/>
      <c r="DI122" s="2"/>
      <c r="DJ122" s="2"/>
      <c r="DK122" s="2"/>
      <c r="DL122" s="2"/>
      <c r="DM122" s="1198"/>
      <c r="DN122" s="1198"/>
      <c r="DO122" s="1198"/>
      <c r="DP122" s="1198"/>
      <c r="DQ122" s="1198"/>
      <c r="DR122" s="51"/>
      <c r="DS122" s="51"/>
      <c r="DT122" s="51"/>
      <c r="DU122" s="51"/>
      <c r="DV122" s="51"/>
      <c r="DW122" s="52"/>
      <c r="DX122" s="51"/>
      <c r="DY122" s="51"/>
      <c r="DZ122" s="51"/>
      <c r="EA122" s="51"/>
      <c r="EB122" s="51"/>
      <c r="EC122" s="51"/>
      <c r="ED122" s="51"/>
      <c r="EE122" s="51"/>
      <c r="EF122" s="52"/>
      <c r="EG122" s="52"/>
      <c r="EH122" s="52"/>
      <c r="EI122" s="52"/>
      <c r="EJ122" s="52"/>
      <c r="EK122" s="52"/>
      <c r="EL122" s="52"/>
      <c r="EM122" s="52"/>
      <c r="EN122" s="52"/>
      <c r="EO122" s="52"/>
      <c r="EP122" s="52"/>
      <c r="EQ122" s="52"/>
      <c r="ER122" s="52"/>
      <c r="ES122" s="52"/>
      <c r="ET122" s="2"/>
      <c r="EU122" s="2"/>
      <c r="EV122" s="27"/>
      <c r="EW122" s="27"/>
      <c r="EX122" s="27"/>
      <c r="EY122" s="27"/>
      <c r="EZ122" s="27"/>
      <c r="FA122" s="27"/>
      <c r="FB122" s="27"/>
      <c r="FC122" s="28"/>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row>
    <row r="123" spans="1:186" ht="20.100000000000001" hidden="1" customHeight="1" thickBot="1">
      <c r="A123" s="180"/>
      <c r="B123" s="5"/>
      <c r="C123" s="5"/>
      <c r="D123" s="5"/>
      <c r="E123" s="5"/>
      <c r="F123" s="5"/>
      <c r="G123" s="5"/>
      <c r="H123" s="5"/>
      <c r="I123" s="5"/>
      <c r="J123" s="5"/>
      <c r="K123" s="5"/>
      <c r="L123" s="5"/>
      <c r="M123" s="5"/>
      <c r="N123" s="5"/>
      <c r="O123" s="5"/>
      <c r="P123" s="5"/>
      <c r="Q123" s="5"/>
      <c r="R123" s="2"/>
      <c r="S123" s="2"/>
      <c r="T123" s="2"/>
      <c r="U123" s="779" t="s">
        <v>222</v>
      </c>
      <c r="V123" s="779"/>
      <c r="W123" s="779"/>
      <c r="X123" s="779"/>
      <c r="Y123" s="779"/>
      <c r="Z123" s="2"/>
      <c r="AA123" s="5"/>
      <c r="AB123" s="5"/>
      <c r="AC123" s="5"/>
      <c r="AD123" s="5"/>
      <c r="AE123" s="5"/>
      <c r="AF123" s="5"/>
      <c r="AG123" s="5"/>
      <c r="AH123" s="5"/>
      <c r="AI123" s="5"/>
      <c r="AJ123" s="5"/>
      <c r="AK123" s="5"/>
      <c r="AL123" s="181"/>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179"/>
      <c r="DH123" s="2"/>
      <c r="DI123" s="2"/>
      <c r="DJ123" s="2"/>
      <c r="DK123" s="2"/>
      <c r="DL123" s="2"/>
      <c r="DM123" s="51"/>
      <c r="DN123" s="183"/>
      <c r="DO123" s="183"/>
      <c r="DP123" s="51"/>
      <c r="DQ123" s="52"/>
      <c r="DR123" s="52"/>
      <c r="DS123" s="52"/>
      <c r="DT123" s="52"/>
      <c r="DU123" s="52"/>
      <c r="DV123" s="52"/>
      <c r="DW123" s="52"/>
      <c r="DX123" s="51"/>
      <c r="DY123" s="51"/>
      <c r="DZ123" s="51"/>
      <c r="EA123" s="51"/>
      <c r="EB123" s="51"/>
      <c r="EC123" s="51"/>
      <c r="ED123" s="51"/>
      <c r="EE123" s="51"/>
      <c r="EF123" s="52"/>
      <c r="EG123" s="52"/>
      <c r="EH123" s="52"/>
      <c r="EI123" s="52"/>
      <c r="EJ123" s="52"/>
      <c r="EK123" s="52"/>
      <c r="EL123" s="52"/>
      <c r="EM123" s="52"/>
      <c r="EN123" s="52"/>
      <c r="EO123" s="52"/>
      <c r="EP123" s="52"/>
      <c r="EQ123" s="52"/>
      <c r="ER123" s="52"/>
      <c r="ES123" s="52"/>
      <c r="ET123" s="2"/>
      <c r="EU123" s="2"/>
      <c r="EV123" s="2"/>
      <c r="EW123" s="2"/>
      <c r="EX123" s="2"/>
      <c r="EY123" s="2"/>
      <c r="EZ123" s="2"/>
      <c r="FA123" s="2"/>
      <c r="FB123" s="2"/>
      <c r="FC123" s="53"/>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row>
    <row r="124" spans="1:186" ht="20.100000000000001" hidden="1" customHeight="1">
      <c r="A124" s="180"/>
      <c r="B124" s="5"/>
      <c r="C124" s="2"/>
      <c r="D124" s="2"/>
      <c r="E124" s="2"/>
      <c r="F124" s="69" t="s">
        <v>223</v>
      </c>
      <c r="G124" s="40"/>
      <c r="H124" s="40"/>
      <c r="I124" s="40"/>
      <c r="J124" s="40"/>
      <c r="K124" s="40"/>
      <c r="L124" s="40"/>
      <c r="M124" s="40"/>
      <c r="N124" s="41"/>
      <c r="O124" s="42"/>
      <c r="P124" s="43"/>
      <c r="Q124" s="43"/>
      <c r="R124" s="43"/>
      <c r="S124" s="43"/>
      <c r="T124" s="2"/>
      <c r="U124" s="886" t="s">
        <v>219</v>
      </c>
      <c r="V124" s="887"/>
      <c r="W124" s="887"/>
      <c r="X124" s="887"/>
      <c r="Y124" s="888"/>
      <c r="Z124" s="1019" t="str">
        <f>IF($Z$10="","",$Z$10)</f>
        <v/>
      </c>
      <c r="AA124" s="1019"/>
      <c r="AB124" s="892" t="str">
        <f>IF($AB$10="","",$AB$10)</f>
        <v/>
      </c>
      <c r="AC124" s="892"/>
      <c r="AD124" s="892" t="str">
        <f>IF($AD$10="","",$AD$10)</f>
        <v/>
      </c>
      <c r="AE124" s="892"/>
      <c r="AF124" s="892" t="str">
        <f>IF($AF$10="","",$AF$10)</f>
        <v/>
      </c>
      <c r="AG124" s="892"/>
      <c r="AH124" s="892" t="str">
        <f>IF($AH$10="","",$AH$10)</f>
        <v/>
      </c>
      <c r="AI124" s="892"/>
      <c r="AJ124" s="1019" t="str">
        <f>IF($AJ$10="","",$AJ$10)</f>
        <v/>
      </c>
      <c r="AK124" s="1020"/>
      <c r="AL124" s="181"/>
      <c r="AM124" s="2"/>
      <c r="AN124" s="2"/>
      <c r="AO124" s="2"/>
      <c r="AP124" s="2"/>
      <c r="AQ124" s="184"/>
      <c r="AR124" s="184"/>
      <c r="AS124" s="184"/>
      <c r="AT124" s="184"/>
      <c r="AU124" s="184"/>
      <c r="AV124" s="184"/>
      <c r="AW124" s="184"/>
      <c r="AX124" s="184"/>
      <c r="AY124" s="184"/>
      <c r="AZ124" s="184"/>
      <c r="BA124" s="184"/>
      <c r="BB124" s="184"/>
      <c r="BC124" s="184"/>
      <c r="BD124" s="184"/>
      <c r="BE124" s="184"/>
      <c r="BF124" s="184"/>
      <c r="BG124" s="184"/>
      <c r="BH124" s="184"/>
      <c r="BI124" s="184"/>
      <c r="BJ124" s="184"/>
      <c r="BK124" s="184"/>
      <c r="BL124" s="2"/>
      <c r="BM124" s="2"/>
      <c r="BN124" s="2"/>
      <c r="BO124" s="2"/>
      <c r="BP124" s="179"/>
      <c r="DH124" s="2"/>
      <c r="DI124" s="2"/>
      <c r="DJ124" s="2"/>
      <c r="DK124" s="2"/>
      <c r="DM124" s="1198"/>
      <c r="DN124" s="1198"/>
      <c r="DO124" s="1198"/>
      <c r="DP124" s="51"/>
      <c r="DQ124" s="52"/>
      <c r="DR124" s="52"/>
      <c r="DS124" s="52"/>
      <c r="DT124" s="52"/>
      <c r="DU124" s="52"/>
      <c r="DV124" s="52"/>
      <c r="DW124" s="52"/>
      <c r="DX124" s="52"/>
      <c r="DY124" s="52"/>
      <c r="DZ124" s="52"/>
      <c r="EA124" s="52"/>
      <c r="EB124" s="52"/>
      <c r="EC124" s="52"/>
      <c r="ED124" s="52"/>
      <c r="EE124" s="52"/>
      <c r="EF124" s="52"/>
      <c r="EG124" s="52"/>
      <c r="EH124" s="52"/>
      <c r="EI124" s="52"/>
      <c r="EJ124" s="52"/>
      <c r="EK124" s="52"/>
      <c r="EL124" s="52"/>
      <c r="EM124" s="52"/>
      <c r="EN124" s="52"/>
      <c r="EO124" s="52"/>
      <c r="EP124" s="52"/>
      <c r="EQ124" s="52"/>
      <c r="ER124" s="52"/>
      <c r="ES124" s="52"/>
      <c r="ET124" s="2"/>
      <c r="EU124" s="2"/>
      <c r="EV124" s="48"/>
      <c r="EW124" s="48"/>
      <c r="EX124" s="48"/>
      <c r="EY124" s="48"/>
      <c r="EZ124" s="48"/>
      <c r="FA124" s="48"/>
      <c r="FB124" s="48"/>
      <c r="FC124" s="49"/>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row>
    <row r="125" spans="1:186" ht="20.100000000000001" hidden="1" customHeight="1">
      <c r="A125" s="180"/>
      <c r="B125" s="5"/>
      <c r="C125" s="2"/>
      <c r="D125" s="2"/>
      <c r="E125" s="2"/>
      <c r="F125" s="39"/>
      <c r="G125" s="40"/>
      <c r="H125" s="40"/>
      <c r="I125" s="40"/>
      <c r="J125" s="40"/>
      <c r="K125" s="40"/>
      <c r="L125" s="40"/>
      <c r="M125" s="40"/>
      <c r="N125" s="1274"/>
      <c r="O125" s="1274"/>
      <c r="P125" s="1274"/>
      <c r="Q125" s="1274"/>
      <c r="R125" s="1274"/>
      <c r="S125" s="1274"/>
      <c r="T125" s="2"/>
      <c r="U125" s="883" t="s">
        <v>218</v>
      </c>
      <c r="V125" s="884"/>
      <c r="W125" s="885"/>
      <c r="X125" s="68" t="s">
        <v>217</v>
      </c>
      <c r="Y125" s="116" t="str">
        <f>IF($Y$11="","",$Y$11)</f>
        <v/>
      </c>
      <c r="Z125" s="116" t="str">
        <f>IF($Z$11="","",$Z$11)</f>
        <v/>
      </c>
      <c r="AA125" s="116" t="str">
        <f>IF($AA$11="","",$AA$11)</f>
        <v/>
      </c>
      <c r="AB125" s="116" t="str">
        <f>IF($AB$11="","",$AB$11)</f>
        <v/>
      </c>
      <c r="AC125" s="116" t="str">
        <f>IF($AC$11="","",$AC$11)</f>
        <v/>
      </c>
      <c r="AD125" s="116" t="str">
        <f>IF($AD$11="","",$AD$11)</f>
        <v/>
      </c>
      <c r="AE125" s="116" t="str">
        <f>IF($AE$11="","",$AE$11)</f>
        <v/>
      </c>
      <c r="AF125" s="116" t="str">
        <f>IF($AF$11="","",$AF$11)</f>
        <v/>
      </c>
      <c r="AG125" s="116" t="str">
        <f>IF($AG$11="","",$AG$11)</f>
        <v/>
      </c>
      <c r="AH125" s="116" t="str">
        <f>IF($AH$11="","",$AH$11)</f>
        <v/>
      </c>
      <c r="AI125" s="116" t="str">
        <f>IF($AI$11="","",$AI$11)</f>
        <v/>
      </c>
      <c r="AJ125" s="116" t="str">
        <f>IF($AJ$11="","",$AJ$11)</f>
        <v/>
      </c>
      <c r="AK125" s="117" t="str">
        <f>IF($AK$11="","",$AK$11)</f>
        <v/>
      </c>
      <c r="AL125" s="181"/>
      <c r="AM125" s="2"/>
      <c r="AN125" s="2"/>
      <c r="AO125" s="2"/>
      <c r="AP125" s="2"/>
      <c r="AQ125" s="184"/>
      <c r="AR125" s="184"/>
      <c r="AS125" s="184"/>
      <c r="AT125" s="184"/>
      <c r="AU125" s="184"/>
      <c r="AV125" s="184"/>
      <c r="AW125" s="184"/>
      <c r="AX125" s="184"/>
      <c r="AY125" s="184"/>
      <c r="AZ125" s="184"/>
      <c r="BA125" s="184"/>
      <c r="BB125" s="184"/>
      <c r="BC125" s="184"/>
      <c r="BD125" s="184"/>
      <c r="BE125" s="184"/>
      <c r="BF125" s="184"/>
      <c r="BG125" s="184"/>
      <c r="BH125" s="184"/>
      <c r="BI125" s="184"/>
      <c r="BJ125" s="184"/>
      <c r="BK125" s="184"/>
      <c r="BL125" s="2"/>
      <c r="BM125" s="2"/>
      <c r="BN125" s="2"/>
      <c r="BO125" s="2"/>
      <c r="BP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row>
    <row r="126" spans="1:186" ht="20.100000000000001" hidden="1" customHeight="1">
      <c r="A126" s="180"/>
      <c r="B126" s="5"/>
      <c r="C126" s="9"/>
      <c r="D126" s="9"/>
      <c r="E126" s="9"/>
      <c r="F126" s="9"/>
      <c r="G126" s="9"/>
      <c r="H126" s="9"/>
      <c r="I126" s="9"/>
      <c r="J126" s="9"/>
      <c r="K126" s="9"/>
      <c r="L126" s="1275" t="s">
        <v>54</v>
      </c>
      <c r="M126" s="1275"/>
      <c r="N126" s="1275"/>
      <c r="O126" s="1275"/>
      <c r="P126" s="1275"/>
      <c r="Q126" s="1275"/>
      <c r="R126" s="1275"/>
      <c r="S126" s="1275"/>
      <c r="T126" s="2"/>
      <c r="U126" s="893" t="s">
        <v>220</v>
      </c>
      <c r="V126" s="894"/>
      <c r="W126" s="895"/>
      <c r="X126" s="10" t="s">
        <v>35</v>
      </c>
      <c r="Y126" s="32" t="str">
        <f>IF($Y$12="","",$Y$12)</f>
        <v/>
      </c>
      <c r="Z126" s="10"/>
      <c r="AA126" s="5"/>
      <c r="AB126" s="5"/>
      <c r="AC126" s="5"/>
      <c r="AD126" s="5"/>
      <c r="AE126" s="5"/>
      <c r="AF126" s="5"/>
      <c r="AG126" s="5"/>
      <c r="AH126" s="5"/>
      <c r="AI126" s="5"/>
      <c r="AJ126" s="5"/>
      <c r="AK126" s="45"/>
      <c r="AL126" s="181"/>
      <c r="AM126" s="2"/>
      <c r="AN126" s="2"/>
      <c r="AO126" s="2"/>
      <c r="AP126" s="2"/>
      <c r="AQ126" s="832" t="s">
        <v>440</v>
      </c>
      <c r="AR126" s="832"/>
      <c r="AS126" s="832"/>
      <c r="AT126" s="832"/>
      <c r="AU126" s="832"/>
      <c r="AV126" s="832"/>
      <c r="AW126" s="832"/>
      <c r="AX126" s="832"/>
      <c r="AY126" s="832"/>
      <c r="AZ126" s="832"/>
      <c r="BA126" s="832"/>
      <c r="BB126" s="832"/>
      <c r="BC126" s="832"/>
      <c r="BD126" s="832"/>
      <c r="BE126" s="832"/>
      <c r="BF126" s="832"/>
      <c r="BG126" s="832"/>
      <c r="BH126" s="832"/>
      <c r="BI126" s="832"/>
      <c r="BJ126" s="832"/>
      <c r="BK126" s="832"/>
      <c r="BL126" s="2"/>
      <c r="BM126" s="2"/>
      <c r="BN126" s="2"/>
      <c r="BO126" s="2"/>
      <c r="BP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row>
    <row r="127" spans="1:186" ht="20.100000000000001" hidden="1" customHeight="1">
      <c r="A127" s="180"/>
      <c r="B127" s="5"/>
      <c r="C127" s="1058" t="str">
        <f>IF($C$13="","　 年  　 月",$C$13)</f>
        <v>　 年  　 月</v>
      </c>
      <c r="D127" s="1058"/>
      <c r="E127" s="1058"/>
      <c r="F127" s="1058"/>
      <c r="G127" s="1058"/>
      <c r="H127" s="1059" t="str">
        <f>IF($H$13="","　   日",$H$13)</f>
        <v>　   日</v>
      </c>
      <c r="I127" s="1059"/>
      <c r="J127" s="1059"/>
      <c r="K127" s="9"/>
      <c r="L127" s="773"/>
      <c r="M127" s="773"/>
      <c r="N127" s="773"/>
      <c r="O127" s="773"/>
      <c r="P127" s="773"/>
      <c r="Q127" s="773"/>
      <c r="R127" s="773"/>
      <c r="S127" s="773"/>
      <c r="T127" s="2"/>
      <c r="U127" s="896"/>
      <c r="V127" s="897"/>
      <c r="W127" s="898"/>
      <c r="X127" s="1021" t="str">
        <f>IF($X$13="","",$X$13)</f>
        <v/>
      </c>
      <c r="Y127" s="897"/>
      <c r="Z127" s="897"/>
      <c r="AA127" s="897"/>
      <c r="AB127" s="897"/>
      <c r="AC127" s="897"/>
      <c r="AD127" s="897"/>
      <c r="AE127" s="897"/>
      <c r="AF127" s="897"/>
      <c r="AG127" s="897"/>
      <c r="AH127" s="897"/>
      <c r="AI127" s="897"/>
      <c r="AJ127" s="897"/>
      <c r="AK127" s="1022"/>
      <c r="AL127" s="181"/>
      <c r="AM127" s="2"/>
      <c r="AN127" s="2"/>
      <c r="AO127" s="2"/>
      <c r="AP127" s="2"/>
      <c r="AQ127" s="832"/>
      <c r="AR127" s="832"/>
      <c r="AS127" s="832"/>
      <c r="AT127" s="832"/>
      <c r="AU127" s="832"/>
      <c r="AV127" s="832"/>
      <c r="AW127" s="832"/>
      <c r="AX127" s="832"/>
      <c r="AY127" s="832"/>
      <c r="AZ127" s="832"/>
      <c r="BA127" s="832"/>
      <c r="BB127" s="832"/>
      <c r="BC127" s="832"/>
      <c r="BD127" s="832"/>
      <c r="BE127" s="832"/>
      <c r="BF127" s="832"/>
      <c r="BG127" s="832"/>
      <c r="BH127" s="832"/>
      <c r="BI127" s="832"/>
      <c r="BJ127" s="832"/>
      <c r="BK127" s="832"/>
      <c r="BL127" s="2"/>
      <c r="BM127" s="2"/>
      <c r="BN127" s="2"/>
      <c r="BO127" s="2"/>
      <c r="BP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row>
    <row r="128" spans="1:186" ht="24.95" hidden="1" customHeight="1">
      <c r="A128" s="180"/>
      <c r="B128" s="5"/>
      <c r="C128" s="2"/>
      <c r="D128" s="5"/>
      <c r="E128" s="5"/>
      <c r="F128" s="5"/>
      <c r="G128" s="5"/>
      <c r="H128" s="5"/>
      <c r="I128" s="5"/>
      <c r="J128" s="5"/>
      <c r="K128" s="5"/>
      <c r="L128" s="773"/>
      <c r="M128" s="773"/>
      <c r="N128" s="773"/>
      <c r="O128" s="773"/>
      <c r="P128" s="773"/>
      <c r="Q128" s="773"/>
      <c r="R128" s="773"/>
      <c r="S128" s="773"/>
      <c r="T128" s="2"/>
      <c r="U128" s="794" t="s">
        <v>3</v>
      </c>
      <c r="V128" s="795"/>
      <c r="W128" s="796"/>
      <c r="X128" s="889" t="str">
        <f>IF($X$14="","",$X$14)</f>
        <v/>
      </c>
      <c r="Y128" s="890"/>
      <c r="Z128" s="890"/>
      <c r="AA128" s="890"/>
      <c r="AB128" s="890"/>
      <c r="AC128" s="890"/>
      <c r="AD128" s="890"/>
      <c r="AE128" s="890"/>
      <c r="AF128" s="890"/>
      <c r="AG128" s="890"/>
      <c r="AH128" s="890"/>
      <c r="AI128" s="890"/>
      <c r="AJ128" s="890"/>
      <c r="AK128" s="891"/>
      <c r="AL128" s="181"/>
      <c r="AM128" s="2"/>
      <c r="AN128" s="2"/>
      <c r="AO128" s="2"/>
      <c r="AP128" s="2"/>
      <c r="AQ128" s="832"/>
      <c r="AR128" s="832"/>
      <c r="AS128" s="832"/>
      <c r="AT128" s="832"/>
      <c r="AU128" s="832"/>
      <c r="AV128" s="832"/>
      <c r="AW128" s="832"/>
      <c r="AX128" s="832"/>
      <c r="AY128" s="832"/>
      <c r="AZ128" s="832"/>
      <c r="BA128" s="832"/>
      <c r="BB128" s="832"/>
      <c r="BC128" s="832"/>
      <c r="BD128" s="832"/>
      <c r="BE128" s="832"/>
      <c r="BF128" s="832"/>
      <c r="BG128" s="832"/>
      <c r="BH128" s="832"/>
      <c r="BI128" s="832"/>
      <c r="BJ128" s="832"/>
      <c r="BK128" s="832"/>
      <c r="BL128" s="2"/>
      <c r="BM128" s="2"/>
      <c r="BN128" s="2"/>
      <c r="BO128" s="2"/>
      <c r="BP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row>
    <row r="129" spans="1:186" ht="20.100000000000001" hidden="1" customHeight="1">
      <c r="A129" s="180"/>
      <c r="B129" s="5"/>
      <c r="C129" s="814" t="s">
        <v>5</v>
      </c>
      <c r="D129" s="815"/>
      <c r="E129" s="816"/>
      <c r="F129" s="1060" t="str">
        <f>IF($F$15="","",$F$15)</f>
        <v/>
      </c>
      <c r="G129" s="1061"/>
      <c r="H129" s="905" t="s">
        <v>6</v>
      </c>
      <c r="I129" s="1060" t="str">
        <f>IF($I$15="","",$I$15)</f>
        <v/>
      </c>
      <c r="J129" s="1061"/>
      <c r="K129" s="905" t="s">
        <v>6</v>
      </c>
      <c r="L129" s="899" t="str">
        <f>IF($L$15="","",$L$15)</f>
        <v/>
      </c>
      <c r="M129" s="900"/>
      <c r="N129" s="900"/>
      <c r="O129" s="901"/>
      <c r="P129" s="905" t="s">
        <v>6</v>
      </c>
      <c r="Q129" s="1064" t="str">
        <f>IF($Q$15="","",$Q$15)</f>
        <v/>
      </c>
      <c r="R129" s="1065"/>
      <c r="S129" s="1066"/>
      <c r="T129" s="2"/>
      <c r="U129" s="1073" t="s">
        <v>2</v>
      </c>
      <c r="V129" s="1074"/>
      <c r="W129" s="1075"/>
      <c r="X129" s="909" t="str">
        <f>IF($X$15="","",$X$15)</f>
        <v/>
      </c>
      <c r="Y129" s="910"/>
      <c r="Z129" s="910"/>
      <c r="AA129" s="910"/>
      <c r="AB129" s="910"/>
      <c r="AC129" s="910"/>
      <c r="AD129" s="910"/>
      <c r="AE129" s="910"/>
      <c r="AF129" s="910"/>
      <c r="AG129" s="910"/>
      <c r="AH129" s="910"/>
      <c r="AI129" s="910"/>
      <c r="AJ129" s="910"/>
      <c r="AK129" s="911"/>
      <c r="AL129" s="181"/>
      <c r="AM129" s="2"/>
      <c r="AN129" s="2"/>
      <c r="AO129" s="2"/>
      <c r="AP129" s="2"/>
      <c r="AQ129" s="2"/>
      <c r="AR129" s="30" t="s">
        <v>39</v>
      </c>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row>
    <row r="130" spans="1:186" ht="20.100000000000001" hidden="1" customHeight="1" thickBot="1">
      <c r="A130" s="180"/>
      <c r="B130" s="5"/>
      <c r="C130" s="817"/>
      <c r="D130" s="818"/>
      <c r="E130" s="819"/>
      <c r="F130" s="1062"/>
      <c r="G130" s="1063"/>
      <c r="H130" s="905"/>
      <c r="I130" s="1062"/>
      <c r="J130" s="1063"/>
      <c r="K130" s="905"/>
      <c r="L130" s="902"/>
      <c r="M130" s="903"/>
      <c r="N130" s="903"/>
      <c r="O130" s="904"/>
      <c r="P130" s="905"/>
      <c r="Q130" s="1067"/>
      <c r="R130" s="1068"/>
      <c r="S130" s="1069"/>
      <c r="T130" s="2"/>
      <c r="U130" s="1070" t="s">
        <v>4</v>
      </c>
      <c r="V130" s="1071"/>
      <c r="W130" s="1072"/>
      <c r="X130" s="906" t="str">
        <f>IF($X$16="","",$X$16)</f>
        <v/>
      </c>
      <c r="Y130" s="907"/>
      <c r="Z130" s="907"/>
      <c r="AA130" s="907"/>
      <c r="AB130" s="907"/>
      <c r="AC130" s="907"/>
      <c r="AD130" s="907"/>
      <c r="AE130" s="907"/>
      <c r="AF130" s="907"/>
      <c r="AG130" s="907"/>
      <c r="AH130" s="907"/>
      <c r="AI130" s="907"/>
      <c r="AJ130" s="907"/>
      <c r="AK130" s="908"/>
      <c r="AL130" s="181"/>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row>
    <row r="131" spans="1:186" ht="6" hidden="1" customHeight="1" thickBot="1">
      <c r="A131" s="18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181"/>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row>
    <row r="132" spans="1:186" ht="18" hidden="1" customHeight="1">
      <c r="A132" s="180"/>
      <c r="B132" s="5"/>
      <c r="C132" s="808" t="s">
        <v>0</v>
      </c>
      <c r="D132" s="809"/>
      <c r="E132" s="810"/>
      <c r="F132" s="853" t="str">
        <f>IF($F$18="","",$F$18)</f>
        <v/>
      </c>
      <c r="G132" s="854"/>
      <c r="H132" s="854"/>
      <c r="I132" s="854"/>
      <c r="J132" s="854"/>
      <c r="K132" s="854"/>
      <c r="L132" s="854"/>
      <c r="M132" s="854"/>
      <c r="N132" s="854"/>
      <c r="O132" s="854"/>
      <c r="P132" s="854"/>
      <c r="Q132" s="854"/>
      <c r="R132" s="854"/>
      <c r="S132" s="854"/>
      <c r="T132" s="854"/>
      <c r="U132" s="854"/>
      <c r="V132" s="854"/>
      <c r="W132" s="854"/>
      <c r="X132" s="854"/>
      <c r="Y132" s="854"/>
      <c r="Z132" s="854"/>
      <c r="AA132" s="854"/>
      <c r="AB132" s="854"/>
      <c r="AC132" s="854"/>
      <c r="AD132" s="854"/>
      <c r="AE132" s="855"/>
      <c r="AF132" s="1003" t="s">
        <v>1</v>
      </c>
      <c r="AG132" s="809"/>
      <c r="AH132" s="1004"/>
      <c r="AI132" s="1030" t="str">
        <f>IF($AI$18="","",$AI$18)</f>
        <v/>
      </c>
      <c r="AJ132" s="1031"/>
      <c r="AK132" s="1032"/>
      <c r="AL132" s="181"/>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1199"/>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row>
    <row r="133" spans="1:186" ht="18" hidden="1" customHeight="1" thickBot="1">
      <c r="A133" s="180"/>
      <c r="B133" s="5"/>
      <c r="C133" s="811"/>
      <c r="D133" s="812"/>
      <c r="E133" s="813"/>
      <c r="F133" s="856"/>
      <c r="G133" s="857"/>
      <c r="H133" s="857"/>
      <c r="I133" s="857"/>
      <c r="J133" s="857"/>
      <c r="K133" s="857"/>
      <c r="L133" s="857"/>
      <c r="M133" s="857"/>
      <c r="N133" s="857"/>
      <c r="O133" s="857"/>
      <c r="P133" s="857"/>
      <c r="Q133" s="857"/>
      <c r="R133" s="857"/>
      <c r="S133" s="857"/>
      <c r="T133" s="857"/>
      <c r="U133" s="857"/>
      <c r="V133" s="857"/>
      <c r="W133" s="857"/>
      <c r="X133" s="857"/>
      <c r="Y133" s="857"/>
      <c r="Z133" s="857"/>
      <c r="AA133" s="857"/>
      <c r="AB133" s="857"/>
      <c r="AC133" s="857"/>
      <c r="AD133" s="857"/>
      <c r="AE133" s="858"/>
      <c r="AF133" s="1005"/>
      <c r="AG133" s="812"/>
      <c r="AH133" s="1006"/>
      <c r="AI133" s="1033"/>
      <c r="AJ133" s="1034"/>
      <c r="AK133" s="1035"/>
      <c r="AL133" s="181"/>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1199"/>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row>
    <row r="134" spans="1:186" ht="6" hidden="1" customHeight="1" thickBot="1">
      <c r="A134" s="180"/>
      <c r="B134" s="5"/>
      <c r="C134" s="5"/>
      <c r="D134" s="5"/>
      <c r="E134" s="5"/>
      <c r="F134" s="5"/>
      <c r="G134" s="5"/>
      <c r="H134" s="5"/>
      <c r="I134" s="5"/>
      <c r="J134" s="5"/>
      <c r="K134" s="5"/>
      <c r="L134" s="5"/>
      <c r="M134" s="5"/>
      <c r="N134" s="5"/>
      <c r="O134" s="5"/>
      <c r="P134" s="5"/>
      <c r="Q134" s="5"/>
      <c r="R134" s="5"/>
      <c r="S134" s="5"/>
      <c r="T134" s="5"/>
      <c r="U134" s="5"/>
      <c r="V134" s="5"/>
      <c r="W134" s="5"/>
      <c r="X134" s="5"/>
      <c r="Y134" s="2"/>
      <c r="Z134" s="2"/>
      <c r="AA134" s="5"/>
      <c r="AB134" s="54"/>
      <c r="AC134" s="54"/>
      <c r="AD134" s="54"/>
      <c r="AE134" s="54"/>
      <c r="AF134" s="54"/>
      <c r="AG134" s="54"/>
      <c r="AH134" s="54"/>
      <c r="AI134" s="54"/>
      <c r="AJ134" s="54"/>
      <c r="AK134" s="54"/>
      <c r="AL134" s="181"/>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1199"/>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row>
    <row r="135" spans="1:186" ht="18" hidden="1" customHeight="1">
      <c r="A135" s="180"/>
      <c r="B135" s="5"/>
      <c r="C135" s="13" t="s">
        <v>7</v>
      </c>
      <c r="D135" s="14"/>
      <c r="E135" s="14"/>
      <c r="F135" s="14"/>
      <c r="G135" s="14"/>
      <c r="H135" s="879"/>
      <c r="I135" s="879"/>
      <c r="J135" s="831" t="str">
        <f>IF($J$21="","",$J$21)</f>
        <v/>
      </c>
      <c r="K135" s="831"/>
      <c r="L135" s="831"/>
      <c r="M135" s="831"/>
      <c r="N135" s="831"/>
      <c r="O135" s="831"/>
      <c r="P135" s="831"/>
      <c r="Q135" s="5"/>
      <c r="R135" s="73"/>
      <c r="S135" s="870" t="s">
        <v>233</v>
      </c>
      <c r="T135" s="871"/>
      <c r="U135" s="872"/>
      <c r="V135" s="774" t="str">
        <f>IF($BQ$15="","",$V$21)</f>
        <v/>
      </c>
      <c r="W135" s="775"/>
      <c r="X135" s="775"/>
      <c r="Y135" s="775"/>
      <c r="Z135" s="775" t="str">
        <f>IF($BT$15="","",$Z$21)</f>
        <v/>
      </c>
      <c r="AA135" s="775"/>
      <c r="AB135" s="775"/>
      <c r="AC135" s="775"/>
      <c r="AD135" s="775"/>
      <c r="AE135" s="775"/>
      <c r="AF135" s="775"/>
      <c r="AG135" s="775"/>
      <c r="AH135" s="775"/>
      <c r="AI135" s="775"/>
      <c r="AJ135" s="775"/>
      <c r="AK135" s="859"/>
      <c r="AL135" s="181"/>
      <c r="AM135" s="2"/>
      <c r="AN135" s="2"/>
      <c r="AO135" s="2"/>
      <c r="AP135" s="2"/>
      <c r="AQ135" s="2"/>
      <c r="AR135" s="111"/>
      <c r="AS135" s="111"/>
      <c r="AT135" s="55"/>
      <c r="AU135" s="97"/>
      <c r="AV135" s="97"/>
      <c r="AW135" s="97"/>
      <c r="AX135" s="112"/>
      <c r="AY135" s="112"/>
      <c r="AZ135" s="112"/>
      <c r="BA135" s="112"/>
      <c r="BB135" s="112"/>
      <c r="BC135" s="2"/>
      <c r="BD135" s="2"/>
      <c r="BE135" s="2"/>
      <c r="BF135" s="2"/>
      <c r="BG135" s="2"/>
      <c r="BH135" s="2"/>
      <c r="BI135" s="2"/>
      <c r="BJ135" s="2"/>
      <c r="BK135" s="2"/>
      <c r="BL135" s="2"/>
      <c r="BM135" s="2"/>
      <c r="BN135" s="2"/>
      <c r="BO135" s="2"/>
      <c r="BP135" s="1199"/>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row>
    <row r="136" spans="1:186" ht="18" hidden="1" customHeight="1">
      <c r="A136" s="180"/>
      <c r="B136" s="5"/>
      <c r="C136" s="15"/>
      <c r="D136" s="852" t="s">
        <v>17</v>
      </c>
      <c r="E136" s="852"/>
      <c r="F136" s="852"/>
      <c r="G136" s="852"/>
      <c r="H136" s="852"/>
      <c r="I136" s="852"/>
      <c r="J136" s="831"/>
      <c r="K136" s="831"/>
      <c r="L136" s="831"/>
      <c r="M136" s="831"/>
      <c r="N136" s="831"/>
      <c r="O136" s="831"/>
      <c r="P136" s="831"/>
      <c r="Q136" s="5"/>
      <c r="R136" s="73"/>
      <c r="S136" s="873"/>
      <c r="T136" s="874"/>
      <c r="U136" s="875"/>
      <c r="V136" s="991" t="str">
        <f>IF($AQ$4="","",$V$22)</f>
        <v/>
      </c>
      <c r="W136" s="992"/>
      <c r="X136" s="992"/>
      <c r="Y136" s="992"/>
      <c r="Z136" s="992"/>
      <c r="AA136" s="992"/>
      <c r="AB136" s="992"/>
      <c r="AC136" s="992"/>
      <c r="AD136" s="992"/>
      <c r="AE136" s="992"/>
      <c r="AF136" s="992"/>
      <c r="AG136" s="992"/>
      <c r="AH136" s="992"/>
      <c r="AI136" s="992"/>
      <c r="AJ136" s="992"/>
      <c r="AK136" s="993"/>
      <c r="AL136" s="181"/>
      <c r="AM136" s="2"/>
      <c r="AN136" s="2"/>
      <c r="AO136" s="2"/>
      <c r="AP136" s="2"/>
      <c r="AQ136" s="2"/>
      <c r="AR136" s="111"/>
      <c r="AS136" s="111"/>
      <c r="AT136" s="55"/>
      <c r="AU136" s="97"/>
      <c r="AV136" s="97"/>
      <c r="AW136" s="97"/>
      <c r="AX136" s="112"/>
      <c r="AY136" s="112"/>
      <c r="AZ136" s="112"/>
      <c r="BA136" s="112"/>
      <c r="BB136" s="112"/>
      <c r="BC136" s="2"/>
      <c r="BD136" s="2"/>
      <c r="BE136" s="2"/>
      <c r="BF136" s="2"/>
      <c r="BG136" s="2"/>
      <c r="BH136" s="2"/>
      <c r="BI136" s="2"/>
      <c r="BJ136" s="2"/>
      <c r="BK136" s="2"/>
      <c r="BL136" s="2"/>
      <c r="BM136" s="2"/>
      <c r="BN136" s="2"/>
      <c r="BO136" s="2"/>
      <c r="BP136" s="1199"/>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row>
    <row r="137" spans="1:186" ht="18" hidden="1" customHeight="1">
      <c r="A137" s="180"/>
      <c r="B137" s="1231" t="s">
        <v>446</v>
      </c>
      <c r="C137" s="13" t="s">
        <v>8</v>
      </c>
      <c r="D137" s="14"/>
      <c r="E137" s="14"/>
      <c r="F137" s="14"/>
      <c r="G137" s="14"/>
      <c r="H137" s="14"/>
      <c r="I137" s="14"/>
      <c r="J137" s="831" t="str">
        <f>$J$23</f>
        <v/>
      </c>
      <c r="K137" s="831"/>
      <c r="L137" s="831"/>
      <c r="M137" s="831"/>
      <c r="N137" s="831"/>
      <c r="O137" s="831"/>
      <c r="P137" s="831"/>
      <c r="Q137" s="5"/>
      <c r="R137" s="70"/>
      <c r="S137" s="873"/>
      <c r="T137" s="874"/>
      <c r="U137" s="875"/>
      <c r="V137" s="994"/>
      <c r="W137" s="995"/>
      <c r="X137" s="995"/>
      <c r="Y137" s="995"/>
      <c r="Z137" s="995"/>
      <c r="AA137" s="995"/>
      <c r="AB137" s="995"/>
      <c r="AC137" s="995"/>
      <c r="AD137" s="995"/>
      <c r="AE137" s="995"/>
      <c r="AF137" s="995"/>
      <c r="AG137" s="995"/>
      <c r="AH137" s="995"/>
      <c r="AI137" s="995"/>
      <c r="AJ137" s="995"/>
      <c r="AK137" s="996"/>
      <c r="AL137" s="181"/>
      <c r="AM137" s="2"/>
      <c r="AN137" s="2"/>
      <c r="AO137" s="2"/>
      <c r="AP137" s="2"/>
      <c r="AQ137" s="2"/>
      <c r="AR137" s="111"/>
      <c r="AS137" s="111"/>
      <c r="AT137" s="55"/>
      <c r="AU137" s="97"/>
      <c r="AV137" s="97"/>
      <c r="AW137" s="97"/>
      <c r="AX137" s="112"/>
      <c r="AY137" s="112"/>
      <c r="AZ137" s="112"/>
      <c r="BA137" s="112"/>
      <c r="BB137" s="112"/>
      <c r="BC137" s="2"/>
      <c r="BD137" s="2"/>
      <c r="BE137" s="2"/>
      <c r="BF137" s="2"/>
      <c r="BG137" s="2"/>
      <c r="BH137" s="2"/>
      <c r="BI137" s="2"/>
      <c r="BJ137" s="2"/>
      <c r="BK137" s="2"/>
      <c r="BL137" s="2"/>
      <c r="BM137" s="2"/>
      <c r="BN137" s="2"/>
      <c r="BO137" s="2"/>
      <c r="BP137" s="1199"/>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row>
    <row r="138" spans="1:186" ht="18" hidden="1" customHeight="1">
      <c r="A138" s="180"/>
      <c r="B138" s="1231"/>
      <c r="C138" s="29"/>
      <c r="D138" s="912" t="s">
        <v>242</v>
      </c>
      <c r="E138" s="912"/>
      <c r="F138" s="912"/>
      <c r="G138" s="912"/>
      <c r="H138" s="912"/>
      <c r="I138" s="912"/>
      <c r="J138" s="831"/>
      <c r="K138" s="831"/>
      <c r="L138" s="831"/>
      <c r="M138" s="831"/>
      <c r="N138" s="831"/>
      <c r="O138" s="831"/>
      <c r="P138" s="831"/>
      <c r="Q138" s="5"/>
      <c r="R138" s="70"/>
      <c r="S138" s="873"/>
      <c r="T138" s="874"/>
      <c r="U138" s="875"/>
      <c r="V138" s="862" t="str">
        <f>IF($V$24="","",$V$24)</f>
        <v/>
      </c>
      <c r="W138" s="862"/>
      <c r="X138" s="862"/>
      <c r="Y138" s="862"/>
      <c r="Z138" s="862"/>
      <c r="AA138" s="862"/>
      <c r="AB138" s="862"/>
      <c r="AC138" s="862"/>
      <c r="AD138" s="862"/>
      <c r="AE138" s="862"/>
      <c r="AF138" s="862"/>
      <c r="AG138" s="862"/>
      <c r="AH138" s="862"/>
      <c r="AI138" s="862"/>
      <c r="AJ138" s="862"/>
      <c r="AK138" s="863"/>
      <c r="AL138" s="181"/>
      <c r="AM138" s="2"/>
      <c r="AN138" s="2"/>
      <c r="AO138" s="2"/>
      <c r="AP138" s="2"/>
      <c r="AQ138" s="2"/>
      <c r="AR138" s="111"/>
      <c r="AS138" s="111"/>
      <c r="AT138" s="55"/>
      <c r="AU138" s="110"/>
      <c r="AV138" s="110"/>
      <c r="AW138" s="110"/>
      <c r="AX138" s="32"/>
      <c r="AY138" s="32"/>
      <c r="AZ138" s="32"/>
      <c r="BA138" s="32"/>
      <c r="BB138" s="32"/>
      <c r="BC138" s="2"/>
      <c r="BD138" s="2"/>
      <c r="BE138" s="2"/>
      <c r="BF138" s="2"/>
      <c r="BG138" s="2"/>
      <c r="BH138" s="2"/>
      <c r="BI138" s="2"/>
      <c r="BJ138" s="2"/>
      <c r="BK138" s="2"/>
      <c r="BL138" s="2"/>
      <c r="BM138" s="2"/>
      <c r="BN138" s="2"/>
      <c r="BO138" s="2"/>
      <c r="BP138" s="185"/>
      <c r="BQ138" s="182"/>
      <c r="BR138" s="182"/>
      <c r="BS138" s="182"/>
      <c r="BT138" s="51"/>
      <c r="BU138" s="51"/>
      <c r="BV138" s="51"/>
      <c r="BW138" s="51"/>
      <c r="BX138" s="51"/>
      <c r="BY138" s="51"/>
      <c r="BZ138" s="51"/>
      <c r="CA138" s="51"/>
      <c r="CB138" s="51"/>
      <c r="CC138" s="52"/>
      <c r="CD138" s="52"/>
      <c r="CE138" s="52"/>
      <c r="CF138" s="52"/>
      <c r="CG138" s="52"/>
      <c r="CH138" s="52"/>
      <c r="CI138" s="52"/>
      <c r="CJ138" s="52"/>
      <c r="CK138" s="52"/>
      <c r="CL138" s="52"/>
      <c r="CM138" s="52"/>
      <c r="CN138" s="52"/>
      <c r="CO138" s="51"/>
      <c r="CP138" s="51"/>
      <c r="CQ138" s="51"/>
      <c r="CR138" s="51"/>
      <c r="CS138" s="52"/>
      <c r="CT138" s="52"/>
      <c r="CU138" s="52"/>
      <c r="CV138" s="52"/>
      <c r="CW138" s="5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row>
    <row r="139" spans="1:186" ht="18" hidden="1" customHeight="1" thickBot="1">
      <c r="A139" s="180"/>
      <c r="B139" s="5"/>
      <c r="C139" s="15" t="s">
        <v>9</v>
      </c>
      <c r="D139" s="10" t="s">
        <v>24</v>
      </c>
      <c r="E139" s="10"/>
      <c r="F139" s="10"/>
      <c r="G139" s="10"/>
      <c r="H139" s="10"/>
      <c r="I139" s="10"/>
      <c r="J139" s="831" t="str">
        <f>$J$25</f>
        <v/>
      </c>
      <c r="K139" s="831"/>
      <c r="L139" s="831"/>
      <c r="M139" s="831"/>
      <c r="N139" s="831"/>
      <c r="O139" s="831"/>
      <c r="P139" s="831"/>
      <c r="Q139" s="5"/>
      <c r="R139" s="10"/>
      <c r="S139" s="876"/>
      <c r="T139" s="877"/>
      <c r="U139" s="878"/>
      <c r="V139" s="864"/>
      <c r="W139" s="864"/>
      <c r="X139" s="864"/>
      <c r="Y139" s="864"/>
      <c r="Z139" s="864"/>
      <c r="AA139" s="864"/>
      <c r="AB139" s="864"/>
      <c r="AC139" s="864"/>
      <c r="AD139" s="864"/>
      <c r="AE139" s="864"/>
      <c r="AF139" s="864"/>
      <c r="AG139" s="864"/>
      <c r="AH139" s="864"/>
      <c r="AI139" s="864"/>
      <c r="AJ139" s="864"/>
      <c r="AK139" s="865"/>
      <c r="AL139" s="181"/>
      <c r="AM139" s="2"/>
      <c r="AN139" s="2"/>
      <c r="AO139" s="2"/>
      <c r="AP139" s="2"/>
      <c r="AQ139" s="2"/>
      <c r="AR139" s="113"/>
      <c r="AS139" s="113"/>
      <c r="AT139" s="55"/>
      <c r="AU139" s="110"/>
      <c r="AV139" s="110"/>
      <c r="AW139" s="110"/>
      <c r="AX139" s="32"/>
      <c r="AY139" s="32"/>
      <c r="AZ139" s="32"/>
      <c r="BA139" s="32"/>
      <c r="BB139" s="32"/>
      <c r="BC139" s="2"/>
      <c r="BD139" s="2"/>
      <c r="BE139" s="2"/>
      <c r="BF139" s="2"/>
      <c r="BG139" s="2"/>
      <c r="BH139" s="2"/>
      <c r="BI139" s="2"/>
      <c r="BJ139" s="2"/>
      <c r="BK139" s="2"/>
      <c r="BL139" s="2"/>
      <c r="BM139" s="2"/>
      <c r="BN139" s="2"/>
      <c r="BO139" s="2"/>
      <c r="BP139" s="185"/>
      <c r="BQ139" s="182"/>
      <c r="BR139" s="182"/>
      <c r="BS139" s="182"/>
      <c r="BT139" s="51"/>
      <c r="BU139" s="51"/>
      <c r="BV139" s="51"/>
      <c r="BW139" s="51"/>
      <c r="BX139" s="51"/>
      <c r="BY139" s="51"/>
      <c r="BZ139" s="51"/>
      <c r="CA139" s="52"/>
      <c r="CB139" s="51"/>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row>
    <row r="140" spans="1:186" ht="18" hidden="1" customHeight="1">
      <c r="A140" s="180"/>
      <c r="B140" s="5"/>
      <c r="C140" s="15"/>
      <c r="D140" s="852" t="s">
        <v>18</v>
      </c>
      <c r="E140" s="852"/>
      <c r="F140" s="852"/>
      <c r="G140" s="852"/>
      <c r="H140" s="852"/>
      <c r="I140" s="852"/>
      <c r="J140" s="831"/>
      <c r="K140" s="831"/>
      <c r="L140" s="831"/>
      <c r="M140" s="831"/>
      <c r="N140" s="831"/>
      <c r="O140" s="831"/>
      <c r="P140" s="831"/>
      <c r="Q140" s="5"/>
      <c r="R140" s="73"/>
      <c r="S140" s="73"/>
      <c r="T140" s="73"/>
      <c r="U140" s="73"/>
      <c r="V140" s="73"/>
      <c r="W140" s="73"/>
      <c r="X140" s="73"/>
      <c r="Y140" s="73"/>
      <c r="Z140" s="56"/>
      <c r="AL140" s="181"/>
      <c r="AM140" s="2"/>
      <c r="AN140" s="2"/>
      <c r="AO140" s="2"/>
      <c r="AP140" s="2"/>
      <c r="AQ140" s="2"/>
      <c r="AR140" s="113"/>
      <c r="AS140" s="113"/>
      <c r="AT140" s="55"/>
      <c r="AU140" s="110"/>
      <c r="AV140" s="110"/>
      <c r="AW140" s="110"/>
      <c r="AX140" s="32"/>
      <c r="AY140" s="32"/>
      <c r="AZ140" s="32"/>
      <c r="BA140" s="32"/>
      <c r="BB140" s="32"/>
      <c r="BC140" s="2"/>
      <c r="BD140" s="2"/>
      <c r="BE140" s="2"/>
      <c r="BF140" s="2"/>
      <c r="BG140" s="2"/>
      <c r="BH140" s="2"/>
      <c r="BI140" s="2"/>
      <c r="BJ140" s="2"/>
      <c r="BK140" s="2"/>
      <c r="BL140" s="2"/>
      <c r="BM140" s="2"/>
      <c r="BN140" s="2"/>
      <c r="BO140" s="2"/>
      <c r="BP140" s="185"/>
      <c r="BQ140" s="182"/>
      <c r="BR140" s="182"/>
      <c r="BS140" s="182"/>
      <c r="BT140" s="51"/>
      <c r="BU140" s="51"/>
      <c r="BV140" s="51"/>
      <c r="BW140" s="51"/>
      <c r="BX140" s="51"/>
      <c r="BY140" s="51"/>
      <c r="BZ140" s="51"/>
      <c r="CA140" s="52"/>
      <c r="CB140" s="51"/>
      <c r="CC140" s="52"/>
      <c r="CD140" s="52"/>
      <c r="CE140" s="52"/>
      <c r="CF140" s="52"/>
      <c r="CG140" s="52"/>
      <c r="CH140" s="52"/>
      <c r="CI140" s="52"/>
      <c r="CJ140" s="52"/>
      <c r="CK140" s="52"/>
      <c r="CL140" s="52"/>
      <c r="CM140" s="52"/>
      <c r="CN140" s="52"/>
      <c r="CO140" s="52"/>
      <c r="CP140" s="52"/>
      <c r="CQ140" s="52"/>
      <c r="CR140" s="52"/>
      <c r="CS140" s="52"/>
      <c r="CT140" s="52"/>
      <c r="CU140" s="52"/>
      <c r="CV140" s="52"/>
      <c r="CW140" s="5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row>
    <row r="141" spans="1:186" ht="18" hidden="1" customHeight="1">
      <c r="A141" s="180"/>
      <c r="B141" s="5"/>
      <c r="C141" s="13" t="s">
        <v>10</v>
      </c>
      <c r="D141" s="1094" t="s">
        <v>19</v>
      </c>
      <c r="E141" s="1094"/>
      <c r="F141" s="1094"/>
      <c r="G141" s="1094"/>
      <c r="H141" s="1094"/>
      <c r="I141" s="1094"/>
      <c r="J141" s="831">
        <f>IF($J$27="","",$J$27)</f>
        <v>0</v>
      </c>
      <c r="K141" s="831"/>
      <c r="L141" s="831"/>
      <c r="M141" s="831"/>
      <c r="N141" s="831"/>
      <c r="O141" s="831"/>
      <c r="P141" s="831"/>
      <c r="Q141" s="5"/>
      <c r="R141" s="73"/>
      <c r="S141" s="1098" t="s">
        <v>243</v>
      </c>
      <c r="T141" s="98" t="s">
        <v>55</v>
      </c>
      <c r="U141" s="866">
        <v>12150</v>
      </c>
      <c r="V141" s="866"/>
      <c r="W141" s="866"/>
      <c r="X141" s="1200" t="s">
        <v>56</v>
      </c>
      <c r="Y141" s="1200"/>
      <c r="Z141" s="1200"/>
      <c r="AA141" s="1200"/>
      <c r="AB141" s="1201"/>
      <c r="AC141" s="101" t="s">
        <v>55</v>
      </c>
      <c r="AD141" s="866">
        <v>85984</v>
      </c>
      <c r="AE141" s="866"/>
      <c r="AF141" s="866"/>
      <c r="AG141" s="1042" t="s">
        <v>244</v>
      </c>
      <c r="AH141" s="1042"/>
      <c r="AI141" s="1042"/>
      <c r="AJ141" s="1042"/>
      <c r="AK141" s="1043"/>
      <c r="AL141" s="181"/>
      <c r="AM141" s="2"/>
      <c r="AN141" s="2"/>
      <c r="AO141" s="2"/>
      <c r="AP141" s="2"/>
      <c r="AQ141" s="2"/>
      <c r="AR141" s="113"/>
      <c r="AS141" s="113"/>
      <c r="AT141" s="55"/>
      <c r="AU141" s="110"/>
      <c r="AV141" s="110"/>
      <c r="AW141" s="110"/>
      <c r="AX141" s="32"/>
      <c r="AY141" s="32"/>
      <c r="AZ141" s="32"/>
      <c r="BA141" s="32"/>
      <c r="BB141" s="32"/>
      <c r="BC141" s="2"/>
      <c r="BD141" s="2"/>
      <c r="BE141" s="2"/>
      <c r="BF141" s="2"/>
      <c r="BG141" s="2"/>
      <c r="BH141" s="2"/>
      <c r="BI141" s="2"/>
      <c r="BJ141" s="2"/>
      <c r="BK141" s="2"/>
      <c r="BL141" s="2"/>
      <c r="BM141" s="2"/>
      <c r="BN141" s="2"/>
      <c r="BO141" s="2"/>
      <c r="BP141" s="185"/>
      <c r="BQ141" s="182"/>
      <c r="BR141" s="182"/>
      <c r="BS141" s="182"/>
      <c r="BT141" s="51"/>
      <c r="BU141" s="51"/>
      <c r="BV141" s="51"/>
      <c r="BW141" s="51"/>
      <c r="BX141" s="51"/>
      <c r="BY141" s="51"/>
      <c r="BZ141" s="51"/>
      <c r="CA141" s="52"/>
      <c r="CB141" s="51"/>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row>
    <row r="142" spans="1:186" ht="18" hidden="1" customHeight="1">
      <c r="A142" s="180"/>
      <c r="B142" s="5"/>
      <c r="C142" s="29"/>
      <c r="D142" s="914" t="s">
        <v>31</v>
      </c>
      <c r="E142" s="914"/>
      <c r="F142" s="914"/>
      <c r="G142" s="914"/>
      <c r="H142" s="914"/>
      <c r="I142" s="914"/>
      <c r="J142" s="831"/>
      <c r="K142" s="831"/>
      <c r="L142" s="831"/>
      <c r="M142" s="831"/>
      <c r="N142" s="831"/>
      <c r="O142" s="831"/>
      <c r="P142" s="831"/>
      <c r="Q142" s="5"/>
      <c r="R142" s="73"/>
      <c r="S142" s="1099"/>
      <c r="T142" s="99" t="s">
        <v>55</v>
      </c>
      <c r="U142" s="869">
        <v>12204</v>
      </c>
      <c r="V142" s="869"/>
      <c r="W142" s="869"/>
      <c r="X142" s="1202" t="s">
        <v>58</v>
      </c>
      <c r="Y142" s="1202"/>
      <c r="Z142" s="1202"/>
      <c r="AA142" s="1202"/>
      <c r="AB142" s="1203"/>
      <c r="AC142" s="102" t="s">
        <v>55</v>
      </c>
      <c r="AD142" s="869">
        <v>14338</v>
      </c>
      <c r="AE142" s="869"/>
      <c r="AF142" s="869"/>
      <c r="AG142" s="1028" t="s">
        <v>57</v>
      </c>
      <c r="AH142" s="1028"/>
      <c r="AI142" s="1028"/>
      <c r="AJ142" s="1028"/>
      <c r="AK142" s="1029"/>
      <c r="AL142" s="181"/>
      <c r="AM142" s="2"/>
      <c r="AN142" s="2"/>
      <c r="AO142" s="2"/>
      <c r="AP142" s="2"/>
      <c r="AQ142" s="2"/>
      <c r="AR142" s="113"/>
      <c r="AS142" s="113"/>
      <c r="AT142" s="55"/>
      <c r="AU142" s="110"/>
      <c r="AV142" s="110"/>
      <c r="AW142" s="110"/>
      <c r="AX142" s="32"/>
      <c r="AY142" s="32"/>
      <c r="AZ142" s="32"/>
      <c r="BA142" s="32"/>
      <c r="BB142" s="32"/>
      <c r="BC142" s="2"/>
      <c r="BD142" s="2"/>
      <c r="BG142" s="2"/>
      <c r="BH142" s="2"/>
      <c r="BL142" s="2"/>
      <c r="BM142" s="2"/>
      <c r="BN142" s="2"/>
      <c r="BO142" s="2"/>
      <c r="BP142" s="185"/>
      <c r="BQ142" s="182"/>
      <c r="BR142" s="182"/>
      <c r="BS142" s="182"/>
      <c r="BT142" s="51"/>
      <c r="BU142" s="51"/>
      <c r="BV142" s="51"/>
      <c r="BW142" s="51"/>
      <c r="BX142" s="51"/>
      <c r="BY142" s="51"/>
      <c r="BZ142" s="51"/>
      <c r="CA142" s="52"/>
      <c r="CB142" s="51"/>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row>
    <row r="143" spans="1:186" ht="18" hidden="1" customHeight="1">
      <c r="A143" s="180"/>
      <c r="B143" s="5"/>
      <c r="C143" s="15" t="s">
        <v>11</v>
      </c>
      <c r="D143" s="829" t="s">
        <v>20</v>
      </c>
      <c r="E143" s="829"/>
      <c r="F143" s="829"/>
      <c r="G143" s="829"/>
      <c r="H143" s="829"/>
      <c r="I143" s="829"/>
      <c r="J143" s="831" t="str">
        <f>IF($J$29="","",$J$29)</f>
        <v/>
      </c>
      <c r="K143" s="831"/>
      <c r="L143" s="831"/>
      <c r="M143" s="831"/>
      <c r="N143" s="831"/>
      <c r="O143" s="831"/>
      <c r="P143" s="831"/>
      <c r="Q143" s="5"/>
      <c r="R143" s="78"/>
      <c r="S143" s="1100"/>
      <c r="T143" s="100" t="s">
        <v>55</v>
      </c>
      <c r="U143" s="1204"/>
      <c r="V143" s="1204"/>
      <c r="W143" s="1204"/>
      <c r="X143" s="1204"/>
      <c r="Y143" s="1204"/>
      <c r="Z143" s="1204"/>
      <c r="AA143" s="1204"/>
      <c r="AB143" s="1204"/>
      <c r="AC143" s="1204"/>
      <c r="AD143" s="1204"/>
      <c r="AE143" s="1204"/>
      <c r="AF143" s="1204"/>
      <c r="AG143" s="1204"/>
      <c r="AH143" s="1204"/>
      <c r="AI143" s="1204"/>
      <c r="AJ143" s="1204"/>
      <c r="AK143" s="1205"/>
      <c r="AL143" s="181"/>
      <c r="AM143" s="2"/>
      <c r="AN143" s="2"/>
      <c r="AO143" s="2"/>
      <c r="AP143" s="2"/>
      <c r="AQ143" s="2"/>
      <c r="AR143" s="113"/>
      <c r="AS143" s="113"/>
      <c r="AT143" s="55"/>
      <c r="AU143" s="110"/>
      <c r="AV143" s="110"/>
      <c r="AW143" s="110"/>
      <c r="AX143" s="32"/>
      <c r="AY143" s="32"/>
      <c r="AZ143" s="32"/>
      <c r="BA143" s="32"/>
      <c r="BB143" s="32"/>
      <c r="BC143" s="2"/>
      <c r="BD143" s="2"/>
      <c r="BE143" s="2"/>
      <c r="BH143" s="2"/>
      <c r="BL143" s="2"/>
      <c r="BM143" s="2"/>
      <c r="BN143" s="2"/>
      <c r="BO143" s="2"/>
      <c r="BP143" s="185"/>
      <c r="BQ143" s="182"/>
      <c r="BR143" s="182"/>
      <c r="BS143" s="182"/>
      <c r="BT143" s="51"/>
      <c r="BU143" s="51"/>
      <c r="BV143" s="51"/>
      <c r="BW143" s="51"/>
      <c r="BX143" s="51"/>
      <c r="BY143" s="51"/>
      <c r="BZ143" s="51"/>
      <c r="CA143" s="52"/>
      <c r="CB143" s="51"/>
      <c r="CC143" s="51"/>
      <c r="CD143" s="51"/>
      <c r="CE143" s="51"/>
      <c r="CF143" s="51"/>
      <c r="CG143" s="51"/>
      <c r="CH143" s="51"/>
      <c r="CI143" s="52"/>
      <c r="CJ143" s="52"/>
      <c r="CK143" s="52"/>
      <c r="CL143" s="52"/>
      <c r="CM143" s="52"/>
      <c r="CN143" s="52"/>
      <c r="CO143" s="52"/>
      <c r="CP143" s="52"/>
      <c r="CQ143" s="52"/>
      <c r="CR143" s="52"/>
      <c r="CS143" s="52"/>
      <c r="CT143" s="52"/>
      <c r="CU143" s="52"/>
      <c r="CV143" s="52"/>
      <c r="CW143" s="5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row>
    <row r="144" spans="1:186" ht="18" hidden="1" customHeight="1">
      <c r="A144" s="180"/>
      <c r="B144" s="5"/>
      <c r="C144" s="15"/>
      <c r="D144" s="914" t="s">
        <v>31</v>
      </c>
      <c r="E144" s="914"/>
      <c r="F144" s="914"/>
      <c r="G144" s="914"/>
      <c r="H144" s="914"/>
      <c r="I144" s="914"/>
      <c r="J144" s="831"/>
      <c r="K144" s="831"/>
      <c r="L144" s="831"/>
      <c r="M144" s="831"/>
      <c r="N144" s="831"/>
      <c r="O144" s="831"/>
      <c r="P144" s="831"/>
      <c r="Q144" s="5"/>
      <c r="R144" s="78"/>
      <c r="S144" s="836" t="s">
        <v>260</v>
      </c>
      <c r="T144" s="101" t="s">
        <v>55</v>
      </c>
      <c r="U144" s="1076">
        <v>1310</v>
      </c>
      <c r="V144" s="1076"/>
      <c r="W144" s="861" t="s">
        <v>245</v>
      </c>
      <c r="X144" s="861"/>
      <c r="Y144" s="1206"/>
      <c r="Z144" s="98" t="s">
        <v>55</v>
      </c>
      <c r="AA144" s="1076">
        <v>1370</v>
      </c>
      <c r="AB144" s="1076"/>
      <c r="AC144" s="1077" t="s">
        <v>250</v>
      </c>
      <c r="AD144" s="1077"/>
      <c r="AE144" s="1207"/>
      <c r="AF144" s="98" t="s">
        <v>55</v>
      </c>
      <c r="AG144" s="1076">
        <v>1490</v>
      </c>
      <c r="AH144" s="1076"/>
      <c r="AI144" s="1024" t="s">
        <v>255</v>
      </c>
      <c r="AJ144" s="1024"/>
      <c r="AK144" s="1025"/>
      <c r="AL144" s="181"/>
      <c r="AM144" s="2"/>
      <c r="AN144" s="2"/>
      <c r="AO144" s="2"/>
      <c r="AP144" s="2"/>
      <c r="AQ144" s="2"/>
      <c r="AR144" s="113"/>
      <c r="AS144" s="113"/>
      <c r="AT144" s="55"/>
      <c r="AU144" s="110"/>
      <c r="AV144" s="110"/>
      <c r="AW144" s="110"/>
      <c r="AX144" s="32"/>
      <c r="AY144" s="32"/>
      <c r="AZ144" s="32"/>
      <c r="BA144" s="32"/>
      <c r="BB144" s="32"/>
      <c r="BC144" s="2"/>
      <c r="BD144" s="2"/>
      <c r="BE144" s="2"/>
      <c r="BH144" s="2"/>
      <c r="BL144" s="2"/>
      <c r="BM144" s="2"/>
      <c r="BN144" s="2"/>
      <c r="BO144" s="2"/>
      <c r="BP144" s="185"/>
      <c r="BQ144" s="182"/>
      <c r="BR144" s="182"/>
      <c r="BS144" s="182"/>
      <c r="BT144" s="51"/>
      <c r="BU144" s="51"/>
      <c r="BV144" s="51"/>
      <c r="BW144" s="51"/>
      <c r="BX144" s="51"/>
      <c r="BY144" s="51"/>
      <c r="BZ144" s="51"/>
      <c r="CA144" s="52"/>
      <c r="CB144" s="51"/>
      <c r="CC144" s="51"/>
      <c r="CD144" s="51"/>
      <c r="CE144" s="51"/>
      <c r="CF144" s="51"/>
      <c r="CG144" s="51"/>
      <c r="CH144" s="51"/>
      <c r="CI144" s="52"/>
      <c r="CJ144" s="52"/>
      <c r="CK144" s="52"/>
      <c r="CL144" s="52"/>
      <c r="CM144" s="52"/>
      <c r="CN144" s="52"/>
      <c r="CO144" s="52"/>
      <c r="CP144" s="52"/>
      <c r="CQ144" s="52"/>
      <c r="CR144" s="52"/>
      <c r="CS144" s="52"/>
      <c r="CT144" s="52"/>
      <c r="CU144" s="52"/>
      <c r="CV144" s="52"/>
      <c r="CW144" s="5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row>
    <row r="145" spans="1:186" ht="18" hidden="1" customHeight="1">
      <c r="A145" s="180"/>
      <c r="B145" s="5"/>
      <c r="C145" s="13" t="s">
        <v>12</v>
      </c>
      <c r="D145" s="14" t="s">
        <v>25</v>
      </c>
      <c r="E145" s="14"/>
      <c r="F145" s="14"/>
      <c r="G145" s="14"/>
      <c r="H145" s="14"/>
      <c r="I145" s="14"/>
      <c r="J145" s="831" t="str">
        <f>$J$31</f>
        <v/>
      </c>
      <c r="K145" s="831"/>
      <c r="L145" s="831"/>
      <c r="M145" s="831"/>
      <c r="N145" s="831"/>
      <c r="O145" s="831"/>
      <c r="P145" s="831"/>
      <c r="Q145" s="5"/>
      <c r="R145" s="5"/>
      <c r="S145" s="837"/>
      <c r="T145" s="99" t="s">
        <v>55</v>
      </c>
      <c r="U145" s="1023">
        <v>1320</v>
      </c>
      <c r="V145" s="1023"/>
      <c r="W145" s="860" t="s">
        <v>246</v>
      </c>
      <c r="X145" s="860"/>
      <c r="Y145" s="1036"/>
      <c r="Z145" s="99" t="s">
        <v>55</v>
      </c>
      <c r="AA145" s="1023">
        <v>1380</v>
      </c>
      <c r="AB145" s="1023"/>
      <c r="AC145" s="860" t="s">
        <v>251</v>
      </c>
      <c r="AD145" s="860"/>
      <c r="AE145" s="1036"/>
      <c r="AF145" s="99" t="s">
        <v>55</v>
      </c>
      <c r="AG145" s="1023">
        <v>1500</v>
      </c>
      <c r="AH145" s="1023"/>
      <c r="AI145" s="1026" t="s">
        <v>256</v>
      </c>
      <c r="AJ145" s="1026"/>
      <c r="AK145" s="1027"/>
      <c r="AL145" s="181"/>
      <c r="AM145" s="2"/>
      <c r="AN145" s="2"/>
      <c r="AO145" s="2"/>
      <c r="AP145" s="2"/>
      <c r="AQ145" s="2"/>
      <c r="AR145" s="113"/>
      <c r="AS145" s="113"/>
      <c r="AT145" s="55"/>
      <c r="AU145" s="110"/>
      <c r="AV145" s="110"/>
      <c r="AW145" s="110"/>
      <c r="AX145" s="32"/>
      <c r="AY145" s="32"/>
      <c r="AZ145" s="32"/>
      <c r="BA145" s="32"/>
      <c r="BB145" s="32"/>
      <c r="BC145" s="2"/>
      <c r="BD145" s="2"/>
      <c r="BE145" s="2"/>
      <c r="BH145" s="2"/>
      <c r="BJ145" s="897"/>
      <c r="BK145" s="897"/>
      <c r="BL145" s="2"/>
      <c r="BM145" s="2"/>
      <c r="BN145" s="2"/>
      <c r="BO145" s="2"/>
      <c r="BP145" s="185"/>
      <c r="BQ145" s="182"/>
      <c r="BR145" s="182"/>
      <c r="BS145" s="182"/>
      <c r="BT145" s="51"/>
      <c r="BU145" s="51"/>
      <c r="BV145" s="51"/>
      <c r="BW145" s="51"/>
      <c r="BX145" s="51"/>
      <c r="BY145" s="51"/>
      <c r="BZ145" s="51"/>
      <c r="CA145" s="52"/>
      <c r="CB145" s="51"/>
      <c r="CC145" s="51"/>
      <c r="CD145" s="51"/>
      <c r="CE145" s="51"/>
      <c r="CF145" s="51"/>
      <c r="CG145" s="51"/>
      <c r="CH145" s="51"/>
      <c r="CI145" s="52"/>
      <c r="CJ145" s="52"/>
      <c r="CK145" s="52"/>
      <c r="CL145" s="52"/>
      <c r="CM145" s="52"/>
      <c r="CN145" s="52"/>
      <c r="CO145" s="52"/>
      <c r="CP145" s="52"/>
      <c r="CQ145" s="52"/>
      <c r="CR145" s="52"/>
      <c r="CS145" s="52"/>
      <c r="CT145" s="52"/>
      <c r="CU145" s="52"/>
      <c r="CV145" s="52"/>
      <c r="CW145" s="5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row>
    <row r="146" spans="1:186" ht="18" hidden="1" customHeight="1">
      <c r="A146" s="180"/>
      <c r="B146" s="5"/>
      <c r="C146" s="29"/>
      <c r="D146" s="845" t="s">
        <v>21</v>
      </c>
      <c r="E146" s="845"/>
      <c r="F146" s="845"/>
      <c r="G146" s="845"/>
      <c r="H146" s="845"/>
      <c r="I146" s="845"/>
      <c r="J146" s="831"/>
      <c r="K146" s="831"/>
      <c r="L146" s="831"/>
      <c r="M146" s="831"/>
      <c r="N146" s="831"/>
      <c r="O146" s="831"/>
      <c r="P146" s="831"/>
      <c r="Q146" s="5"/>
      <c r="R146" s="10"/>
      <c r="S146" s="837"/>
      <c r="T146" s="99" t="s">
        <v>55</v>
      </c>
      <c r="U146" s="1023">
        <v>1330</v>
      </c>
      <c r="V146" s="1023"/>
      <c r="W146" s="860" t="s">
        <v>247</v>
      </c>
      <c r="X146" s="860"/>
      <c r="Y146" s="1036"/>
      <c r="Z146" s="102" t="s">
        <v>55</v>
      </c>
      <c r="AA146" s="1023">
        <v>1400</v>
      </c>
      <c r="AB146" s="1023"/>
      <c r="AC146" s="860" t="s">
        <v>252</v>
      </c>
      <c r="AD146" s="860"/>
      <c r="AE146" s="1036"/>
      <c r="AF146" s="102" t="s">
        <v>55</v>
      </c>
      <c r="AG146" s="1023">
        <v>1510</v>
      </c>
      <c r="AH146" s="1023"/>
      <c r="AI146" s="1026" t="s">
        <v>257</v>
      </c>
      <c r="AJ146" s="1026"/>
      <c r="AK146" s="1027"/>
      <c r="AL146" s="181"/>
      <c r="AM146" s="2"/>
      <c r="AN146" s="2"/>
      <c r="AO146" s="2"/>
      <c r="AP146" s="2"/>
      <c r="AQ146" s="2"/>
      <c r="AR146" s="113"/>
      <c r="AS146" s="113"/>
      <c r="AT146" s="55"/>
      <c r="AU146" s="114"/>
      <c r="AV146" s="114"/>
      <c r="AW146" s="114"/>
      <c r="AX146" s="5"/>
      <c r="AY146" s="5"/>
      <c r="AZ146" s="5"/>
      <c r="BA146" s="5"/>
      <c r="BB146" s="5"/>
      <c r="BC146" s="2"/>
      <c r="BD146" s="2"/>
      <c r="BE146" s="2"/>
      <c r="BH146" s="2"/>
      <c r="BJ146" s="897"/>
      <c r="BK146" s="897"/>
      <c r="BN146" s="2"/>
      <c r="BO146" s="2"/>
      <c r="BP146" s="185"/>
      <c r="BQ146" s="182"/>
      <c r="BR146" s="182"/>
      <c r="BS146" s="182"/>
      <c r="BT146" s="51"/>
      <c r="BU146" s="51"/>
      <c r="BV146" s="51"/>
      <c r="BW146" s="51"/>
      <c r="BX146" s="51"/>
      <c r="BY146" s="51"/>
      <c r="BZ146" s="51"/>
      <c r="CA146" s="52"/>
      <c r="CB146" s="51"/>
      <c r="CC146" s="51"/>
      <c r="CD146" s="51"/>
      <c r="CE146" s="51"/>
      <c r="CF146" s="51"/>
      <c r="CG146" s="51"/>
      <c r="CH146" s="51"/>
      <c r="CI146" s="52"/>
      <c r="CJ146" s="52"/>
      <c r="CK146" s="52"/>
      <c r="CL146" s="52"/>
      <c r="CM146" s="52"/>
      <c r="CN146" s="52"/>
      <c r="CO146" s="52"/>
      <c r="CP146" s="52"/>
      <c r="CQ146" s="52"/>
      <c r="CR146" s="52"/>
      <c r="CS146" s="52"/>
      <c r="CT146" s="52"/>
      <c r="CU146" s="52"/>
      <c r="CV146" s="52"/>
      <c r="CW146" s="5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row>
    <row r="147" spans="1:186" ht="18" hidden="1" customHeight="1">
      <c r="A147" s="180"/>
      <c r="B147" s="5"/>
      <c r="C147" s="15" t="s">
        <v>13</v>
      </c>
      <c r="D147" s="10" t="s">
        <v>26</v>
      </c>
      <c r="E147" s="10"/>
      <c r="F147" s="10"/>
      <c r="G147" s="10"/>
      <c r="H147" s="10"/>
      <c r="I147" s="10"/>
      <c r="J147" s="831" t="str">
        <f>$J$33</f>
        <v/>
      </c>
      <c r="K147" s="831"/>
      <c r="L147" s="831"/>
      <c r="M147" s="831"/>
      <c r="N147" s="831"/>
      <c r="O147" s="831"/>
      <c r="P147" s="831"/>
      <c r="Q147" s="5"/>
      <c r="R147" s="5"/>
      <c r="S147" s="837"/>
      <c r="T147" s="99" t="s">
        <v>55</v>
      </c>
      <c r="U147" s="1023">
        <v>1350</v>
      </c>
      <c r="V147" s="1023"/>
      <c r="W147" s="860" t="s">
        <v>248</v>
      </c>
      <c r="X147" s="860"/>
      <c r="Y147" s="1036"/>
      <c r="Z147" s="99" t="s">
        <v>55</v>
      </c>
      <c r="AA147" s="1023">
        <v>1470</v>
      </c>
      <c r="AB147" s="1023"/>
      <c r="AC147" s="860" t="s">
        <v>253</v>
      </c>
      <c r="AD147" s="860"/>
      <c r="AE147" s="1036"/>
      <c r="AF147" s="99" t="s">
        <v>55</v>
      </c>
      <c r="AG147" s="1023">
        <v>1610</v>
      </c>
      <c r="AH147" s="1023"/>
      <c r="AI147" s="860" t="s">
        <v>258</v>
      </c>
      <c r="AJ147" s="860"/>
      <c r="AK147" s="1036"/>
      <c r="AL147" s="181"/>
      <c r="AM147" s="2"/>
      <c r="AN147" s="2"/>
      <c r="AO147" s="2"/>
      <c r="AP147" s="2"/>
      <c r="AQ147" s="2"/>
      <c r="AR147" s="111"/>
      <c r="AS147" s="111"/>
      <c r="AT147" s="55"/>
      <c r="AU147" s="115"/>
      <c r="AV147" s="115"/>
      <c r="AW147" s="115"/>
      <c r="AX147" s="112"/>
      <c r="AY147" s="112"/>
      <c r="AZ147" s="112"/>
      <c r="BA147" s="112"/>
      <c r="BB147" s="112"/>
      <c r="BC147" s="2"/>
      <c r="BD147" s="2"/>
      <c r="BE147" s="2"/>
      <c r="BH147" s="2"/>
      <c r="BJ147" s="897"/>
      <c r="BK147" s="897"/>
      <c r="BN147" s="2"/>
      <c r="BO147" s="2"/>
      <c r="BP147" s="185"/>
      <c r="BQ147" s="182"/>
      <c r="BR147" s="182"/>
      <c r="BS147" s="182"/>
      <c r="BT147" s="51"/>
      <c r="BU147" s="51"/>
      <c r="BV147" s="51"/>
      <c r="BW147" s="51"/>
      <c r="BX147" s="51"/>
      <c r="BY147" s="51"/>
      <c r="BZ147" s="51"/>
      <c r="CA147" s="52"/>
      <c r="CB147" s="51"/>
      <c r="CC147" s="51"/>
      <c r="CD147" s="51"/>
      <c r="CE147" s="51"/>
      <c r="CF147" s="51"/>
      <c r="CG147" s="51"/>
      <c r="CH147" s="51"/>
      <c r="CI147" s="52"/>
      <c r="CJ147" s="52"/>
      <c r="CK147" s="52"/>
      <c r="CL147" s="52"/>
      <c r="CM147" s="52"/>
      <c r="CN147" s="52"/>
      <c r="CO147" s="52"/>
      <c r="CP147" s="52"/>
      <c r="CQ147" s="52"/>
      <c r="CR147" s="52"/>
      <c r="CS147" s="52"/>
      <c r="CT147" s="52"/>
      <c r="CU147" s="52"/>
      <c r="CV147" s="52"/>
      <c r="CW147" s="5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row>
    <row r="148" spans="1:186" ht="18" hidden="1" customHeight="1">
      <c r="A148" s="180"/>
      <c r="B148" s="5"/>
      <c r="C148" s="15"/>
      <c r="D148" s="852" t="s">
        <v>22</v>
      </c>
      <c r="E148" s="852"/>
      <c r="F148" s="852"/>
      <c r="G148" s="852"/>
      <c r="H148" s="852"/>
      <c r="I148" s="852"/>
      <c r="J148" s="831"/>
      <c r="K148" s="831"/>
      <c r="L148" s="831"/>
      <c r="M148" s="831"/>
      <c r="N148" s="831"/>
      <c r="O148" s="831"/>
      <c r="P148" s="831"/>
      <c r="Q148" s="5"/>
      <c r="R148" s="5"/>
      <c r="S148" s="837"/>
      <c r="T148" s="99" t="s">
        <v>55</v>
      </c>
      <c r="U148" s="1023">
        <v>1360</v>
      </c>
      <c r="V148" s="1023"/>
      <c r="W148" s="860" t="s">
        <v>249</v>
      </c>
      <c r="X148" s="860"/>
      <c r="Y148" s="1036"/>
      <c r="Z148" s="99" t="s">
        <v>55</v>
      </c>
      <c r="AA148" s="1023">
        <v>1480</v>
      </c>
      <c r="AB148" s="1023"/>
      <c r="AC148" s="860" t="s">
        <v>254</v>
      </c>
      <c r="AD148" s="860"/>
      <c r="AE148" s="1036"/>
      <c r="AF148" s="99" t="s">
        <v>55</v>
      </c>
      <c r="AG148" s="1023">
        <v>1700</v>
      </c>
      <c r="AH148" s="1023"/>
      <c r="AI148" s="860" t="s">
        <v>259</v>
      </c>
      <c r="AJ148" s="860"/>
      <c r="AK148" s="1036"/>
      <c r="AL148" s="181"/>
      <c r="AM148" s="2"/>
      <c r="AN148" s="2"/>
      <c r="AO148" s="2"/>
      <c r="AP148" s="2"/>
      <c r="AQ148" s="2"/>
      <c r="AR148" s="111"/>
      <c r="AS148" s="111"/>
      <c r="AT148" s="55"/>
      <c r="AU148" s="110"/>
      <c r="AV148" s="110"/>
      <c r="AW148" s="110"/>
      <c r="AX148" s="32"/>
      <c r="AY148" s="32"/>
      <c r="AZ148" s="32"/>
      <c r="BA148" s="32"/>
      <c r="BB148" s="32"/>
      <c r="BC148" s="2"/>
      <c r="BD148" s="2"/>
      <c r="BE148" s="2"/>
      <c r="BH148" s="2"/>
      <c r="BN148" s="2"/>
      <c r="BO148" s="2"/>
      <c r="BP148" s="185"/>
      <c r="BQ148" s="182"/>
      <c r="BR148" s="182"/>
      <c r="BS148" s="182"/>
      <c r="BT148" s="51"/>
      <c r="BU148" s="51"/>
      <c r="BV148" s="51"/>
      <c r="BW148" s="51"/>
      <c r="BX148" s="51"/>
      <c r="BY148" s="51"/>
      <c r="BZ148" s="51"/>
      <c r="CA148" s="52"/>
      <c r="CB148" s="51"/>
      <c r="CC148" s="51"/>
      <c r="CD148" s="51"/>
      <c r="CE148" s="52"/>
      <c r="CF148" s="52"/>
      <c r="CG148" s="52"/>
      <c r="CH148" s="52"/>
      <c r="CI148" s="52"/>
      <c r="CJ148" s="52"/>
      <c r="CK148" s="52"/>
      <c r="CL148" s="52"/>
      <c r="CM148" s="52"/>
      <c r="CN148" s="52"/>
      <c r="CO148" s="52"/>
      <c r="CP148" s="52"/>
      <c r="CQ148" s="52"/>
      <c r="CR148" s="52"/>
      <c r="CS148" s="52"/>
      <c r="CT148" s="52"/>
      <c r="CU148" s="52"/>
      <c r="CV148" s="52"/>
      <c r="CW148" s="5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row>
    <row r="149" spans="1:186" ht="18" hidden="1" customHeight="1">
      <c r="A149" s="180"/>
      <c r="B149" s="5"/>
      <c r="C149" s="13" t="s">
        <v>14</v>
      </c>
      <c r="D149" s="14"/>
      <c r="E149" s="14"/>
      <c r="F149" s="14"/>
      <c r="G149" s="14"/>
      <c r="H149" s="14"/>
      <c r="I149" s="146"/>
      <c r="J149" s="921">
        <f>IF($J$35="","",$J$35)</f>
        <v>0</v>
      </c>
      <c r="K149" s="922"/>
      <c r="L149" s="922"/>
      <c r="M149" s="922"/>
      <c r="N149" s="922"/>
      <c r="O149" s="922"/>
      <c r="P149" s="923"/>
      <c r="Q149" s="5"/>
      <c r="R149" s="96"/>
      <c r="S149" s="837"/>
      <c r="T149" s="103" t="s">
        <v>55</v>
      </c>
      <c r="U149" s="1208"/>
      <c r="V149" s="1208"/>
      <c r="W149" s="1208"/>
      <c r="X149" s="1208"/>
      <c r="Y149" s="1208"/>
      <c r="Z149" s="1208"/>
      <c r="AA149" s="1208"/>
      <c r="AB149" s="1208"/>
      <c r="AC149" s="1208"/>
      <c r="AD149" s="1208"/>
      <c r="AE149" s="1208"/>
      <c r="AF149" s="1208"/>
      <c r="AG149" s="1208"/>
      <c r="AH149" s="1208"/>
      <c r="AI149" s="1208"/>
      <c r="AJ149" s="1208"/>
      <c r="AK149" s="1209"/>
      <c r="AL149" s="181"/>
      <c r="AM149" s="2"/>
      <c r="AN149" s="2"/>
      <c r="AO149" s="2"/>
      <c r="AP149" s="2"/>
      <c r="AQ149" s="2"/>
      <c r="AR149" s="2"/>
      <c r="AS149" s="2"/>
      <c r="AT149" s="2"/>
      <c r="AU149" s="2"/>
      <c r="AV149" s="2"/>
      <c r="AW149" s="2"/>
      <c r="AX149" s="2"/>
      <c r="AY149" s="2"/>
      <c r="AZ149" s="2"/>
      <c r="BA149" s="2"/>
      <c r="BB149" s="2"/>
      <c r="BC149" s="2"/>
      <c r="BD149" s="2"/>
      <c r="BE149" s="2"/>
      <c r="BH149" s="2"/>
      <c r="BN149" s="2"/>
      <c r="BO149" s="2"/>
      <c r="BP149" s="185"/>
      <c r="BQ149" s="1198"/>
      <c r="BR149" s="1198"/>
      <c r="BS149" s="1198"/>
      <c r="BT149" s="51"/>
      <c r="BU149" s="51"/>
      <c r="BV149" s="51"/>
      <c r="BW149" s="51"/>
      <c r="BX149" s="51"/>
      <c r="BY149" s="51"/>
      <c r="BZ149" s="51"/>
      <c r="CA149" s="52"/>
      <c r="CB149" s="51"/>
      <c r="CC149" s="51"/>
      <c r="CD149" s="51"/>
      <c r="CE149" s="51"/>
      <c r="CF149" s="51"/>
      <c r="CG149" s="51"/>
      <c r="CH149" s="51"/>
      <c r="CI149" s="51"/>
      <c r="CJ149" s="51"/>
      <c r="CK149" s="51"/>
      <c r="CL149" s="51"/>
      <c r="CM149" s="51"/>
      <c r="CN149" s="51"/>
      <c r="CO149" s="51"/>
      <c r="CP149" s="51"/>
      <c r="CQ149" s="52"/>
      <c r="CR149" s="52"/>
      <c r="CS149" s="52"/>
      <c r="CT149" s="52"/>
      <c r="CU149" s="52"/>
      <c r="CV149" s="52"/>
      <c r="CW149" s="5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row>
    <row r="150" spans="1:186" ht="15" hidden="1" customHeight="1">
      <c r="A150" s="180"/>
      <c r="B150" s="5"/>
      <c r="C150" s="15"/>
      <c r="D150" s="852" t="s">
        <v>425</v>
      </c>
      <c r="E150" s="852"/>
      <c r="F150" s="852"/>
      <c r="G150" s="852"/>
      <c r="H150" s="852"/>
      <c r="I150" s="920"/>
      <c r="J150" s="924"/>
      <c r="K150" s="925"/>
      <c r="L150" s="925"/>
      <c r="M150" s="925"/>
      <c r="N150" s="925"/>
      <c r="O150" s="925"/>
      <c r="P150" s="926"/>
      <c r="Q150" s="73"/>
      <c r="R150" s="73"/>
      <c r="S150" s="836" t="s">
        <v>298</v>
      </c>
      <c r="T150" s="98" t="s">
        <v>55</v>
      </c>
      <c r="U150" s="894" t="s">
        <v>158</v>
      </c>
      <c r="V150" s="894"/>
      <c r="W150" s="98" t="s">
        <v>55</v>
      </c>
      <c r="X150" s="894" t="s">
        <v>170</v>
      </c>
      <c r="Y150" s="894"/>
      <c r="Z150" s="98" t="s">
        <v>55</v>
      </c>
      <c r="AA150" s="894" t="s">
        <v>182</v>
      </c>
      <c r="AB150" s="894"/>
      <c r="AC150" s="98" t="s">
        <v>55</v>
      </c>
      <c r="AD150" s="894" t="s">
        <v>193</v>
      </c>
      <c r="AE150" s="894"/>
      <c r="AF150" s="98" t="s">
        <v>55</v>
      </c>
      <c r="AG150" s="894" t="s">
        <v>206</v>
      </c>
      <c r="AH150" s="894"/>
      <c r="AI150" s="98" t="s">
        <v>55</v>
      </c>
      <c r="AJ150" s="1210">
        <v>1599</v>
      </c>
      <c r="AK150" s="1211"/>
      <c r="AL150" s="181"/>
      <c r="AM150" s="2"/>
      <c r="AN150" s="2"/>
      <c r="AO150" s="2"/>
      <c r="AP150" s="2"/>
      <c r="AQ150" s="2"/>
      <c r="AR150" s="2"/>
      <c r="AS150" s="2"/>
      <c r="AT150" s="2"/>
      <c r="AU150" s="2"/>
      <c r="AV150" s="2"/>
      <c r="AW150" s="2"/>
      <c r="AX150" s="2"/>
      <c r="AY150" s="2"/>
      <c r="AZ150" s="2"/>
      <c r="BA150" s="2"/>
      <c r="BB150" s="2"/>
      <c r="BC150" s="2"/>
      <c r="BD150" s="2"/>
      <c r="BE150" s="2"/>
      <c r="BG150" s="108"/>
      <c r="BH150" s="2"/>
      <c r="BJ150" s="897"/>
      <c r="BK150" s="897"/>
      <c r="BN150" s="2"/>
      <c r="BO150" s="2"/>
      <c r="BP150" s="185"/>
      <c r="BQ150" s="1198"/>
      <c r="BR150" s="1198"/>
      <c r="BS150" s="1198"/>
      <c r="BT150" s="1212"/>
      <c r="BU150" s="1212"/>
      <c r="BV150" s="1212"/>
      <c r="BW150" s="1212"/>
      <c r="BX150" s="1212"/>
      <c r="BY150" s="1212"/>
      <c r="BZ150" s="1212"/>
      <c r="CA150" s="1212"/>
      <c r="CB150" s="51"/>
      <c r="CC150" s="51"/>
      <c r="CD150" s="51"/>
      <c r="CE150" s="51"/>
      <c r="CF150" s="51"/>
      <c r="CG150" s="51"/>
      <c r="CH150" s="51"/>
      <c r="CI150" s="51"/>
      <c r="CJ150" s="51"/>
      <c r="CK150" s="51"/>
      <c r="CL150" s="51"/>
      <c r="CM150" s="51"/>
      <c r="CN150" s="51"/>
      <c r="CO150" s="51"/>
      <c r="CP150" s="51"/>
      <c r="CQ150" s="52"/>
      <c r="CR150" s="52"/>
      <c r="CS150" s="52"/>
      <c r="CT150" s="52"/>
      <c r="CU150" s="52"/>
      <c r="CV150" s="52"/>
      <c r="CW150" s="5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row>
    <row r="151" spans="1:186" ht="9" hidden="1" customHeight="1" thickBot="1">
      <c r="A151" s="180"/>
      <c r="B151" s="5"/>
      <c r="C151" s="15"/>
      <c r="D151" s="852"/>
      <c r="E151" s="852"/>
      <c r="F151" s="852"/>
      <c r="G151" s="852"/>
      <c r="H151" s="852"/>
      <c r="I151" s="920"/>
      <c r="J151" s="924"/>
      <c r="K151" s="925"/>
      <c r="L151" s="925"/>
      <c r="M151" s="925"/>
      <c r="N151" s="925"/>
      <c r="O151" s="925"/>
      <c r="P151" s="926"/>
      <c r="Q151" s="73"/>
      <c r="R151" s="73"/>
      <c r="S151" s="837"/>
      <c r="T151" s="1092" t="s">
        <v>60</v>
      </c>
      <c r="U151" s="1085"/>
      <c r="V151" s="1091"/>
      <c r="W151" s="1092" t="s">
        <v>319</v>
      </c>
      <c r="X151" s="1085"/>
      <c r="Y151" s="1091"/>
      <c r="Z151" s="1092" t="s">
        <v>83</v>
      </c>
      <c r="AA151" s="1085"/>
      <c r="AB151" s="1091"/>
      <c r="AC151" s="1092" t="s">
        <v>330</v>
      </c>
      <c r="AD151" s="1085"/>
      <c r="AE151" s="1091"/>
      <c r="AF151" s="1092" t="s">
        <v>336</v>
      </c>
      <c r="AG151" s="1085"/>
      <c r="AH151" s="1091"/>
      <c r="AI151" s="1092" t="s">
        <v>354</v>
      </c>
      <c r="AJ151" s="1085"/>
      <c r="AK151" s="1091"/>
      <c r="AL151" s="181"/>
      <c r="AM151" s="2"/>
      <c r="AN151" s="2"/>
      <c r="AO151" s="2"/>
      <c r="AP151" s="2"/>
      <c r="AQ151" s="2"/>
      <c r="AR151" s="2"/>
      <c r="AS151" s="2"/>
      <c r="AT151" s="2"/>
      <c r="AU151" s="2"/>
      <c r="AV151" s="2"/>
      <c r="AW151" s="2"/>
      <c r="AX151" s="2"/>
      <c r="AY151" s="2"/>
      <c r="AZ151" s="2"/>
      <c r="BA151" s="2"/>
      <c r="BB151" s="2"/>
      <c r="BC151" s="2"/>
      <c r="BD151" s="2"/>
      <c r="BE151" s="2"/>
      <c r="BG151" s="108"/>
      <c r="BH151" s="2"/>
      <c r="BJ151" s="67"/>
      <c r="BK151" s="67"/>
      <c r="BN151" s="2"/>
      <c r="BO151" s="2"/>
      <c r="BP151" s="185"/>
      <c r="BQ151" s="182"/>
      <c r="BR151" s="182"/>
      <c r="BS151" s="182"/>
      <c r="BT151" s="186"/>
      <c r="BU151" s="186"/>
      <c r="BV151" s="186"/>
      <c r="BW151" s="186"/>
      <c r="BX151" s="186"/>
      <c r="BY151" s="186"/>
      <c r="BZ151" s="186"/>
      <c r="CA151" s="186"/>
      <c r="CB151" s="51"/>
      <c r="CC151" s="51"/>
      <c r="CD151" s="51"/>
      <c r="CE151" s="51"/>
      <c r="CF151" s="51"/>
      <c r="CG151" s="51"/>
      <c r="CH151" s="51"/>
      <c r="CI151" s="51"/>
      <c r="CJ151" s="51"/>
      <c r="CK151" s="51"/>
      <c r="CL151" s="51"/>
      <c r="CM151" s="51"/>
      <c r="CN151" s="51"/>
      <c r="CO151" s="51"/>
      <c r="CP151" s="51"/>
      <c r="CQ151" s="52"/>
      <c r="CR151" s="52"/>
      <c r="CS151" s="52"/>
      <c r="CT151" s="52"/>
      <c r="CU151" s="52"/>
      <c r="CV151" s="52"/>
      <c r="CW151" s="5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row>
    <row r="152" spans="1:186" ht="15" hidden="1" customHeight="1" thickTop="1">
      <c r="A152" s="180"/>
      <c r="B152" s="5"/>
      <c r="C152" s="154" t="s">
        <v>15</v>
      </c>
      <c r="D152" s="913" t="s">
        <v>27</v>
      </c>
      <c r="E152" s="913"/>
      <c r="F152" s="913"/>
      <c r="G152" s="155" t="s">
        <v>227</v>
      </c>
      <c r="H152" s="156">
        <f>IF($AV$23="","",$H$37)</f>
        <v>10</v>
      </c>
      <c r="I152" s="155" t="s">
        <v>226</v>
      </c>
      <c r="J152" s="927" t="str">
        <f>$J$37</f>
        <v/>
      </c>
      <c r="K152" s="928"/>
      <c r="L152" s="928"/>
      <c r="M152" s="928"/>
      <c r="N152" s="928"/>
      <c r="O152" s="928"/>
      <c r="P152" s="929"/>
      <c r="Q152" s="73"/>
      <c r="R152" s="73"/>
      <c r="S152" s="837"/>
      <c r="T152" s="103" t="s">
        <v>55</v>
      </c>
      <c r="U152" s="1081" t="s">
        <v>161</v>
      </c>
      <c r="V152" s="1081"/>
      <c r="W152" s="103" t="s">
        <v>55</v>
      </c>
      <c r="X152" s="1081" t="s">
        <v>171</v>
      </c>
      <c r="Y152" s="1081"/>
      <c r="Z152" s="103" t="s">
        <v>55</v>
      </c>
      <c r="AA152" s="1081" t="s">
        <v>183</v>
      </c>
      <c r="AB152" s="1081"/>
      <c r="AC152" s="103" t="s">
        <v>55</v>
      </c>
      <c r="AD152" s="1081" t="s">
        <v>194</v>
      </c>
      <c r="AE152" s="1081"/>
      <c r="AF152" s="103" t="s">
        <v>55</v>
      </c>
      <c r="AG152" s="1081" t="s">
        <v>207</v>
      </c>
      <c r="AH152" s="1081"/>
      <c r="AI152" s="141" t="s">
        <v>55</v>
      </c>
      <c r="AJ152" s="142" t="s">
        <v>281</v>
      </c>
      <c r="AK152" s="147"/>
      <c r="AL152" s="181"/>
      <c r="AM152" s="2"/>
      <c r="AN152" s="2"/>
      <c r="AO152" s="2"/>
      <c r="AP152" s="2"/>
      <c r="AQ152" s="2"/>
      <c r="AR152" s="2"/>
      <c r="AS152" s="2"/>
      <c r="AT152" s="2"/>
      <c r="AU152" s="2"/>
      <c r="AV152" s="2"/>
      <c r="AW152" s="2"/>
      <c r="AX152" s="2"/>
      <c r="AY152" s="2"/>
      <c r="AZ152" s="2"/>
      <c r="BA152" s="2"/>
      <c r="BB152" s="2"/>
      <c r="BC152" s="2"/>
      <c r="BD152" s="2"/>
      <c r="BE152" s="2"/>
      <c r="BG152" s="108"/>
      <c r="BH152" s="2"/>
      <c r="BL152" s="2"/>
      <c r="BM152" s="2"/>
      <c r="BN152" s="2"/>
      <c r="BO152" s="2"/>
      <c r="BP152" s="185"/>
      <c r="BQ152" s="1198"/>
      <c r="BR152" s="1198"/>
      <c r="BS152" s="1198"/>
      <c r="BT152" s="1212"/>
      <c r="BU152" s="1212"/>
      <c r="BV152" s="1212"/>
      <c r="BW152" s="1212"/>
      <c r="BX152" s="1212"/>
      <c r="BY152" s="1212"/>
      <c r="BZ152" s="1212"/>
      <c r="CA152" s="1212"/>
      <c r="CB152" s="51"/>
      <c r="CC152" s="51"/>
      <c r="CD152" s="51"/>
      <c r="CE152" s="51"/>
      <c r="CF152" s="51"/>
      <c r="CG152" s="51"/>
      <c r="CH152" s="51"/>
      <c r="CI152" s="51"/>
      <c r="CJ152" s="51"/>
      <c r="CK152" s="51"/>
      <c r="CL152" s="51"/>
      <c r="CM152" s="51"/>
      <c r="CN152" s="51"/>
      <c r="CO152" s="51"/>
      <c r="CP152" s="51"/>
      <c r="CQ152" s="52"/>
      <c r="CR152" s="52"/>
      <c r="CS152" s="52"/>
      <c r="CT152" s="52"/>
      <c r="CU152" s="52"/>
      <c r="CV152" s="52"/>
      <c r="CW152" s="5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row>
    <row r="153" spans="1:186" ht="9" hidden="1" customHeight="1">
      <c r="A153" s="180"/>
      <c r="B153" s="5"/>
      <c r="C153" s="157"/>
      <c r="D153" s="158"/>
      <c r="E153" s="158"/>
      <c r="F153" s="158"/>
      <c r="G153" s="159"/>
      <c r="H153" s="159"/>
      <c r="I153" s="159"/>
      <c r="J153" s="930"/>
      <c r="K153" s="931"/>
      <c r="L153" s="931"/>
      <c r="M153" s="931"/>
      <c r="N153" s="931"/>
      <c r="O153" s="931"/>
      <c r="P153" s="932"/>
      <c r="Q153" s="73"/>
      <c r="R153" s="73"/>
      <c r="S153" s="837"/>
      <c r="T153" s="1092" t="s">
        <v>63</v>
      </c>
      <c r="U153" s="1085"/>
      <c r="V153" s="1091"/>
      <c r="W153" s="1092" t="s">
        <v>320</v>
      </c>
      <c r="X153" s="1085"/>
      <c r="Y153" s="1091"/>
      <c r="Z153" s="1092" t="s">
        <v>326</v>
      </c>
      <c r="AA153" s="1085"/>
      <c r="AB153" s="1091"/>
      <c r="AC153" s="1092" t="s">
        <v>124</v>
      </c>
      <c r="AD153" s="1085"/>
      <c r="AE153" s="1091"/>
      <c r="AF153" s="1092" t="s">
        <v>337</v>
      </c>
      <c r="AG153" s="1085"/>
      <c r="AH153" s="1091"/>
      <c r="AI153" s="1092" t="s">
        <v>341</v>
      </c>
      <c r="AJ153" s="1085"/>
      <c r="AK153" s="1091"/>
      <c r="AL153" s="181"/>
      <c r="AM153" s="2"/>
      <c r="AN153" s="2"/>
      <c r="AO153" s="2"/>
      <c r="AP153" s="2"/>
      <c r="AQ153" s="2"/>
      <c r="AR153" s="2"/>
      <c r="AS153" s="2"/>
      <c r="AT153" s="2"/>
      <c r="AU153" s="2"/>
      <c r="AV153" s="2"/>
      <c r="AW153" s="2"/>
      <c r="AX153" s="2"/>
      <c r="AY153" s="2"/>
      <c r="AZ153" s="2"/>
      <c r="BA153" s="2"/>
      <c r="BB153" s="2"/>
      <c r="BC153" s="2"/>
      <c r="BD153" s="2"/>
      <c r="BE153" s="2"/>
      <c r="BG153" s="108"/>
      <c r="BH153" s="2"/>
      <c r="BL153" s="2"/>
      <c r="BM153" s="2"/>
      <c r="BN153" s="2"/>
      <c r="BO153" s="2"/>
      <c r="BP153" s="185"/>
      <c r="BQ153" s="182"/>
      <c r="BR153" s="182"/>
      <c r="BS153" s="182"/>
      <c r="BT153" s="186"/>
      <c r="BU153" s="186"/>
      <c r="BV153" s="186"/>
      <c r="BW153" s="186"/>
      <c r="BX153" s="186"/>
      <c r="BY153" s="186"/>
      <c r="BZ153" s="186"/>
      <c r="CA153" s="186"/>
      <c r="CB153" s="51"/>
      <c r="CC153" s="51"/>
      <c r="CD153" s="51"/>
      <c r="CE153" s="51"/>
      <c r="CF153" s="51"/>
      <c r="CG153" s="51"/>
      <c r="CH153" s="51"/>
      <c r="CI153" s="51"/>
      <c r="CJ153" s="51"/>
      <c r="CK153" s="51"/>
      <c r="CL153" s="51"/>
      <c r="CM153" s="51"/>
      <c r="CN153" s="51"/>
      <c r="CO153" s="51"/>
      <c r="CP153" s="51"/>
      <c r="CQ153" s="52"/>
      <c r="CR153" s="52"/>
      <c r="CS153" s="52"/>
      <c r="CT153" s="52"/>
      <c r="CU153" s="52"/>
      <c r="CV153" s="52"/>
      <c r="CW153" s="5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row>
    <row r="154" spans="1:186" ht="15" hidden="1" customHeight="1">
      <c r="A154" s="180"/>
      <c r="B154" s="5"/>
      <c r="C154" s="157"/>
      <c r="D154" s="936" t="s">
        <v>359</v>
      </c>
      <c r="E154" s="936"/>
      <c r="F154" s="936"/>
      <c r="G154" s="936"/>
      <c r="H154" s="936"/>
      <c r="I154" s="937"/>
      <c r="J154" s="930"/>
      <c r="K154" s="931"/>
      <c r="L154" s="931"/>
      <c r="M154" s="931"/>
      <c r="N154" s="931"/>
      <c r="O154" s="931"/>
      <c r="P154" s="932"/>
      <c r="Q154" s="5"/>
      <c r="R154" s="5"/>
      <c r="S154" s="837"/>
      <c r="T154" s="103" t="s">
        <v>55</v>
      </c>
      <c r="U154" s="1081" t="s">
        <v>162</v>
      </c>
      <c r="V154" s="1081"/>
      <c r="W154" s="103" t="s">
        <v>55</v>
      </c>
      <c r="X154" s="1081" t="s">
        <v>172</v>
      </c>
      <c r="Y154" s="1081"/>
      <c r="Z154" s="103" t="s">
        <v>55</v>
      </c>
      <c r="AA154" s="144" t="s">
        <v>184</v>
      </c>
      <c r="AB154" s="145"/>
      <c r="AC154" s="103" t="s">
        <v>55</v>
      </c>
      <c r="AD154" s="1081" t="s">
        <v>195</v>
      </c>
      <c r="AE154" s="1081"/>
      <c r="AF154" s="103" t="s">
        <v>55</v>
      </c>
      <c r="AG154" s="1081" t="s">
        <v>208</v>
      </c>
      <c r="AH154" s="1081"/>
      <c r="AI154" s="141" t="s">
        <v>55</v>
      </c>
      <c r="AJ154" s="142" t="s">
        <v>282</v>
      </c>
      <c r="AK154" s="147"/>
      <c r="AL154" s="181"/>
      <c r="AM154" s="2"/>
      <c r="AN154" s="2"/>
      <c r="AO154" s="2"/>
      <c r="AP154" s="2"/>
      <c r="AQ154" s="2"/>
      <c r="AR154" s="2"/>
      <c r="AS154" s="2"/>
      <c r="AT154" s="2"/>
      <c r="AU154" s="2"/>
      <c r="AV154" s="2"/>
      <c r="AW154" s="2"/>
      <c r="AX154" s="2"/>
      <c r="AY154" s="2"/>
      <c r="AZ154" s="2"/>
      <c r="BA154" s="2"/>
      <c r="BB154" s="2"/>
      <c r="BC154" s="2"/>
      <c r="BD154" s="2"/>
      <c r="BE154" s="2"/>
      <c r="BH154" s="2"/>
      <c r="BI154" s="67"/>
      <c r="BL154" s="2"/>
      <c r="BM154" s="2"/>
      <c r="BN154" s="2"/>
      <c r="BO154" s="2"/>
      <c r="BP154" s="185"/>
      <c r="BQ154" s="1198"/>
      <c r="BR154" s="1198"/>
      <c r="BS154" s="1198"/>
      <c r="BT154" s="1212"/>
      <c r="BU154" s="1212"/>
      <c r="BV154" s="1212"/>
      <c r="BW154" s="1212"/>
      <c r="BX154" s="1212"/>
      <c r="BY154" s="1212"/>
      <c r="BZ154" s="1212"/>
      <c r="CA154" s="1212"/>
      <c r="CB154" s="51"/>
      <c r="CC154" s="51"/>
      <c r="CD154" s="51"/>
      <c r="CE154" s="51"/>
      <c r="CF154" s="51"/>
      <c r="CG154" s="51"/>
      <c r="CH154" s="51"/>
      <c r="CI154" s="51"/>
      <c r="CJ154" s="51"/>
      <c r="CK154" s="51"/>
      <c r="CL154" s="51"/>
      <c r="CM154" s="51"/>
      <c r="CN154" s="51"/>
      <c r="CO154" s="51"/>
      <c r="CP154" s="51"/>
      <c r="CQ154" s="52"/>
      <c r="CR154" s="52"/>
      <c r="CS154" s="52"/>
      <c r="CT154" s="52"/>
      <c r="CU154" s="52"/>
      <c r="CV154" s="52"/>
      <c r="CW154" s="5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row>
    <row r="155" spans="1:186" ht="9" hidden="1" customHeight="1" thickBot="1">
      <c r="A155" s="180"/>
      <c r="B155" s="5"/>
      <c r="C155" s="166"/>
      <c r="D155" s="938"/>
      <c r="E155" s="938"/>
      <c r="F155" s="938"/>
      <c r="G155" s="938"/>
      <c r="H155" s="938"/>
      <c r="I155" s="939"/>
      <c r="J155" s="933"/>
      <c r="K155" s="934"/>
      <c r="L155" s="934"/>
      <c r="M155" s="934"/>
      <c r="N155" s="934"/>
      <c r="O155" s="934"/>
      <c r="P155" s="935"/>
      <c r="Q155" s="5"/>
      <c r="R155" s="5"/>
      <c r="S155" s="837"/>
      <c r="T155" s="1092" t="s">
        <v>64</v>
      </c>
      <c r="U155" s="1085"/>
      <c r="V155" s="1091"/>
      <c r="W155" s="1092" t="s">
        <v>73</v>
      </c>
      <c r="X155" s="1085"/>
      <c r="Y155" s="1091"/>
      <c r="Z155" s="1092" t="s">
        <v>327</v>
      </c>
      <c r="AA155" s="1085"/>
      <c r="AB155" s="1091"/>
      <c r="AC155" s="1092" t="s">
        <v>331</v>
      </c>
      <c r="AD155" s="1085"/>
      <c r="AE155" s="1091"/>
      <c r="AF155" s="1092" t="s">
        <v>338</v>
      </c>
      <c r="AG155" s="1085"/>
      <c r="AH155" s="1091"/>
      <c r="AI155" s="1092" t="s">
        <v>342</v>
      </c>
      <c r="AJ155" s="1085"/>
      <c r="AK155" s="1091"/>
      <c r="AL155" s="181"/>
      <c r="AM155" s="2"/>
      <c r="AN155" s="2"/>
      <c r="AO155" s="2"/>
      <c r="AP155" s="2"/>
      <c r="AQ155" s="2"/>
      <c r="AR155" s="2"/>
      <c r="AS155" s="2"/>
      <c r="AT155" s="2"/>
      <c r="AU155" s="2"/>
      <c r="AV155" s="2"/>
      <c r="AW155" s="2"/>
      <c r="AX155" s="2"/>
      <c r="AY155" s="2"/>
      <c r="AZ155" s="2"/>
      <c r="BA155" s="2"/>
      <c r="BB155" s="2"/>
      <c r="BC155" s="2"/>
      <c r="BD155" s="2"/>
      <c r="BE155" s="2"/>
      <c r="BH155" s="2"/>
      <c r="BI155" s="67"/>
      <c r="BL155" s="2"/>
      <c r="BM155" s="2"/>
      <c r="BN155" s="2"/>
      <c r="BO155" s="2"/>
      <c r="BP155" s="185"/>
      <c r="BQ155" s="182"/>
      <c r="BR155" s="182"/>
      <c r="BS155" s="182"/>
      <c r="BT155" s="186"/>
      <c r="BU155" s="186"/>
      <c r="BV155" s="186"/>
      <c r="BW155" s="186"/>
      <c r="BX155" s="186"/>
      <c r="BY155" s="186"/>
      <c r="BZ155" s="186"/>
      <c r="CA155" s="186"/>
      <c r="CB155" s="51"/>
      <c r="CC155" s="51"/>
      <c r="CD155" s="51"/>
      <c r="CE155" s="51"/>
      <c r="CF155" s="51"/>
      <c r="CG155" s="51"/>
      <c r="CH155" s="51"/>
      <c r="CI155" s="51"/>
      <c r="CJ155" s="51"/>
      <c r="CK155" s="51"/>
      <c r="CL155" s="51"/>
      <c r="CM155" s="51"/>
      <c r="CN155" s="51"/>
      <c r="CO155" s="51"/>
      <c r="CP155" s="51"/>
      <c r="CQ155" s="52"/>
      <c r="CR155" s="52"/>
      <c r="CS155" s="52"/>
      <c r="CT155" s="52"/>
      <c r="CU155" s="52"/>
      <c r="CV155" s="52"/>
      <c r="CW155" s="5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6" spans="1:186" ht="15" hidden="1" customHeight="1" thickTop="1">
      <c r="A156" s="180"/>
      <c r="B156" s="5"/>
      <c r="C156" s="15" t="s">
        <v>16</v>
      </c>
      <c r="D156" s="70" t="s">
        <v>28</v>
      </c>
      <c r="E156" s="916">
        <f>IF($AV$23="","",$E$39)</f>
        <v>10</v>
      </c>
      <c r="F156" s="916"/>
      <c r="G156" s="10" t="s">
        <v>29</v>
      </c>
      <c r="H156" s="10" t="s">
        <v>30</v>
      </c>
      <c r="I156" s="10"/>
      <c r="J156" s="917" t="str">
        <f>$J$39</f>
        <v/>
      </c>
      <c r="K156" s="917"/>
      <c r="L156" s="917"/>
      <c r="M156" s="917"/>
      <c r="N156" s="917"/>
      <c r="O156" s="917"/>
      <c r="P156" s="917"/>
      <c r="Q156" s="5"/>
      <c r="R156" s="5"/>
      <c r="S156" s="837"/>
      <c r="T156" s="103" t="s">
        <v>55</v>
      </c>
      <c r="U156" s="1081" t="s">
        <v>163</v>
      </c>
      <c r="V156" s="1081"/>
      <c r="W156" s="103" t="s">
        <v>55</v>
      </c>
      <c r="X156" s="1081" t="s">
        <v>173</v>
      </c>
      <c r="Y156" s="1081"/>
      <c r="Z156" s="103" t="s">
        <v>55</v>
      </c>
      <c r="AA156" s="144" t="s">
        <v>185</v>
      </c>
      <c r="AB156" s="144"/>
      <c r="AC156" s="103" t="s">
        <v>55</v>
      </c>
      <c r="AD156" s="1081" t="s">
        <v>196</v>
      </c>
      <c r="AE156" s="1081"/>
      <c r="AF156" s="103" t="s">
        <v>55</v>
      </c>
      <c r="AG156" s="1081" t="s">
        <v>209</v>
      </c>
      <c r="AH156" s="1081"/>
      <c r="AI156" s="141" t="s">
        <v>55</v>
      </c>
      <c r="AJ156" s="1213" t="s">
        <v>286</v>
      </c>
      <c r="AK156" s="898"/>
      <c r="AL156" s="181"/>
      <c r="AM156" s="2"/>
      <c r="AN156" s="2"/>
      <c r="AO156" s="2"/>
      <c r="AP156" s="2"/>
      <c r="AQ156" s="2"/>
      <c r="AR156" s="2"/>
      <c r="AS156" s="2"/>
      <c r="AT156" s="2"/>
      <c r="AU156" s="2"/>
      <c r="AV156" s="2"/>
      <c r="AW156" s="2"/>
      <c r="AX156" s="2"/>
      <c r="AY156" s="2"/>
      <c r="AZ156" s="2"/>
      <c r="BA156" s="2"/>
      <c r="BB156" s="2"/>
      <c r="BC156" s="2"/>
      <c r="BD156" s="2"/>
      <c r="BE156" s="2"/>
      <c r="BH156" s="2"/>
      <c r="BI156" s="897"/>
      <c r="BJ156" s="897"/>
      <c r="BK156" s="2"/>
      <c r="BL156" s="2"/>
      <c r="BM156" s="2"/>
      <c r="BN156" s="2"/>
      <c r="BO156" s="2"/>
      <c r="BQ156" s="1198"/>
      <c r="BR156" s="1198"/>
      <c r="BS156" s="1198"/>
      <c r="BT156" s="1212"/>
      <c r="BU156" s="1212"/>
      <c r="BV156" s="1212"/>
      <c r="BW156" s="1212"/>
      <c r="BX156" s="1212"/>
      <c r="BY156" s="1212"/>
      <c r="BZ156" s="1212"/>
      <c r="CA156" s="1212"/>
      <c r="CB156" s="51"/>
      <c r="CC156" s="51"/>
      <c r="CD156" s="52"/>
      <c r="CE156" s="52"/>
      <c r="CF156" s="52"/>
      <c r="CG156" s="52"/>
      <c r="CH156" s="52"/>
      <c r="CI156" s="52"/>
      <c r="CJ156" s="52"/>
      <c r="CK156" s="52"/>
      <c r="CL156" s="52"/>
      <c r="CM156" s="52"/>
      <c r="CN156" s="52"/>
      <c r="CO156" s="52"/>
      <c r="CP156" s="52"/>
      <c r="CQ156" s="52"/>
      <c r="CR156" s="52"/>
      <c r="CS156" s="52"/>
      <c r="CT156" s="52"/>
      <c r="CU156" s="52"/>
      <c r="CV156" s="52"/>
      <c r="CW156" s="5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row>
    <row r="157" spans="1:186" ht="9" hidden="1" customHeight="1">
      <c r="A157" s="180"/>
      <c r="B157" s="1231" t="s">
        <v>446</v>
      </c>
      <c r="C157" s="15"/>
      <c r="D157" s="70"/>
      <c r="E157" s="121"/>
      <c r="F157" s="121"/>
      <c r="G157" s="10"/>
      <c r="H157" s="10"/>
      <c r="I157" s="10"/>
      <c r="J157" s="918"/>
      <c r="K157" s="918"/>
      <c r="L157" s="918"/>
      <c r="M157" s="918"/>
      <c r="N157" s="918"/>
      <c r="O157" s="918"/>
      <c r="P157" s="918"/>
      <c r="Q157" s="5"/>
      <c r="R157" s="5"/>
      <c r="S157" s="837"/>
      <c r="T157" s="1092" t="s">
        <v>316</v>
      </c>
      <c r="U157" s="1085"/>
      <c r="V157" s="1091"/>
      <c r="W157" s="1092" t="s">
        <v>321</v>
      </c>
      <c r="X157" s="1085"/>
      <c r="Y157" s="1091"/>
      <c r="Z157" s="1092" t="s">
        <v>86</v>
      </c>
      <c r="AA157" s="1085"/>
      <c r="AB157" s="1091"/>
      <c r="AC157" s="1092" t="s">
        <v>332</v>
      </c>
      <c r="AD157" s="1085"/>
      <c r="AE157" s="1091"/>
      <c r="AF157" s="1092" t="s">
        <v>139</v>
      </c>
      <c r="AG157" s="1085"/>
      <c r="AH157" s="1091"/>
      <c r="AI157" s="1092" t="s">
        <v>346</v>
      </c>
      <c r="AJ157" s="1085"/>
      <c r="AK157" s="1091"/>
      <c r="AL157" s="181"/>
      <c r="AM157" s="2"/>
      <c r="AN157" s="2"/>
      <c r="AO157" s="2"/>
      <c r="AP157" s="2"/>
      <c r="AQ157" s="2"/>
      <c r="AR157" s="2"/>
      <c r="AS157" s="2"/>
      <c r="AT157" s="2"/>
      <c r="AU157" s="2"/>
      <c r="AV157" s="2"/>
      <c r="AW157" s="2"/>
      <c r="AX157" s="2"/>
      <c r="AY157" s="2"/>
      <c r="AZ157" s="2"/>
      <c r="BA157" s="2"/>
      <c r="BB157" s="2"/>
      <c r="BC157" s="2"/>
      <c r="BD157" s="2"/>
      <c r="BE157" s="2"/>
      <c r="BH157" s="2"/>
      <c r="BI157" s="67"/>
      <c r="BJ157" s="67"/>
      <c r="BK157" s="2"/>
      <c r="BL157" s="2"/>
      <c r="BM157" s="2"/>
      <c r="BN157" s="2"/>
      <c r="BO157" s="2"/>
      <c r="BQ157" s="182"/>
      <c r="BR157" s="182"/>
      <c r="BS157" s="182"/>
      <c r="BT157" s="186"/>
      <c r="BU157" s="186"/>
      <c r="BV157" s="186"/>
      <c r="BW157" s="186"/>
      <c r="BX157" s="186"/>
      <c r="BY157" s="186"/>
      <c r="BZ157" s="186"/>
      <c r="CA157" s="186"/>
      <c r="CB157" s="51"/>
      <c r="CC157" s="51"/>
      <c r="CD157" s="52"/>
      <c r="CE157" s="52"/>
      <c r="CF157" s="52"/>
      <c r="CG157" s="52"/>
      <c r="CH157" s="52"/>
      <c r="CI157" s="52"/>
      <c r="CJ157" s="52"/>
      <c r="CK157" s="52"/>
      <c r="CL157" s="52"/>
      <c r="CM157" s="52"/>
      <c r="CN157" s="52"/>
      <c r="CO157" s="52"/>
      <c r="CP157" s="52"/>
      <c r="CQ157" s="52"/>
      <c r="CR157" s="52"/>
      <c r="CS157" s="52"/>
      <c r="CT157" s="52"/>
      <c r="CU157" s="52"/>
      <c r="CV157" s="52"/>
      <c r="CW157" s="5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row>
    <row r="158" spans="1:186" ht="15" hidden="1" customHeight="1">
      <c r="A158" s="180"/>
      <c r="B158" s="1231"/>
      <c r="C158" s="29"/>
      <c r="D158" s="912" t="s">
        <v>225</v>
      </c>
      <c r="E158" s="912"/>
      <c r="F158" s="912"/>
      <c r="G158" s="912"/>
      <c r="H158" s="912"/>
      <c r="I158" s="912"/>
      <c r="J158" s="919"/>
      <c r="K158" s="919"/>
      <c r="L158" s="919"/>
      <c r="M158" s="919"/>
      <c r="N158" s="919"/>
      <c r="O158" s="919"/>
      <c r="P158" s="919"/>
      <c r="Q158" s="5"/>
      <c r="R158" s="5"/>
      <c r="S158" s="837"/>
      <c r="T158" s="103" t="s">
        <v>55</v>
      </c>
      <c r="U158" s="1081" t="s">
        <v>165</v>
      </c>
      <c r="V158" s="1081"/>
      <c r="W158" s="103" t="s">
        <v>55</v>
      </c>
      <c r="X158" s="1081" t="s">
        <v>174</v>
      </c>
      <c r="Y158" s="1081"/>
      <c r="Z158" s="103" t="s">
        <v>55</v>
      </c>
      <c r="AA158" s="1081" t="s">
        <v>186</v>
      </c>
      <c r="AB158" s="1081"/>
      <c r="AC158" s="103" t="s">
        <v>55</v>
      </c>
      <c r="AD158" s="144" t="s">
        <v>197</v>
      </c>
      <c r="AE158" s="144"/>
      <c r="AF158" s="103" t="s">
        <v>55</v>
      </c>
      <c r="AG158" s="1081">
        <v>1325</v>
      </c>
      <c r="AH158" s="1081"/>
      <c r="AI158" s="103" t="s">
        <v>55</v>
      </c>
      <c r="AJ158" s="1081">
        <v>1610</v>
      </c>
      <c r="AK158" s="1087"/>
      <c r="AL158" s="181"/>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Q158" s="1198"/>
      <c r="BR158" s="1198"/>
      <c r="BS158" s="1198"/>
      <c r="BT158" s="1212"/>
      <c r="BU158" s="1212"/>
      <c r="BV158" s="1212"/>
      <c r="BW158" s="1212"/>
      <c r="BX158" s="1212"/>
      <c r="BY158" s="1212"/>
      <c r="BZ158" s="1212"/>
      <c r="CA158" s="1212"/>
      <c r="CB158" s="51"/>
      <c r="CC158" s="51"/>
      <c r="CD158" s="52"/>
      <c r="CE158" s="52"/>
      <c r="CF158" s="52"/>
      <c r="CG158" s="52"/>
      <c r="CH158" s="52"/>
      <c r="CI158" s="52"/>
      <c r="CJ158" s="52"/>
      <c r="CK158" s="52"/>
      <c r="CL158" s="52"/>
      <c r="CM158" s="52"/>
      <c r="CN158" s="52"/>
      <c r="CO158" s="52"/>
      <c r="CP158" s="52"/>
      <c r="CQ158" s="52"/>
      <c r="CR158" s="52"/>
      <c r="CS158" s="52"/>
      <c r="CT158" s="52"/>
      <c r="CU158" s="52"/>
      <c r="CV158" s="52"/>
      <c r="CW158" s="5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row>
    <row r="159" spans="1:186" ht="9" hidden="1" customHeight="1">
      <c r="A159" s="180"/>
      <c r="B159" s="5"/>
      <c r="C159" s="1214" t="s">
        <v>228</v>
      </c>
      <c r="D159" s="984" t="s">
        <v>23</v>
      </c>
      <c r="E159" s="984"/>
      <c r="F159" s="984"/>
      <c r="G159" s="984"/>
      <c r="H159" s="984"/>
      <c r="I159" s="987"/>
      <c r="J159" s="921" t="str">
        <f>IF($J$95="","",$J$95-$J$99)</f>
        <v/>
      </c>
      <c r="K159" s="922"/>
      <c r="L159" s="922"/>
      <c r="M159" s="922"/>
      <c r="N159" s="922"/>
      <c r="O159" s="922"/>
      <c r="P159" s="923"/>
      <c r="Q159" s="5"/>
      <c r="R159" s="5"/>
      <c r="S159" s="837"/>
      <c r="T159" s="1092" t="s">
        <v>317</v>
      </c>
      <c r="U159" s="1085"/>
      <c r="V159" s="1091"/>
      <c r="W159" s="1092" t="s">
        <v>322</v>
      </c>
      <c r="X159" s="1085"/>
      <c r="Y159" s="1091"/>
      <c r="Z159" s="1092" t="s">
        <v>111</v>
      </c>
      <c r="AA159" s="1085"/>
      <c r="AB159" s="1091"/>
      <c r="AC159" s="1092" t="s">
        <v>127</v>
      </c>
      <c r="AD159" s="1085"/>
      <c r="AE159" s="1091"/>
      <c r="AF159" s="1092" t="s">
        <v>339</v>
      </c>
      <c r="AG159" s="1085"/>
      <c r="AH159" s="1091"/>
      <c r="AI159" s="1092" t="s">
        <v>353</v>
      </c>
      <c r="AJ159" s="1085"/>
      <c r="AK159" s="1091"/>
      <c r="AL159" s="181"/>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Q159" s="182"/>
      <c r="BR159" s="182"/>
      <c r="BS159" s="182"/>
      <c r="BT159" s="51"/>
      <c r="BU159" s="51"/>
      <c r="BV159" s="51"/>
      <c r="BW159" s="51"/>
      <c r="BX159" s="51"/>
      <c r="BY159" s="51"/>
      <c r="BZ159" s="51"/>
      <c r="CA159" s="52"/>
      <c r="CB159" s="51"/>
      <c r="CC159" s="51"/>
      <c r="CD159" s="52"/>
      <c r="CE159" s="52"/>
      <c r="CF159" s="52"/>
      <c r="CG159" s="52"/>
      <c r="CH159" s="52"/>
      <c r="CI159" s="52"/>
      <c r="CJ159" s="52"/>
      <c r="CK159" s="52"/>
      <c r="CL159" s="52"/>
      <c r="CM159" s="52"/>
      <c r="CN159" s="52"/>
      <c r="CO159" s="52"/>
      <c r="CP159" s="52"/>
      <c r="CQ159" s="52"/>
      <c r="CR159" s="52"/>
      <c r="CS159" s="52"/>
      <c r="CT159" s="52"/>
      <c r="CU159" s="52"/>
      <c r="CV159" s="52"/>
      <c r="CW159" s="5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row>
    <row r="160" spans="1:186" ht="15" hidden="1" customHeight="1">
      <c r="A160" s="180"/>
      <c r="B160" s="5"/>
      <c r="C160" s="1215"/>
      <c r="D160" s="852"/>
      <c r="E160" s="852"/>
      <c r="F160" s="852"/>
      <c r="G160" s="852"/>
      <c r="H160" s="852"/>
      <c r="I160" s="920"/>
      <c r="J160" s="924"/>
      <c r="K160" s="925"/>
      <c r="L160" s="925"/>
      <c r="M160" s="925"/>
      <c r="N160" s="925"/>
      <c r="O160" s="925"/>
      <c r="P160" s="926"/>
      <c r="Q160" s="5"/>
      <c r="R160" s="5"/>
      <c r="S160" s="837"/>
      <c r="T160" s="103" t="s">
        <v>55</v>
      </c>
      <c r="U160" s="1081" t="s">
        <v>164</v>
      </c>
      <c r="V160" s="1081"/>
      <c r="W160" s="103" t="s">
        <v>55</v>
      </c>
      <c r="X160" s="1081" t="s">
        <v>177</v>
      </c>
      <c r="Y160" s="1081"/>
      <c r="Z160" s="103" t="s">
        <v>55</v>
      </c>
      <c r="AA160" s="1081" t="s">
        <v>188</v>
      </c>
      <c r="AB160" s="1081"/>
      <c r="AC160" s="103" t="s">
        <v>55</v>
      </c>
      <c r="AD160" s="144" t="s">
        <v>198</v>
      </c>
      <c r="AE160" s="144"/>
      <c r="AF160" s="103" t="s">
        <v>55</v>
      </c>
      <c r="AG160" s="1081">
        <v>1510</v>
      </c>
      <c r="AH160" s="1081"/>
      <c r="AI160" s="103" t="s">
        <v>55</v>
      </c>
      <c r="AJ160" s="1081">
        <v>1615</v>
      </c>
      <c r="AK160" s="1087"/>
      <c r="AL160" s="181"/>
      <c r="AM160" s="2"/>
      <c r="AN160" s="2"/>
      <c r="AO160" s="2"/>
      <c r="AP160" s="2"/>
      <c r="AQ160" s="2"/>
      <c r="AR160" s="55"/>
      <c r="AS160" s="110"/>
      <c r="AT160" s="110"/>
      <c r="AU160" s="110"/>
      <c r="AV160" s="32"/>
      <c r="AW160" s="32"/>
      <c r="AX160" s="32"/>
      <c r="AY160" s="32"/>
      <c r="AZ160" s="32"/>
      <c r="BA160" s="55"/>
      <c r="BB160" s="110"/>
      <c r="BC160" s="110"/>
      <c r="BD160" s="110"/>
      <c r="BE160" s="32"/>
      <c r="BF160" s="32"/>
      <c r="BG160" s="32"/>
      <c r="BH160" s="32"/>
      <c r="BI160" s="32"/>
      <c r="BJ160" s="2"/>
      <c r="BK160" s="2"/>
      <c r="BL160" s="2"/>
      <c r="BM160" s="2"/>
      <c r="BN160" s="2"/>
      <c r="BO160" s="2"/>
      <c r="BQ160" s="1198"/>
      <c r="BR160" s="1198"/>
      <c r="BS160" s="1198"/>
      <c r="BT160" s="51"/>
      <c r="BU160" s="51"/>
      <c r="BV160" s="51"/>
      <c r="BW160" s="51"/>
      <c r="BX160" s="51"/>
      <c r="BY160" s="51"/>
      <c r="BZ160" s="51"/>
      <c r="CA160" s="52"/>
      <c r="CB160" s="51"/>
      <c r="CC160" s="51"/>
      <c r="CD160" s="52"/>
      <c r="CE160" s="52"/>
      <c r="CF160" s="52"/>
      <c r="CG160" s="52"/>
      <c r="CH160" s="52"/>
      <c r="CI160" s="52"/>
      <c r="CJ160" s="52"/>
      <c r="CK160" s="52"/>
      <c r="CL160" s="52"/>
      <c r="CM160" s="52"/>
      <c r="CN160" s="52"/>
      <c r="CO160" s="52"/>
      <c r="CP160" s="52"/>
      <c r="CQ160" s="52"/>
      <c r="CR160" s="52"/>
      <c r="CS160" s="52"/>
      <c r="CT160" s="52"/>
      <c r="CU160" s="52"/>
      <c r="CV160" s="52"/>
      <c r="CW160" s="5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row>
    <row r="161" spans="1:186" ht="9" hidden="1" customHeight="1">
      <c r="A161" s="180"/>
      <c r="B161" s="5"/>
      <c r="C161" s="15"/>
      <c r="D161" s="66"/>
      <c r="E161" s="66"/>
      <c r="F161" s="66"/>
      <c r="G161" s="66"/>
      <c r="H161" s="66"/>
      <c r="I161" s="66"/>
      <c r="J161" s="924"/>
      <c r="K161" s="925"/>
      <c r="L161" s="925"/>
      <c r="M161" s="925"/>
      <c r="N161" s="925"/>
      <c r="O161" s="925"/>
      <c r="P161" s="926"/>
      <c r="Q161" s="5"/>
      <c r="R161" s="5"/>
      <c r="S161" s="837"/>
      <c r="T161" s="1092" t="s">
        <v>67</v>
      </c>
      <c r="U161" s="1085"/>
      <c r="V161" s="1091"/>
      <c r="W161" s="1092" t="s">
        <v>78</v>
      </c>
      <c r="X161" s="1085"/>
      <c r="Y161" s="1091"/>
      <c r="Z161" s="1092" t="s">
        <v>328</v>
      </c>
      <c r="AA161" s="1085"/>
      <c r="AB161" s="1091"/>
      <c r="AC161" s="1092" t="s">
        <v>333</v>
      </c>
      <c r="AD161" s="1085"/>
      <c r="AE161" s="1091"/>
      <c r="AF161" s="1092" t="s">
        <v>340</v>
      </c>
      <c r="AG161" s="1085"/>
      <c r="AH161" s="1091"/>
      <c r="AI161" s="1092" t="s">
        <v>344</v>
      </c>
      <c r="AJ161" s="1085"/>
      <c r="AK161" s="1091"/>
      <c r="AL161" s="181"/>
      <c r="AM161" s="2"/>
      <c r="AN161" s="2"/>
      <c r="AO161" s="2"/>
      <c r="AP161" s="2"/>
      <c r="AQ161" s="2"/>
      <c r="AR161" s="55"/>
      <c r="AS161" s="110"/>
      <c r="AT161" s="110"/>
      <c r="AU161" s="110"/>
      <c r="AV161" s="32"/>
      <c r="AW161" s="32"/>
      <c r="AX161" s="32"/>
      <c r="AY161" s="32"/>
      <c r="AZ161" s="32"/>
      <c r="BA161" s="55"/>
      <c r="BB161" s="110"/>
      <c r="BC161" s="110"/>
      <c r="BD161" s="110"/>
      <c r="BE161" s="32"/>
      <c r="BF161" s="32"/>
      <c r="BG161" s="32"/>
      <c r="BH161" s="32"/>
      <c r="BI161" s="32"/>
      <c r="BJ161" s="2"/>
      <c r="BK161" s="2"/>
      <c r="BL161" s="2"/>
      <c r="BM161" s="2"/>
      <c r="BN161" s="2"/>
      <c r="BO161" s="2"/>
      <c r="BQ161" s="182"/>
      <c r="BR161" s="182"/>
      <c r="BS161" s="182"/>
      <c r="BT161" s="186"/>
      <c r="BU161" s="186"/>
      <c r="BV161" s="186"/>
      <c r="BW161" s="186"/>
      <c r="BX161" s="186"/>
      <c r="BY161" s="186"/>
      <c r="BZ161" s="186"/>
      <c r="CA161" s="186"/>
      <c r="CB161" s="51"/>
      <c r="CC161" s="51"/>
      <c r="CD161" s="52"/>
      <c r="CE161" s="52"/>
      <c r="CF161" s="52"/>
      <c r="CG161" s="52"/>
      <c r="CH161" s="52"/>
      <c r="CI161" s="52"/>
      <c r="CJ161" s="52"/>
      <c r="CK161" s="52"/>
      <c r="CL161" s="52"/>
      <c r="CM161" s="52"/>
      <c r="CN161" s="52"/>
      <c r="CO161" s="52"/>
      <c r="CP161" s="52"/>
      <c r="CQ161" s="52"/>
      <c r="CR161" s="52"/>
      <c r="CS161" s="52"/>
      <c r="CT161" s="52"/>
      <c r="CU161" s="52"/>
      <c r="CV161" s="52"/>
      <c r="CW161" s="5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row>
    <row r="162" spans="1:186" ht="15" hidden="1" customHeight="1">
      <c r="A162" s="180"/>
      <c r="B162" s="5"/>
      <c r="C162" s="29"/>
      <c r="D162" s="912" t="s">
        <v>230</v>
      </c>
      <c r="E162" s="912"/>
      <c r="F162" s="912"/>
      <c r="G162" s="912"/>
      <c r="H162" s="912"/>
      <c r="I162" s="912"/>
      <c r="J162" s="1216"/>
      <c r="K162" s="1217"/>
      <c r="L162" s="1217"/>
      <c r="M162" s="1217"/>
      <c r="N162" s="1217"/>
      <c r="O162" s="1217"/>
      <c r="P162" s="1218"/>
      <c r="Q162" s="5"/>
      <c r="R162" s="5"/>
      <c r="S162" s="837"/>
      <c r="T162" s="103" t="s">
        <v>55</v>
      </c>
      <c r="U162" s="1081" t="s">
        <v>166</v>
      </c>
      <c r="V162" s="1081"/>
      <c r="W162" s="103" t="s">
        <v>55</v>
      </c>
      <c r="X162" s="1081" t="s">
        <v>178</v>
      </c>
      <c r="Y162" s="1081"/>
      <c r="Z162" s="103" t="s">
        <v>55</v>
      </c>
      <c r="AA162" s="1081" t="s">
        <v>189</v>
      </c>
      <c r="AB162" s="1081"/>
      <c r="AC162" s="103" t="s">
        <v>55</v>
      </c>
      <c r="AD162" s="1081" t="s">
        <v>201</v>
      </c>
      <c r="AE162" s="1081"/>
      <c r="AF162" s="103" t="s">
        <v>55</v>
      </c>
      <c r="AG162" s="1081">
        <v>1540</v>
      </c>
      <c r="AH162" s="1081"/>
      <c r="AI162" s="103" t="s">
        <v>55</v>
      </c>
      <c r="AJ162" s="1081">
        <v>2680</v>
      </c>
      <c r="AK162" s="1087"/>
      <c r="AL162" s="181"/>
      <c r="AM162" s="2"/>
      <c r="AN162" s="2"/>
      <c r="AO162" s="2"/>
      <c r="AP162" s="2"/>
      <c r="AQ162" s="2"/>
      <c r="AR162" s="55"/>
      <c r="AS162" s="110"/>
      <c r="AT162" s="110"/>
      <c r="AU162" s="110"/>
      <c r="AV162" s="32"/>
      <c r="AW162" s="32"/>
      <c r="AX162" s="32"/>
      <c r="AY162" s="32"/>
      <c r="AZ162" s="32"/>
      <c r="BA162" s="55"/>
      <c r="BB162" s="110"/>
      <c r="BC162" s="110"/>
      <c r="BD162" s="110"/>
      <c r="BE162" s="32"/>
      <c r="BF162" s="32"/>
      <c r="BG162" s="32"/>
      <c r="BH162" s="32"/>
      <c r="BI162" s="32"/>
      <c r="BJ162" s="2"/>
      <c r="BK162" s="2"/>
      <c r="BL162" s="2"/>
      <c r="BM162" s="2"/>
      <c r="BN162" s="2"/>
      <c r="BO162" s="2"/>
      <c r="BQ162" s="1198"/>
      <c r="BR162" s="1198"/>
      <c r="BS162" s="1198"/>
      <c r="BT162" s="1212"/>
      <c r="BU162" s="1212"/>
      <c r="BV162" s="1212"/>
      <c r="BW162" s="1212"/>
      <c r="BX162" s="1212"/>
      <c r="BY162" s="1212"/>
      <c r="BZ162" s="1212"/>
      <c r="CA162" s="1212"/>
      <c r="CB162" s="51"/>
      <c r="CC162" s="51"/>
      <c r="CD162" s="52"/>
      <c r="CE162" s="52"/>
      <c r="CF162" s="52"/>
      <c r="CG162" s="52"/>
      <c r="CH162" s="52"/>
      <c r="CI162" s="52"/>
      <c r="CJ162" s="52"/>
      <c r="CK162" s="52"/>
      <c r="CL162" s="52"/>
      <c r="CM162" s="52"/>
      <c r="CN162" s="52"/>
      <c r="CO162" s="52"/>
      <c r="CP162" s="52"/>
      <c r="CQ162" s="52"/>
      <c r="CR162" s="52"/>
      <c r="CS162" s="52"/>
      <c r="CT162" s="52"/>
      <c r="CU162" s="52"/>
      <c r="CV162" s="52"/>
      <c r="CW162" s="5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ht="9" hidden="1" customHeight="1">
      <c r="A163" s="180"/>
      <c r="B163" s="5"/>
      <c r="C163" s="32"/>
      <c r="D163" s="66"/>
      <c r="E163" s="66"/>
      <c r="F163" s="66"/>
      <c r="G163" s="66"/>
      <c r="H163" s="66"/>
      <c r="I163" s="66"/>
      <c r="J163" s="77"/>
      <c r="K163" s="77"/>
      <c r="L163" s="77"/>
      <c r="M163" s="77"/>
      <c r="N163" s="77"/>
      <c r="O163" s="77"/>
      <c r="P163" s="77"/>
      <c r="Q163" s="5"/>
      <c r="R163" s="5"/>
      <c r="S163" s="837"/>
      <c r="T163" s="1092" t="s">
        <v>318</v>
      </c>
      <c r="U163" s="1085"/>
      <c r="V163" s="1091"/>
      <c r="W163" s="1092" t="s">
        <v>79</v>
      </c>
      <c r="X163" s="1085"/>
      <c r="Y163" s="1091"/>
      <c r="Z163" s="1092" t="s">
        <v>114</v>
      </c>
      <c r="AA163" s="1085"/>
      <c r="AB163" s="1091"/>
      <c r="AC163" s="1092" t="s">
        <v>131</v>
      </c>
      <c r="AD163" s="1085"/>
      <c r="AE163" s="1091"/>
      <c r="AF163" s="1092" t="s">
        <v>348</v>
      </c>
      <c r="AG163" s="1085"/>
      <c r="AH163" s="1091"/>
      <c r="AI163" s="1092" t="s">
        <v>349</v>
      </c>
      <c r="AJ163" s="1085"/>
      <c r="AK163" s="1091"/>
      <c r="AL163" s="181"/>
      <c r="AM163" s="2"/>
      <c r="AN163" s="2"/>
      <c r="AO163" s="2"/>
      <c r="AP163" s="2"/>
      <c r="AQ163" s="2"/>
      <c r="AR163" s="55"/>
      <c r="AS163" s="110"/>
      <c r="AT163" s="110"/>
      <c r="AU163" s="110"/>
      <c r="AV163" s="32"/>
      <c r="AW163" s="32"/>
      <c r="AX163" s="32"/>
      <c r="AY163" s="32"/>
      <c r="AZ163" s="32"/>
      <c r="BA163" s="55"/>
      <c r="BB163" s="110"/>
      <c r="BC163" s="110"/>
      <c r="BD163" s="110"/>
      <c r="BE163" s="32"/>
      <c r="BF163" s="32"/>
      <c r="BG163" s="32"/>
      <c r="BH163" s="32"/>
      <c r="BI163" s="32"/>
      <c r="BJ163" s="2"/>
      <c r="BK163" s="2"/>
      <c r="BL163" s="2"/>
      <c r="BM163" s="2"/>
      <c r="BN163" s="2"/>
      <c r="BO163" s="2"/>
      <c r="BQ163" s="182"/>
      <c r="BR163" s="182"/>
      <c r="BS163" s="182"/>
      <c r="BT163" s="186"/>
      <c r="BU163" s="186"/>
      <c r="BV163" s="187"/>
      <c r="BW163" s="187"/>
      <c r="BX163" s="187"/>
      <c r="BY163" s="187"/>
      <c r="BZ163" s="187"/>
      <c r="CA163" s="187"/>
      <c r="CB163" s="51"/>
      <c r="CC163" s="51"/>
      <c r="CD163" s="52"/>
      <c r="CE163" s="52"/>
      <c r="CF163" s="52"/>
      <c r="CG163" s="52"/>
      <c r="CH163" s="52"/>
      <c r="CI163" s="52"/>
      <c r="CJ163" s="52"/>
      <c r="CK163" s="52"/>
      <c r="CL163" s="52"/>
      <c r="CM163" s="52"/>
      <c r="CN163" s="52"/>
      <c r="CO163" s="52"/>
      <c r="CP163" s="52"/>
      <c r="CQ163" s="52"/>
      <c r="CR163" s="52"/>
      <c r="CS163" s="52"/>
      <c r="CT163" s="52"/>
      <c r="CU163" s="52"/>
      <c r="CV163" s="52"/>
      <c r="CW163" s="5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ht="15" hidden="1" customHeight="1">
      <c r="A164" s="180"/>
      <c r="B164" s="5"/>
      <c r="C164" s="1118" t="s">
        <v>231</v>
      </c>
      <c r="D164" s="1118" t="s">
        <v>232</v>
      </c>
      <c r="E164" s="1118"/>
      <c r="F164" s="1118"/>
      <c r="G164" s="1118"/>
      <c r="H164" s="148"/>
      <c r="I164" s="66"/>
      <c r="J164" s="77"/>
      <c r="K164" s="77"/>
      <c r="L164" s="77"/>
      <c r="M164" s="77"/>
      <c r="N164" s="77"/>
      <c r="O164" s="77"/>
      <c r="P164" s="77"/>
      <c r="Q164" s="5"/>
      <c r="R164" s="5"/>
      <c r="S164" s="837"/>
      <c r="T164" s="103" t="s">
        <v>55</v>
      </c>
      <c r="U164" s="1081" t="s">
        <v>167</v>
      </c>
      <c r="V164" s="1081"/>
      <c r="W164" s="103" t="s">
        <v>55</v>
      </c>
      <c r="X164" s="1081" t="s">
        <v>179</v>
      </c>
      <c r="Y164" s="1081"/>
      <c r="Z164" s="103" t="s">
        <v>55</v>
      </c>
      <c r="AA164" s="1081" t="s">
        <v>190</v>
      </c>
      <c r="AB164" s="1081"/>
      <c r="AC164" s="103" t="s">
        <v>55</v>
      </c>
      <c r="AD164" s="1081" t="s">
        <v>202</v>
      </c>
      <c r="AE164" s="1081"/>
      <c r="AF164" s="103" t="s">
        <v>55</v>
      </c>
      <c r="AG164" s="1081">
        <v>1560</v>
      </c>
      <c r="AH164" s="1081"/>
      <c r="AI164" s="103" t="s">
        <v>55</v>
      </c>
      <c r="AJ164" s="1107">
        <v>2699</v>
      </c>
      <c r="AK164" s="1219"/>
      <c r="AL164" s="181"/>
      <c r="AM164" s="2"/>
      <c r="AN164" s="2"/>
      <c r="AO164" s="2"/>
      <c r="AP164" s="2"/>
      <c r="BL164" s="2"/>
      <c r="BM164" s="2"/>
      <c r="BN164" s="2"/>
      <c r="BO164" s="2"/>
      <c r="BQ164" s="1198"/>
      <c r="BR164" s="1198"/>
      <c r="BS164" s="1198"/>
      <c r="BT164" s="1212"/>
      <c r="BU164" s="1212"/>
      <c r="BV164" s="1212"/>
      <c r="BW164" s="1212"/>
      <c r="BX164" s="1212"/>
      <c r="BY164" s="1212"/>
      <c r="BZ164" s="1212"/>
      <c r="CA164" s="1212"/>
      <c r="CB164" s="51"/>
      <c r="CC164" s="51"/>
      <c r="CD164" s="52"/>
      <c r="CE164" s="52"/>
      <c r="CF164" s="52"/>
      <c r="CG164" s="52"/>
      <c r="CH164" s="52"/>
      <c r="CI164" s="52"/>
      <c r="CJ164" s="52"/>
      <c r="CK164" s="52"/>
      <c r="CL164" s="52"/>
      <c r="CM164" s="52"/>
      <c r="CN164" s="52"/>
      <c r="CO164" s="52"/>
      <c r="CP164" s="52"/>
      <c r="CQ164" s="52"/>
      <c r="CR164" s="52"/>
      <c r="CS164" s="52"/>
      <c r="CT164" s="52"/>
      <c r="CU164" s="52"/>
      <c r="CV164" s="52"/>
      <c r="CW164" s="5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row>
    <row r="165" spans="1:186" ht="9" hidden="1" customHeight="1">
      <c r="A165" s="180"/>
      <c r="B165" s="5"/>
      <c r="C165" s="1118"/>
      <c r="D165" s="1118"/>
      <c r="E165" s="1118"/>
      <c r="F165" s="1118"/>
      <c r="G165" s="1118"/>
      <c r="H165" s="148"/>
      <c r="I165" s="66"/>
      <c r="J165" s="77"/>
      <c r="K165" s="77"/>
      <c r="L165" s="77"/>
      <c r="M165" s="77"/>
      <c r="N165" s="77"/>
      <c r="O165" s="77"/>
      <c r="P165" s="77"/>
      <c r="Q165" s="5"/>
      <c r="R165" s="5"/>
      <c r="S165" s="837"/>
      <c r="T165" s="1092" t="s">
        <v>69</v>
      </c>
      <c r="U165" s="1085"/>
      <c r="V165" s="1091"/>
      <c r="W165" s="1092" t="s">
        <v>323</v>
      </c>
      <c r="X165" s="1085"/>
      <c r="Y165" s="1091"/>
      <c r="Z165" s="1092" t="s">
        <v>355</v>
      </c>
      <c r="AA165" s="1085"/>
      <c r="AB165" s="1091"/>
      <c r="AC165" s="1092" t="s">
        <v>334</v>
      </c>
      <c r="AD165" s="1085"/>
      <c r="AE165" s="1091"/>
      <c r="AF165" s="1092" t="s">
        <v>352</v>
      </c>
      <c r="AG165" s="1085"/>
      <c r="AH165" s="1091"/>
      <c r="AI165" s="1092" t="s">
        <v>289</v>
      </c>
      <c r="AJ165" s="1085"/>
      <c r="AK165" s="1091"/>
      <c r="AL165" s="181"/>
      <c r="AM165" s="2"/>
      <c r="AN165" s="2"/>
      <c r="AO165" s="2"/>
      <c r="AP165" s="2"/>
      <c r="BL165" s="2"/>
      <c r="BM165" s="2"/>
      <c r="BN165" s="2"/>
      <c r="BO165" s="2"/>
      <c r="BQ165" s="182"/>
      <c r="BR165" s="182"/>
      <c r="BS165" s="182"/>
      <c r="BT165" s="186"/>
      <c r="BU165" s="186"/>
      <c r="BV165" s="186"/>
      <c r="BW165" s="186"/>
      <c r="BX165" s="186"/>
      <c r="BY165" s="186"/>
      <c r="BZ165" s="186"/>
      <c r="CA165" s="186"/>
      <c r="CB165" s="51"/>
      <c r="CC165" s="51"/>
      <c r="CD165" s="52"/>
      <c r="CE165" s="52"/>
      <c r="CF165" s="52"/>
      <c r="CG165" s="52"/>
      <c r="CH165" s="52"/>
      <c r="CI165" s="52"/>
      <c r="CJ165" s="52"/>
      <c r="CK165" s="52"/>
      <c r="CL165" s="52"/>
      <c r="CM165" s="52"/>
      <c r="CN165" s="52"/>
      <c r="CO165" s="52"/>
      <c r="CP165" s="52"/>
      <c r="CQ165" s="52"/>
      <c r="CR165" s="52"/>
      <c r="CS165" s="52"/>
      <c r="CT165" s="52"/>
      <c r="CU165" s="52"/>
      <c r="CV165" s="52"/>
      <c r="CW165" s="5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row>
    <row r="166" spans="1:186" ht="15" hidden="1" customHeight="1">
      <c r="A166" s="188"/>
      <c r="B166" s="5"/>
      <c r="C166" s="1108" t="s">
        <v>299</v>
      </c>
      <c r="D166" s="894"/>
      <c r="E166" s="894"/>
      <c r="F166" s="894"/>
      <c r="G166" s="1110" t="s">
        <v>51</v>
      </c>
      <c r="H166" s="1125" t="s">
        <v>300</v>
      </c>
      <c r="I166" s="1126"/>
      <c r="J166" s="1113" t="s">
        <v>302</v>
      </c>
      <c r="K166" s="1129" t="s">
        <v>304</v>
      </c>
      <c r="L166" s="1130"/>
      <c r="M166" s="1220" t="s">
        <v>303</v>
      </c>
      <c r="N166" s="1129" t="s">
        <v>305</v>
      </c>
      <c r="O166" s="1129"/>
      <c r="P166" s="1130"/>
      <c r="Q166" s="5"/>
      <c r="R166" s="5"/>
      <c r="S166" s="837"/>
      <c r="T166" s="103" t="s">
        <v>55</v>
      </c>
      <c r="U166" s="1081" t="s">
        <v>168</v>
      </c>
      <c r="V166" s="1081"/>
      <c r="W166" s="103" t="s">
        <v>55</v>
      </c>
      <c r="X166" s="1081" t="s">
        <v>180</v>
      </c>
      <c r="Y166" s="1081"/>
      <c r="Z166" s="103" t="s">
        <v>55</v>
      </c>
      <c r="AA166" s="1081" t="s">
        <v>191</v>
      </c>
      <c r="AB166" s="1081"/>
      <c r="AC166" s="103" t="s">
        <v>55</v>
      </c>
      <c r="AD166" s="1081" t="s">
        <v>203</v>
      </c>
      <c r="AE166" s="1081"/>
      <c r="AF166" s="103" t="s">
        <v>55</v>
      </c>
      <c r="AG166" s="1106">
        <v>1570</v>
      </c>
      <c r="AH166" s="1107"/>
      <c r="AI166" s="103" t="s">
        <v>55</v>
      </c>
      <c r="AJ166" s="1107">
        <v>1730</v>
      </c>
      <c r="AK166" s="1219"/>
      <c r="AL166" s="181"/>
      <c r="AM166" s="2"/>
      <c r="AN166" s="2"/>
      <c r="AO166" s="2"/>
      <c r="AP166" s="2"/>
      <c r="BL166" s="2"/>
      <c r="BM166" s="2"/>
      <c r="BN166" s="2"/>
      <c r="BO166" s="2"/>
      <c r="BQ166" s="1198"/>
      <c r="BR166" s="1198"/>
      <c r="BS166" s="1198"/>
      <c r="BT166" s="1212"/>
      <c r="BU166" s="1212"/>
      <c r="BV166" s="1212"/>
      <c r="BW166" s="1212"/>
      <c r="BX166" s="1212"/>
      <c r="BY166" s="1212"/>
      <c r="BZ166" s="1212"/>
      <c r="CA166" s="1212"/>
      <c r="CB166" s="51"/>
      <c r="CC166" s="51"/>
      <c r="CD166" s="52"/>
      <c r="CE166" s="52"/>
      <c r="CF166" s="52"/>
      <c r="CG166" s="52"/>
      <c r="CH166" s="52"/>
      <c r="CI166" s="52"/>
      <c r="CJ166" s="52"/>
      <c r="CK166" s="52"/>
      <c r="CL166" s="52"/>
      <c r="CM166" s="52"/>
      <c r="CN166" s="52"/>
      <c r="CO166" s="52"/>
      <c r="CP166" s="52"/>
      <c r="CQ166" s="52"/>
      <c r="CR166" s="52"/>
      <c r="CS166" s="52"/>
      <c r="CT166" s="52"/>
      <c r="CU166" s="52"/>
      <c r="CV166" s="52"/>
      <c r="CW166" s="5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row>
    <row r="167" spans="1:186" ht="4.5" hidden="1" customHeight="1">
      <c r="A167" s="188"/>
      <c r="B167" s="5"/>
      <c r="C167" s="1021"/>
      <c r="D167" s="897"/>
      <c r="E167" s="897"/>
      <c r="F167" s="897"/>
      <c r="G167" s="1111"/>
      <c r="H167" s="1127"/>
      <c r="I167" s="1128"/>
      <c r="J167" s="1114"/>
      <c r="K167" s="1131"/>
      <c r="L167" s="1132"/>
      <c r="M167" s="1221"/>
      <c r="N167" s="1222"/>
      <c r="O167" s="1222"/>
      <c r="P167" s="1223"/>
      <c r="Q167" s="5"/>
      <c r="R167" s="5"/>
      <c r="S167" s="837"/>
      <c r="T167" s="1105" t="s">
        <v>70</v>
      </c>
      <c r="U167" s="1083"/>
      <c r="V167" s="1224"/>
      <c r="W167" s="1105" t="s">
        <v>324</v>
      </c>
      <c r="X167" s="1083"/>
      <c r="Y167" s="1224"/>
      <c r="Z167" s="1105" t="s">
        <v>329</v>
      </c>
      <c r="AA167" s="1083"/>
      <c r="AB167" s="1224"/>
      <c r="AC167" s="1105" t="s">
        <v>335</v>
      </c>
      <c r="AD167" s="1083"/>
      <c r="AE167" s="1224"/>
      <c r="AF167" s="1105" t="s">
        <v>347</v>
      </c>
      <c r="AG167" s="1083"/>
      <c r="AH167" s="1083"/>
      <c r="AI167" s="1105" t="s">
        <v>343</v>
      </c>
      <c r="AJ167" s="1083"/>
      <c r="AK167" s="1224"/>
      <c r="AL167" s="181"/>
      <c r="AM167" s="2"/>
      <c r="AN167" s="2"/>
      <c r="AO167" s="2"/>
      <c r="AP167" s="2"/>
      <c r="BL167" s="2"/>
      <c r="BM167" s="2"/>
      <c r="BN167" s="2"/>
      <c r="BO167" s="2"/>
      <c r="BQ167" s="182"/>
      <c r="BR167" s="182"/>
      <c r="BS167" s="182"/>
      <c r="BT167" s="51"/>
      <c r="BU167" s="51"/>
      <c r="BV167" s="52"/>
      <c r="BW167" s="52"/>
      <c r="BX167" s="52"/>
      <c r="BY167" s="52"/>
      <c r="BZ167" s="52"/>
      <c r="CA167" s="52"/>
      <c r="CB167" s="51"/>
      <c r="CC167" s="51"/>
      <c r="CD167" s="52"/>
      <c r="CE167" s="52"/>
      <c r="CF167" s="52"/>
      <c r="CG167" s="52"/>
      <c r="CH167" s="52"/>
      <c r="CI167" s="52"/>
      <c r="CJ167" s="52"/>
      <c r="CK167" s="52"/>
      <c r="CL167" s="52"/>
      <c r="CM167" s="52"/>
      <c r="CN167" s="52"/>
      <c r="CO167" s="52"/>
      <c r="CP167" s="52"/>
      <c r="CQ167" s="52"/>
      <c r="CR167" s="52"/>
      <c r="CS167" s="52"/>
      <c r="CT167" s="52"/>
      <c r="CU167" s="52"/>
      <c r="CV167" s="52"/>
      <c r="CW167" s="5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row>
    <row r="168" spans="1:186" ht="4.5" hidden="1" customHeight="1">
      <c r="A168" s="188"/>
      <c r="B168" s="5"/>
      <c r="C168" s="1021"/>
      <c r="D168" s="897"/>
      <c r="E168" s="897"/>
      <c r="F168" s="897"/>
      <c r="G168" s="1111"/>
      <c r="H168" s="1116">
        <v>10</v>
      </c>
      <c r="I168" s="1119" t="s">
        <v>29</v>
      </c>
      <c r="J168" s="1114"/>
      <c r="K168" s="1121">
        <v>8</v>
      </c>
      <c r="L168" s="1123" t="s">
        <v>29</v>
      </c>
      <c r="M168" s="1225" t="s">
        <v>357</v>
      </c>
      <c r="N168" s="1226"/>
      <c r="O168" s="1226"/>
      <c r="P168" s="1228" t="s">
        <v>29</v>
      </c>
      <c r="Q168" s="5"/>
      <c r="R168" s="5"/>
      <c r="S168" s="837"/>
      <c r="T168" s="1092"/>
      <c r="U168" s="1085"/>
      <c r="V168" s="1091"/>
      <c r="W168" s="1092"/>
      <c r="X168" s="1085"/>
      <c r="Y168" s="1091"/>
      <c r="Z168" s="1092"/>
      <c r="AA168" s="1085"/>
      <c r="AB168" s="1091"/>
      <c r="AC168" s="1092"/>
      <c r="AD168" s="1085"/>
      <c r="AE168" s="1091"/>
      <c r="AF168" s="1092"/>
      <c r="AG168" s="1085"/>
      <c r="AH168" s="1085"/>
      <c r="AI168" s="1092"/>
      <c r="AJ168" s="1085"/>
      <c r="AK168" s="1091"/>
      <c r="AL168" s="181"/>
      <c r="AM168" s="2"/>
      <c r="AN168" s="2"/>
      <c r="AO168" s="2"/>
      <c r="AP168" s="2"/>
      <c r="BL168" s="2"/>
      <c r="BM168" s="2"/>
      <c r="BN168" s="2"/>
      <c r="BO168" s="2"/>
      <c r="BQ168" s="182"/>
      <c r="BR168" s="182"/>
      <c r="BS168" s="182"/>
      <c r="BT168" s="51"/>
      <c r="BU168" s="51"/>
      <c r="BV168" s="52"/>
      <c r="BW168" s="52"/>
      <c r="BX168" s="52"/>
      <c r="BY168" s="52"/>
      <c r="BZ168" s="52"/>
      <c r="CA168" s="52"/>
      <c r="CB168" s="51"/>
      <c r="CC168" s="51"/>
      <c r="CD168" s="52"/>
      <c r="CE168" s="52"/>
      <c r="CF168" s="52"/>
      <c r="CG168" s="52"/>
      <c r="CH168" s="52"/>
      <c r="CI168" s="52"/>
      <c r="CJ168" s="52"/>
      <c r="CK168" s="52"/>
      <c r="CL168" s="52"/>
      <c r="CM168" s="52"/>
      <c r="CN168" s="52"/>
      <c r="CO168" s="52"/>
      <c r="CP168" s="52"/>
      <c r="CQ168" s="52"/>
      <c r="CR168" s="52"/>
      <c r="CS168" s="52"/>
      <c r="CT168" s="52"/>
      <c r="CU168" s="52"/>
      <c r="CV168" s="52"/>
      <c r="CW168" s="5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row>
    <row r="169" spans="1:186" ht="15" hidden="1" customHeight="1">
      <c r="A169" s="188"/>
      <c r="B169" s="5"/>
      <c r="C169" s="1109"/>
      <c r="D169" s="1088"/>
      <c r="E169" s="1088"/>
      <c r="F169" s="1088"/>
      <c r="G169" s="1112"/>
      <c r="H169" s="1117"/>
      <c r="I169" s="1120"/>
      <c r="J169" s="1115"/>
      <c r="K169" s="1122"/>
      <c r="L169" s="1124"/>
      <c r="M169" s="1221"/>
      <c r="N169" s="1227"/>
      <c r="O169" s="1227"/>
      <c r="P169" s="1229"/>
      <c r="Q169" s="5"/>
      <c r="R169" s="5"/>
      <c r="S169" s="837"/>
      <c r="T169" s="141" t="s">
        <v>55</v>
      </c>
      <c r="U169" s="897" t="s">
        <v>169</v>
      </c>
      <c r="V169" s="897"/>
      <c r="W169" s="141" t="s">
        <v>55</v>
      </c>
      <c r="X169" s="897" t="s">
        <v>181</v>
      </c>
      <c r="Y169" s="897"/>
      <c r="Z169" s="141" t="s">
        <v>55</v>
      </c>
      <c r="AA169" s="897" t="s">
        <v>192</v>
      </c>
      <c r="AB169" s="897"/>
      <c r="AC169" s="141" t="s">
        <v>55</v>
      </c>
      <c r="AD169" s="897" t="s">
        <v>205</v>
      </c>
      <c r="AE169" s="897"/>
      <c r="AF169" s="141" t="s">
        <v>55</v>
      </c>
      <c r="AG169" s="1102"/>
      <c r="AH169" s="1102"/>
      <c r="AI169" s="104"/>
      <c r="AJ169" s="768"/>
      <c r="AK169" s="1101"/>
      <c r="AL169" s="181"/>
      <c r="AM169" s="2"/>
      <c r="AN169" s="2"/>
      <c r="AO169" s="2"/>
      <c r="AP169" s="2"/>
      <c r="BL169" s="2"/>
      <c r="BM169" s="2"/>
      <c r="BN169" s="2"/>
      <c r="BO169" s="2"/>
      <c r="BQ169" s="1198"/>
      <c r="BR169" s="1198"/>
      <c r="BS169" s="1198"/>
      <c r="BT169" s="51"/>
      <c r="BU169" s="51"/>
      <c r="BV169" s="52"/>
      <c r="BW169" s="52"/>
      <c r="BX169" s="52"/>
      <c r="BY169" s="52"/>
      <c r="BZ169" s="52"/>
      <c r="CA169" s="52"/>
      <c r="CB169" s="51"/>
      <c r="CC169" s="51"/>
      <c r="CD169" s="52"/>
      <c r="CE169" s="52"/>
      <c r="CF169" s="52"/>
      <c r="CG169" s="52"/>
      <c r="CH169" s="52"/>
      <c r="CI169" s="52"/>
      <c r="CJ169" s="52"/>
      <c r="CK169" s="52"/>
      <c r="CL169" s="52"/>
      <c r="CM169" s="52"/>
      <c r="CN169" s="52"/>
      <c r="CO169" s="52"/>
      <c r="CP169" s="52"/>
      <c r="CQ169" s="52"/>
      <c r="CR169" s="52"/>
      <c r="CS169" s="52"/>
      <c r="CT169" s="52"/>
      <c r="CU169" s="52"/>
      <c r="CV169" s="52"/>
      <c r="CW169" s="5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row>
    <row r="170" spans="1:186" ht="9" hidden="1" customHeight="1">
      <c r="A170" s="188"/>
      <c r="B170" s="5"/>
      <c r="Q170" s="5"/>
      <c r="R170" s="5"/>
      <c r="S170" s="143"/>
      <c r="T170" s="1258" t="s">
        <v>214</v>
      </c>
      <c r="U170" s="1259"/>
      <c r="V170" s="1260"/>
      <c r="W170" s="1258" t="s">
        <v>325</v>
      </c>
      <c r="X170" s="1259"/>
      <c r="Y170" s="1260"/>
      <c r="Z170" s="1258" t="s">
        <v>59</v>
      </c>
      <c r="AA170" s="1259"/>
      <c r="AB170" s="1260"/>
      <c r="AC170" s="1258" t="s">
        <v>135</v>
      </c>
      <c r="AD170" s="1259"/>
      <c r="AE170" s="1260"/>
      <c r="AF170" s="1258"/>
      <c r="AG170" s="1259"/>
      <c r="AH170" s="1259"/>
      <c r="AI170" s="1259"/>
      <c r="AJ170" s="1259"/>
      <c r="AK170" s="1260"/>
      <c r="AL170" s="181"/>
      <c r="AM170" s="2"/>
      <c r="AN170" s="2"/>
      <c r="AO170" s="2"/>
      <c r="AP170" s="2"/>
      <c r="BL170" s="2"/>
      <c r="BM170" s="2"/>
      <c r="BN170" s="2"/>
      <c r="BO170" s="2"/>
      <c r="BQ170" s="52"/>
      <c r="BR170" s="52"/>
      <c r="BS170" s="52"/>
      <c r="BT170" s="52"/>
      <c r="BU170" s="52"/>
      <c r="BV170" s="52"/>
      <c r="BW170" s="52"/>
      <c r="BX170" s="52"/>
      <c r="BY170" s="52"/>
      <c r="BZ170" s="52"/>
      <c r="CA170" s="52"/>
      <c r="CB170" s="51"/>
      <c r="CC170" s="51"/>
      <c r="CD170" s="52"/>
      <c r="CE170" s="52"/>
      <c r="CF170" s="52"/>
      <c r="CG170" s="52"/>
      <c r="CH170" s="52"/>
      <c r="CI170" s="52"/>
      <c r="CJ170" s="52"/>
      <c r="CK170" s="52"/>
      <c r="CL170" s="52"/>
      <c r="CM170" s="52"/>
      <c r="CN170" s="52"/>
      <c r="CO170" s="52"/>
      <c r="CP170" s="52"/>
      <c r="CQ170" s="52"/>
      <c r="CR170" s="52"/>
      <c r="CS170" s="52"/>
      <c r="CT170" s="52"/>
      <c r="CU170" s="52"/>
      <c r="CV170" s="52"/>
      <c r="CW170" s="5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row>
    <row r="171" spans="1:186" ht="9.9499999999999993" hidden="1" customHeight="1">
      <c r="A171" s="180"/>
      <c r="B171" s="5"/>
      <c r="Q171" s="5"/>
      <c r="R171" s="5"/>
      <c r="S171" s="5"/>
      <c r="T171" s="104"/>
      <c r="W171" s="104"/>
      <c r="Z171" s="104"/>
      <c r="AC171" s="104"/>
      <c r="AF171" s="104"/>
      <c r="AI171" s="95"/>
      <c r="AJ171" s="95"/>
      <c r="AK171" s="95"/>
      <c r="AL171" s="181"/>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Q171" s="1198"/>
      <c r="BR171" s="1198"/>
      <c r="BS171" s="1198"/>
      <c r="BT171" s="51"/>
      <c r="BU171" s="51"/>
      <c r="BV171" s="51"/>
      <c r="BW171" s="51"/>
      <c r="BX171" s="51"/>
      <c r="BY171" s="51"/>
      <c r="BZ171" s="51"/>
      <c r="CA171" s="52"/>
      <c r="CB171" s="51"/>
      <c r="CC171" s="51"/>
      <c r="CD171" s="51"/>
      <c r="CE171" s="51"/>
      <c r="CF171" s="51"/>
      <c r="CG171" s="51"/>
      <c r="CH171" s="51"/>
      <c r="CI171" s="51"/>
      <c r="CJ171" s="52"/>
      <c r="CK171" s="52"/>
      <c r="CL171" s="52"/>
      <c r="CM171" s="52"/>
      <c r="CN171" s="52"/>
      <c r="CO171" s="52"/>
      <c r="CP171" s="52"/>
      <c r="CQ171" s="52"/>
      <c r="CR171" s="52"/>
      <c r="CS171" s="52"/>
      <c r="CT171" s="52"/>
      <c r="CU171" s="52"/>
      <c r="CV171" s="52"/>
      <c r="CW171" s="5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row>
    <row r="172" spans="1:186" ht="15" hidden="1" customHeight="1">
      <c r="A172" s="180"/>
      <c r="B172" s="5"/>
      <c r="C172" s="32"/>
      <c r="D172" s="32"/>
      <c r="E172" s="32"/>
      <c r="F172" s="32"/>
      <c r="G172" s="66"/>
      <c r="H172" s="66"/>
      <c r="I172" s="66"/>
      <c r="J172" s="77"/>
      <c r="K172" s="77"/>
      <c r="L172" s="77"/>
      <c r="M172" s="77"/>
      <c r="N172" s="77"/>
      <c r="O172" s="77"/>
      <c r="P172" s="77"/>
      <c r="Q172" s="5"/>
      <c r="R172" s="1261"/>
      <c r="S172" s="1262"/>
      <c r="T172" s="1211"/>
      <c r="U172" s="1267"/>
      <c r="V172" s="1268"/>
      <c r="W172" s="1269"/>
      <c r="X172" s="1267"/>
      <c r="Y172" s="1268"/>
      <c r="Z172" s="1269"/>
      <c r="AA172" s="1267"/>
      <c r="AB172" s="1268"/>
      <c r="AC172" s="1269"/>
      <c r="AD172" s="94"/>
      <c r="AE172" s="1195" t="s">
        <v>306</v>
      </c>
      <c r="AF172" s="1196"/>
      <c r="AG172" s="1196"/>
      <c r="AH172" s="1196"/>
      <c r="AI172" s="1196"/>
      <c r="AJ172" s="1196"/>
      <c r="AK172" s="1197"/>
      <c r="AL172" s="181"/>
      <c r="AM172" s="2"/>
      <c r="AN172" s="2"/>
      <c r="AO172" s="2"/>
      <c r="AP172" s="2"/>
      <c r="AQ172" s="2"/>
      <c r="AR172" s="30"/>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row>
    <row r="173" spans="1:186" ht="17.100000000000001" hidden="1" customHeight="1">
      <c r="A173" s="180"/>
      <c r="B173" s="5"/>
      <c r="C173" s="32"/>
      <c r="D173" s="66"/>
      <c r="E173" s="66"/>
      <c r="F173" s="66"/>
      <c r="G173" s="66"/>
      <c r="H173" s="66"/>
      <c r="I173" s="66"/>
      <c r="J173" s="77"/>
      <c r="K173" s="77"/>
      <c r="L173" s="77"/>
      <c r="M173" s="77"/>
      <c r="N173" s="77"/>
      <c r="O173" s="77"/>
      <c r="P173" s="77"/>
      <c r="Q173" s="5"/>
      <c r="R173" s="1263"/>
      <c r="S173" s="1264"/>
      <c r="T173" s="1265"/>
      <c r="U173" s="1270"/>
      <c r="V173" s="768"/>
      <c r="W173" s="1101"/>
      <c r="X173" s="1270"/>
      <c r="Y173" s="768"/>
      <c r="Z173" s="1101"/>
      <c r="AA173" s="1270"/>
      <c r="AB173" s="768"/>
      <c r="AC173" s="1101"/>
      <c r="AD173" s="5"/>
      <c r="AE173" s="1194" t="str">
        <f>$AE$116</f>
        <v/>
      </c>
      <c r="AF173" s="1194"/>
      <c r="AG173" s="1194"/>
      <c r="AH173" s="1194"/>
      <c r="AI173" s="1194"/>
      <c r="AJ173" s="1194"/>
      <c r="AK173" s="1194"/>
      <c r="AL173" s="181"/>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row>
    <row r="174" spans="1:186" ht="17.100000000000001" hidden="1" customHeight="1">
      <c r="A174" s="180"/>
      <c r="B174" s="5"/>
      <c r="C174" s="32"/>
      <c r="D174" s="66"/>
      <c r="E174" s="66"/>
      <c r="F174" s="66"/>
      <c r="G174" s="66"/>
      <c r="H174" s="66"/>
      <c r="I174" s="66"/>
      <c r="J174" s="77"/>
      <c r="K174" s="77"/>
      <c r="L174" s="77"/>
      <c r="M174" s="77"/>
      <c r="N174" s="77"/>
      <c r="O174" s="77"/>
      <c r="P174" s="77"/>
      <c r="Q174" s="5"/>
      <c r="R174" s="1266"/>
      <c r="S174" s="1204"/>
      <c r="T174" s="1205"/>
      <c r="U174" s="1271"/>
      <c r="V174" s="1272"/>
      <c r="W174" s="1273"/>
      <c r="X174" s="1271"/>
      <c r="Y174" s="1272"/>
      <c r="Z174" s="1273"/>
      <c r="AA174" s="1271"/>
      <c r="AB174" s="1272"/>
      <c r="AC174" s="1273"/>
      <c r="AD174" s="5"/>
      <c r="AE174" s="1194"/>
      <c r="AF174" s="1194"/>
      <c r="AG174" s="1194"/>
      <c r="AH174" s="1194"/>
      <c r="AI174" s="1194"/>
      <c r="AJ174" s="1194"/>
      <c r="AK174" s="1194"/>
      <c r="AL174" s="181"/>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row>
    <row r="175" spans="1:186" ht="12.6" hidden="1" customHeight="1">
      <c r="A175" s="180"/>
      <c r="B175" s="5" t="s">
        <v>9</v>
      </c>
      <c r="C175" s="5" t="s">
        <v>441</v>
      </c>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32"/>
      <c r="AG175" s="5"/>
      <c r="AH175" s="1230">
        <f>$AH$57</f>
        <v>0</v>
      </c>
      <c r="AI175" s="1230"/>
      <c r="AJ175" s="1230"/>
      <c r="AK175" s="1230"/>
      <c r="AL175" s="181"/>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row>
    <row r="176" spans="1:186" ht="21.95" hidden="1" customHeight="1">
      <c r="A176" s="2"/>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row>
    <row r="177" spans="1:80" ht="15" hidden="1" customHeight="1"/>
    <row r="178" spans="1:80" ht="9" hidden="1" customHeight="1"/>
    <row r="179" spans="1:80" ht="9.9499999999999993" hidden="1" customHeight="1"/>
    <row r="180" spans="1:80" ht="15" customHeight="1">
      <c r="A180" t="s">
        <v>362</v>
      </c>
      <c r="B180" t="s">
        <v>416</v>
      </c>
    </row>
    <row r="181" spans="1:80" ht="17.100000000000001" hidden="1" customHeight="1">
      <c r="E181" t="s">
        <v>360</v>
      </c>
      <c r="P181" t="s">
        <v>364</v>
      </c>
    </row>
    <row r="182" spans="1:80" ht="17.100000000000001" hidden="1" customHeight="1">
      <c r="E182" t="s">
        <v>361</v>
      </c>
      <c r="P182" t="s">
        <v>363</v>
      </c>
    </row>
    <row r="183" spans="1:80" ht="12.6" hidden="1" customHeight="1"/>
    <row r="184" spans="1:80" ht="21.95" hidden="1" customHeight="1">
      <c r="A184" t="s">
        <v>362</v>
      </c>
      <c r="B184" t="s">
        <v>416</v>
      </c>
      <c r="BR184" s="51"/>
      <c r="BS184" s="51"/>
      <c r="BT184" s="51"/>
      <c r="BU184" s="51"/>
      <c r="BV184" s="51"/>
      <c r="BW184" s="51"/>
      <c r="BX184" s="51"/>
      <c r="BY184" s="51"/>
      <c r="BZ184" s="51"/>
      <c r="CA184" s="51"/>
      <c r="CB184" s="51"/>
    </row>
    <row r="185" spans="1:80" hidden="1">
      <c r="BR185" s="51"/>
      <c r="BS185" s="51"/>
      <c r="BT185" s="51"/>
      <c r="BU185" s="51"/>
      <c r="BV185" s="51"/>
      <c r="BW185" s="51"/>
      <c r="BX185" s="51"/>
      <c r="BY185" s="51"/>
      <c r="BZ185" s="51"/>
      <c r="CA185" s="51"/>
      <c r="CB185" s="51"/>
    </row>
    <row r="186" spans="1:80" hidden="1">
      <c r="BR186" s="51"/>
      <c r="BS186" s="51"/>
      <c r="BT186" s="51"/>
      <c r="BU186" s="51"/>
      <c r="BV186" s="51"/>
      <c r="BW186" s="51"/>
      <c r="BX186" s="51"/>
      <c r="BY186" s="51"/>
      <c r="BZ186" s="51"/>
      <c r="CA186" s="51"/>
      <c r="CB186" s="51"/>
    </row>
    <row r="187" spans="1:80" hidden="1">
      <c r="BR187" s="51"/>
      <c r="BS187" s="51"/>
      <c r="BT187" s="51"/>
      <c r="BU187" s="51"/>
      <c r="BV187" s="51"/>
      <c r="BW187" s="51"/>
      <c r="BX187" s="51"/>
      <c r="BY187" s="51"/>
      <c r="BZ187" s="51"/>
      <c r="CA187" s="51"/>
      <c r="CB187" s="51"/>
    </row>
    <row r="188" spans="1:80" hidden="1">
      <c r="BR188" s="51"/>
      <c r="BS188" s="51"/>
      <c r="BT188" s="51"/>
      <c r="BU188" s="51"/>
      <c r="BV188" s="51"/>
      <c r="BW188" s="51"/>
      <c r="BX188" s="51"/>
      <c r="BY188" s="51"/>
      <c r="BZ188" s="51"/>
      <c r="CA188" s="51"/>
      <c r="CB188" s="51"/>
    </row>
    <row r="189" spans="1:80" hidden="1">
      <c r="BR189" s="51"/>
      <c r="BS189" s="51"/>
      <c r="BT189" s="51"/>
      <c r="BU189" s="51"/>
      <c r="BV189" s="51"/>
      <c r="BW189" s="51"/>
      <c r="BX189" s="51"/>
      <c r="BY189" s="51"/>
      <c r="BZ189" s="51"/>
      <c r="CA189" s="51"/>
      <c r="CB189" s="51"/>
    </row>
    <row r="190" spans="1:80" hidden="1">
      <c r="BR190" s="51"/>
      <c r="BS190" s="51"/>
      <c r="BT190" s="51"/>
      <c r="BU190" s="51"/>
      <c r="BV190" s="51"/>
      <c r="BW190" s="51"/>
      <c r="BX190" s="51"/>
      <c r="BY190" s="51"/>
      <c r="BZ190" s="51"/>
      <c r="CA190" s="51"/>
      <c r="CB190" s="51"/>
    </row>
    <row r="191" spans="1:80" hidden="1">
      <c r="BR191" s="51"/>
      <c r="BS191" s="51"/>
      <c r="BT191" s="51"/>
      <c r="BU191" s="51"/>
      <c r="BV191" s="51"/>
      <c r="BW191" s="51"/>
      <c r="BX191" s="51"/>
      <c r="BY191" s="51"/>
      <c r="BZ191" s="51"/>
      <c r="CA191" s="51"/>
      <c r="CB191" s="51"/>
    </row>
    <row r="192" spans="1:80" hidden="1">
      <c r="BR192" s="51"/>
      <c r="BS192" s="51"/>
      <c r="BT192" s="51"/>
      <c r="BU192" s="51"/>
      <c r="BV192" s="51"/>
      <c r="BW192" s="51"/>
      <c r="BX192" s="51"/>
      <c r="BY192" s="51"/>
      <c r="BZ192" s="51"/>
      <c r="CA192" s="51"/>
      <c r="CB192" s="51"/>
    </row>
    <row r="193" spans="70:80" hidden="1">
      <c r="BR193" s="51"/>
      <c r="BS193" s="51"/>
      <c r="BT193" s="51"/>
      <c r="BU193" s="51"/>
      <c r="BV193" s="51"/>
      <c r="BW193" s="51"/>
      <c r="BX193" s="51"/>
      <c r="BY193" s="51"/>
      <c r="BZ193" s="51"/>
      <c r="CA193" s="51"/>
      <c r="CB193" s="51"/>
    </row>
    <row r="194" spans="70:80" hidden="1">
      <c r="BR194" s="51"/>
      <c r="BS194" s="51"/>
      <c r="BT194" s="51"/>
      <c r="BU194" s="51"/>
      <c r="BV194" s="51"/>
      <c r="BW194" s="51"/>
      <c r="BX194" s="51"/>
      <c r="BY194" s="51"/>
      <c r="BZ194" s="51"/>
      <c r="CA194" s="51"/>
      <c r="CB194" s="51"/>
    </row>
    <row r="195" spans="70:80" hidden="1">
      <c r="BR195" s="51"/>
      <c r="BS195" s="51"/>
      <c r="BT195" s="51"/>
      <c r="BU195" s="51"/>
      <c r="BV195" s="51"/>
      <c r="BW195" s="51"/>
      <c r="BX195" s="51"/>
      <c r="BY195" s="51"/>
      <c r="BZ195" s="51"/>
      <c r="CA195" s="51"/>
      <c r="CB195" s="51"/>
    </row>
    <row r="196" spans="70:80" hidden="1">
      <c r="BR196" s="51"/>
      <c r="BS196" s="51"/>
      <c r="BT196" s="51"/>
      <c r="BU196" s="51"/>
      <c r="BV196" s="51"/>
      <c r="BW196" s="51"/>
      <c r="BX196" s="51"/>
      <c r="BY196" s="51"/>
      <c r="BZ196" s="51"/>
      <c r="CA196" s="51"/>
      <c r="CB196" s="51"/>
    </row>
    <row r="197" spans="70:80" hidden="1">
      <c r="BR197" s="51"/>
      <c r="BS197" s="51"/>
      <c r="BT197" s="51"/>
      <c r="BU197" s="51"/>
      <c r="BV197" s="51"/>
      <c r="BW197" s="51"/>
      <c r="BX197" s="51"/>
      <c r="BY197" s="51"/>
      <c r="BZ197" s="51"/>
      <c r="CA197" s="51"/>
      <c r="CB197" s="51"/>
    </row>
    <row r="198" spans="70:80" hidden="1">
      <c r="BR198" s="51"/>
      <c r="BS198" s="51"/>
      <c r="BT198" s="51"/>
      <c r="BU198" s="51"/>
      <c r="BV198" s="51"/>
      <c r="BW198" s="51"/>
      <c r="BX198" s="51"/>
      <c r="BY198" s="51"/>
      <c r="BZ198" s="51"/>
      <c r="CA198" s="51"/>
      <c r="CB198" s="51"/>
    </row>
    <row r="199" spans="70:80" hidden="1">
      <c r="BR199" s="51"/>
      <c r="BS199" s="51"/>
      <c r="BT199" s="51"/>
      <c r="BU199" s="51"/>
      <c r="BV199" s="51"/>
      <c r="BW199" s="51"/>
      <c r="BX199" s="51"/>
      <c r="BY199" s="51"/>
      <c r="BZ199" s="51"/>
      <c r="CA199" s="51"/>
      <c r="CB199" s="51"/>
    </row>
    <row r="200" spans="70:80" hidden="1">
      <c r="BR200" s="51"/>
      <c r="BS200" s="51"/>
      <c r="BT200" s="51"/>
      <c r="BU200" s="51"/>
      <c r="BV200" s="51"/>
      <c r="BW200" s="51"/>
      <c r="BX200" s="51"/>
      <c r="BY200" s="51"/>
      <c r="BZ200" s="51"/>
      <c r="CA200" s="51"/>
      <c r="CB200" s="51"/>
    </row>
    <row r="201" spans="70:80" hidden="1">
      <c r="BR201" s="51"/>
      <c r="BS201" s="51"/>
      <c r="BT201" s="51"/>
      <c r="BU201" s="51"/>
      <c r="BV201" s="51"/>
      <c r="BW201" s="51"/>
      <c r="BX201" s="51"/>
      <c r="BY201" s="51"/>
      <c r="BZ201" s="51"/>
      <c r="CA201" s="51"/>
      <c r="CB201" s="51"/>
    </row>
    <row r="202" spans="70:80" hidden="1">
      <c r="BR202" s="51"/>
      <c r="BS202" s="51"/>
      <c r="BT202" s="51"/>
      <c r="BU202" s="51"/>
      <c r="BV202" s="51"/>
      <c r="BW202" s="51"/>
      <c r="BX202" s="51"/>
      <c r="BY202" s="51"/>
      <c r="BZ202" s="51"/>
      <c r="CA202" s="51"/>
      <c r="CB202" s="51"/>
    </row>
    <row r="203" spans="70:80" hidden="1">
      <c r="BR203" s="51"/>
      <c r="BS203" s="51"/>
      <c r="BT203" s="51"/>
      <c r="BU203" s="51"/>
      <c r="BV203" s="51"/>
      <c r="BW203" s="51"/>
      <c r="BX203" s="51"/>
      <c r="BY203" s="51"/>
      <c r="BZ203" s="51"/>
      <c r="CA203" s="51"/>
      <c r="CB203" s="51"/>
    </row>
    <row r="204" spans="70:80" hidden="1">
      <c r="BR204" s="51"/>
      <c r="BS204" s="51"/>
      <c r="BT204" s="51"/>
      <c r="BU204" s="51"/>
      <c r="BV204" s="51"/>
      <c r="BW204" s="51"/>
      <c r="BX204" s="51"/>
      <c r="BY204" s="51"/>
      <c r="BZ204" s="51"/>
      <c r="CA204" s="51"/>
      <c r="CB204" s="51"/>
    </row>
    <row r="205" spans="70:80" hidden="1">
      <c r="BR205" s="51"/>
      <c r="BS205" s="51"/>
      <c r="BT205" s="51"/>
      <c r="BU205" s="51"/>
      <c r="BV205" s="51"/>
      <c r="BW205" s="51"/>
      <c r="BX205" s="51"/>
      <c r="BY205" s="51"/>
      <c r="BZ205" s="51"/>
      <c r="CA205" s="51"/>
      <c r="CB205" s="51"/>
    </row>
    <row r="206" spans="70:80" hidden="1">
      <c r="BR206" s="51"/>
      <c r="BS206" s="51"/>
      <c r="BT206" s="51"/>
      <c r="BU206" s="51"/>
      <c r="BV206" s="51"/>
      <c r="BW206" s="51"/>
      <c r="BX206" s="51"/>
      <c r="BY206" s="51"/>
      <c r="BZ206" s="51"/>
      <c r="CA206" s="51"/>
      <c r="CB206" s="51"/>
    </row>
    <row r="207" spans="70:80" hidden="1">
      <c r="BR207" s="51"/>
      <c r="BS207" s="51"/>
      <c r="BT207" s="51"/>
      <c r="BU207" s="51"/>
      <c r="BV207" s="51"/>
      <c r="BW207" s="51"/>
      <c r="BX207" s="51"/>
      <c r="BY207" s="51"/>
      <c r="BZ207" s="51"/>
      <c r="CA207" s="51"/>
      <c r="CB207" s="51"/>
    </row>
    <row r="208" spans="70:80" hidden="1">
      <c r="BR208" s="51"/>
      <c r="BS208" s="51"/>
      <c r="BT208" s="51"/>
      <c r="BU208" s="51"/>
      <c r="BV208" s="51"/>
      <c r="BW208" s="51"/>
      <c r="BX208" s="51"/>
      <c r="BY208" s="51"/>
      <c r="BZ208" s="51"/>
      <c r="CA208" s="51"/>
      <c r="CB208" s="51"/>
    </row>
    <row r="209" spans="70:80" hidden="1">
      <c r="BR209" s="51"/>
      <c r="BS209" s="51"/>
      <c r="BT209" s="51"/>
      <c r="BU209" s="51"/>
      <c r="BV209" s="51"/>
      <c r="BW209" s="51"/>
      <c r="BX209" s="51"/>
      <c r="BY209" s="51"/>
      <c r="BZ209" s="51"/>
      <c r="CA209" s="51"/>
      <c r="CB209" s="51"/>
    </row>
    <row r="210" spans="70:80" hidden="1">
      <c r="BR210" s="51"/>
      <c r="BS210" s="51"/>
      <c r="BT210" s="51"/>
      <c r="BU210" s="51"/>
      <c r="BV210" s="51"/>
      <c r="BW210" s="51"/>
      <c r="BX210" s="51"/>
      <c r="BY210" s="51"/>
      <c r="BZ210" s="51"/>
      <c r="CA210" s="51"/>
      <c r="CB210" s="51"/>
    </row>
    <row r="211" spans="70:80" hidden="1">
      <c r="BR211" s="51"/>
      <c r="BS211" s="51"/>
      <c r="BT211" s="51"/>
      <c r="BU211" s="51"/>
      <c r="BV211" s="51"/>
      <c r="BW211" s="51"/>
      <c r="BX211" s="51"/>
      <c r="BY211" s="51"/>
      <c r="BZ211" s="51"/>
      <c r="CA211" s="51"/>
      <c r="CB211" s="51"/>
    </row>
    <row r="212" spans="70:80" hidden="1">
      <c r="BR212" s="51"/>
      <c r="BS212" s="51"/>
      <c r="BT212" s="51"/>
      <c r="BU212" s="51"/>
      <c r="BV212" s="51"/>
      <c r="BW212" s="51"/>
      <c r="BX212" s="51"/>
      <c r="BY212" s="51"/>
      <c r="BZ212" s="51"/>
      <c r="CA212" s="51"/>
      <c r="CB212" s="51"/>
    </row>
    <row r="213" spans="70:80" hidden="1">
      <c r="BR213" s="51"/>
      <c r="BS213" s="51"/>
      <c r="BT213" s="51"/>
      <c r="BU213" s="51"/>
      <c r="BV213" s="51"/>
      <c r="BW213" s="51"/>
      <c r="BX213" s="51"/>
      <c r="BY213" s="51"/>
      <c r="BZ213" s="51"/>
      <c r="CA213" s="51"/>
      <c r="CB213" s="51"/>
    </row>
    <row r="214" spans="70:80" hidden="1">
      <c r="BR214" s="51"/>
      <c r="BS214" s="51"/>
      <c r="BT214" s="51"/>
      <c r="BU214" s="51"/>
      <c r="BV214" s="51"/>
      <c r="BW214" s="51"/>
      <c r="BX214" s="51"/>
      <c r="BY214" s="51"/>
      <c r="BZ214" s="51"/>
      <c r="CA214" s="51"/>
      <c r="CB214" s="51"/>
    </row>
    <row r="215" spans="70:80" hidden="1">
      <c r="BR215" s="51"/>
      <c r="BS215" s="51"/>
      <c r="BT215" s="51"/>
      <c r="BU215" s="51"/>
      <c r="BV215" s="51"/>
      <c r="BW215" s="51"/>
      <c r="BX215" s="51"/>
      <c r="BY215" s="51"/>
      <c r="BZ215" s="51"/>
      <c r="CA215" s="51"/>
      <c r="CB215" s="51"/>
    </row>
    <row r="216" spans="70:80" hidden="1">
      <c r="BR216" s="51"/>
      <c r="BS216" s="51"/>
      <c r="BT216" s="51"/>
      <c r="BU216" s="51"/>
      <c r="BV216" s="51"/>
      <c r="BW216" s="51"/>
      <c r="BX216" s="51"/>
      <c r="BY216" s="51"/>
      <c r="BZ216" s="51"/>
      <c r="CA216" s="51"/>
      <c r="CB216" s="51"/>
    </row>
    <row r="217" spans="70:80" hidden="1">
      <c r="BR217" s="51"/>
      <c r="BS217" s="51"/>
      <c r="BT217" s="51"/>
      <c r="BU217" s="51"/>
      <c r="BV217" s="51"/>
      <c r="BW217" s="51"/>
      <c r="BX217" s="51"/>
      <c r="BY217" s="51"/>
      <c r="BZ217" s="51"/>
      <c r="CA217" s="51"/>
      <c r="CB217" s="51"/>
    </row>
    <row r="218" spans="70:80" hidden="1">
      <c r="BR218" s="51"/>
      <c r="BS218" s="51"/>
      <c r="BT218" s="51"/>
      <c r="BU218" s="51"/>
      <c r="BV218" s="51"/>
      <c r="BW218" s="51"/>
      <c r="BX218" s="51"/>
      <c r="BY218" s="51"/>
      <c r="BZ218" s="51"/>
      <c r="CA218" s="51"/>
      <c r="CB218" s="51"/>
    </row>
    <row r="219" spans="70:80" hidden="1">
      <c r="BR219" s="51"/>
      <c r="BS219" s="51"/>
      <c r="BT219" s="51"/>
      <c r="BU219" s="51"/>
      <c r="BV219" s="51"/>
      <c r="BW219" s="51"/>
      <c r="BX219" s="51"/>
      <c r="BY219" s="51"/>
      <c r="BZ219" s="51"/>
      <c r="CA219" s="51"/>
      <c r="CB219" s="51"/>
    </row>
    <row r="220" spans="70:80" hidden="1">
      <c r="BR220" s="51"/>
      <c r="BS220" s="51"/>
      <c r="BT220" s="51"/>
      <c r="BU220" s="51"/>
      <c r="BV220" s="51"/>
      <c r="BW220" s="51"/>
      <c r="BX220" s="51"/>
      <c r="BY220" s="51"/>
      <c r="BZ220" s="51"/>
      <c r="CA220" s="51"/>
      <c r="CB220" s="51"/>
    </row>
    <row r="221" spans="70:80" hidden="1">
      <c r="BR221" s="51"/>
      <c r="BS221" s="51"/>
      <c r="BT221" s="51"/>
      <c r="BU221" s="51"/>
      <c r="BV221" s="51"/>
      <c r="BW221" s="51"/>
      <c r="BX221" s="51"/>
      <c r="BY221" s="51"/>
      <c r="BZ221" s="51"/>
      <c r="CA221" s="51"/>
      <c r="CB221" s="51"/>
    </row>
    <row r="222" spans="70:80" hidden="1">
      <c r="BR222" s="51"/>
      <c r="BS222" s="51"/>
      <c r="BT222" s="51"/>
      <c r="BU222" s="51"/>
      <c r="BV222" s="51"/>
      <c r="BW222" s="51"/>
      <c r="BX222" s="51"/>
      <c r="BY222" s="51"/>
      <c r="BZ222" s="51"/>
      <c r="CA222" s="51"/>
      <c r="CB222" s="51"/>
    </row>
    <row r="223" spans="70:80" hidden="1">
      <c r="BR223" s="51"/>
      <c r="BS223" s="51"/>
      <c r="BT223" s="51"/>
      <c r="BU223" s="51"/>
      <c r="BV223" s="51"/>
      <c r="BW223" s="51"/>
      <c r="BX223" s="51"/>
      <c r="BY223" s="51"/>
      <c r="BZ223" s="51"/>
      <c r="CA223" s="51"/>
      <c r="CB223" s="51"/>
    </row>
    <row r="224" spans="70:80" hidden="1">
      <c r="BR224" s="51"/>
      <c r="BS224" s="51"/>
      <c r="BT224" s="51"/>
      <c r="BU224" s="51"/>
      <c r="BV224" s="51"/>
      <c r="BW224" s="51"/>
      <c r="BX224" s="51"/>
      <c r="BY224" s="51"/>
      <c r="BZ224" s="51"/>
      <c r="CA224" s="51"/>
      <c r="CB224" s="51"/>
    </row>
    <row r="225" spans="70:80" hidden="1">
      <c r="BR225" s="51"/>
      <c r="BS225" s="51"/>
      <c r="BT225" s="51"/>
      <c r="BU225" s="51"/>
      <c r="BV225" s="51"/>
      <c r="BW225" s="51"/>
      <c r="BX225" s="51"/>
      <c r="BY225" s="51"/>
      <c r="BZ225" s="51"/>
      <c r="CA225" s="51"/>
      <c r="CB225" s="51"/>
    </row>
    <row r="226" spans="70:80" hidden="1">
      <c r="BR226" s="51"/>
      <c r="BS226" s="51"/>
      <c r="BT226" s="51"/>
      <c r="BU226" s="51"/>
      <c r="BV226" s="51"/>
      <c r="BW226" s="51"/>
      <c r="BX226" s="51"/>
      <c r="BY226" s="51"/>
      <c r="BZ226" s="51"/>
      <c r="CA226" s="51"/>
      <c r="CB226" s="51"/>
    </row>
    <row r="227" spans="70:80" hidden="1">
      <c r="BR227" s="51"/>
      <c r="BS227" s="51"/>
      <c r="BT227" s="51"/>
      <c r="BU227" s="51"/>
      <c r="BV227" s="51"/>
      <c r="BW227" s="51"/>
      <c r="BX227" s="51"/>
      <c r="BY227" s="51"/>
      <c r="BZ227" s="51"/>
      <c r="CA227" s="51"/>
      <c r="CB227" s="51"/>
    </row>
    <row r="228" spans="70:80" hidden="1">
      <c r="BR228" s="51"/>
      <c r="BS228" s="51"/>
      <c r="BT228" s="51"/>
      <c r="BU228" s="51"/>
      <c r="BV228" s="51"/>
      <c r="BW228" s="51"/>
      <c r="BX228" s="51"/>
      <c r="BY228" s="51"/>
      <c r="BZ228" s="51"/>
      <c r="CA228" s="51"/>
      <c r="CB228" s="51"/>
    </row>
    <row r="229" spans="70:80" hidden="1">
      <c r="BR229" s="51"/>
      <c r="BS229" s="51"/>
      <c r="BT229" s="51"/>
      <c r="BU229" s="51"/>
      <c r="BV229" s="51"/>
      <c r="BW229" s="51"/>
      <c r="BX229" s="51"/>
      <c r="BY229" s="51"/>
      <c r="BZ229" s="51"/>
      <c r="CA229" s="51"/>
      <c r="CB229" s="51"/>
    </row>
    <row r="230" spans="70:80" hidden="1">
      <c r="BR230" s="51"/>
      <c r="BS230" s="51"/>
      <c r="BT230" s="51"/>
      <c r="BU230" s="51"/>
      <c r="BV230" s="51"/>
      <c r="BW230" s="51"/>
      <c r="BX230" s="51"/>
      <c r="BY230" s="51"/>
      <c r="BZ230" s="51"/>
      <c r="CA230" s="51"/>
      <c r="CB230" s="51"/>
    </row>
    <row r="231" spans="70:80" hidden="1">
      <c r="BR231" s="51"/>
      <c r="BS231" s="51"/>
      <c r="BT231" s="51"/>
      <c r="BU231" s="51"/>
      <c r="BV231" s="51"/>
      <c r="BW231" s="51"/>
      <c r="BX231" s="51"/>
      <c r="BY231" s="51"/>
      <c r="BZ231" s="51"/>
      <c r="CA231" s="51"/>
      <c r="CB231" s="51"/>
    </row>
    <row r="232" spans="70:80" hidden="1">
      <c r="BR232" s="51"/>
      <c r="BS232" s="51"/>
      <c r="BT232" s="51"/>
      <c r="BU232" s="51"/>
      <c r="BV232" s="51"/>
      <c r="BW232" s="51"/>
      <c r="BX232" s="51"/>
      <c r="BY232" s="51"/>
      <c r="BZ232" s="51"/>
      <c r="CA232" s="51"/>
      <c r="CB232" s="51"/>
    </row>
    <row r="233" spans="70:80" hidden="1">
      <c r="BR233" s="51"/>
      <c r="BS233" s="51"/>
      <c r="BT233" s="51"/>
      <c r="BU233" s="51"/>
      <c r="BV233" s="51"/>
      <c r="BW233" s="51"/>
      <c r="BX233" s="51"/>
      <c r="BY233" s="51"/>
      <c r="BZ233" s="51"/>
      <c r="CA233" s="51"/>
      <c r="CB233" s="51"/>
    </row>
    <row r="234" spans="70:80" hidden="1">
      <c r="BR234" s="51"/>
      <c r="BS234" s="51"/>
      <c r="BT234" s="51"/>
      <c r="BU234" s="51"/>
      <c r="BV234" s="51"/>
      <c r="BW234" s="51"/>
      <c r="BX234" s="51"/>
      <c r="BY234" s="51"/>
      <c r="BZ234" s="51"/>
      <c r="CA234" s="51"/>
      <c r="CB234" s="51"/>
    </row>
    <row r="235" spans="70:80" hidden="1">
      <c r="BR235" s="51"/>
      <c r="BS235" s="51"/>
      <c r="BT235" s="51"/>
      <c r="BU235" s="51"/>
      <c r="BV235" s="51"/>
      <c r="BW235" s="51"/>
      <c r="BX235" s="51"/>
      <c r="BY235" s="51"/>
      <c r="BZ235" s="51"/>
      <c r="CA235" s="51"/>
      <c r="CB235" s="51"/>
    </row>
    <row r="236" spans="70:80" hidden="1">
      <c r="BR236" s="51"/>
      <c r="BS236" s="51"/>
      <c r="BT236" s="51"/>
      <c r="BU236" s="51"/>
      <c r="BV236" s="51"/>
      <c r="BW236" s="51"/>
      <c r="BX236" s="51"/>
      <c r="BY236" s="51"/>
      <c r="BZ236" s="51"/>
      <c r="CA236" s="51"/>
      <c r="CB236" s="51"/>
    </row>
    <row r="237" spans="70:80" hidden="1">
      <c r="BR237" s="51"/>
      <c r="BS237" s="51"/>
      <c r="BT237" s="51"/>
      <c r="BU237" s="51"/>
      <c r="BV237" s="51"/>
      <c r="BW237" s="51"/>
      <c r="BX237" s="51"/>
      <c r="BY237" s="51"/>
      <c r="BZ237" s="51"/>
      <c r="CA237" s="51"/>
      <c r="CB237" s="51"/>
    </row>
    <row r="238" spans="70:80" hidden="1">
      <c r="BR238" s="51"/>
      <c r="BS238" s="51"/>
      <c r="BT238" s="51"/>
      <c r="BU238" s="51"/>
      <c r="BV238" s="51"/>
      <c r="BW238" s="51"/>
      <c r="BX238" s="51"/>
      <c r="BY238" s="51"/>
      <c r="BZ238" s="51"/>
      <c r="CA238" s="51"/>
      <c r="CB238" s="51"/>
    </row>
    <row r="239" spans="70:80" hidden="1">
      <c r="BR239" s="51"/>
      <c r="BS239" s="51"/>
      <c r="BT239" s="51"/>
      <c r="BU239" s="51"/>
      <c r="BV239" s="51"/>
      <c r="BW239" s="51"/>
      <c r="BX239" s="51"/>
      <c r="BY239" s="51"/>
      <c r="BZ239" s="51"/>
      <c r="CA239" s="51"/>
      <c r="CB239" s="51"/>
    </row>
    <row r="240" spans="70:80" hidden="1">
      <c r="BR240" s="51"/>
      <c r="BS240" s="51"/>
      <c r="BT240" s="51"/>
      <c r="BU240" s="51"/>
      <c r="BV240" s="51"/>
      <c r="BW240" s="51"/>
      <c r="BX240" s="51"/>
      <c r="BY240" s="51"/>
      <c r="BZ240" s="51"/>
      <c r="CA240" s="51"/>
      <c r="CB240" s="51"/>
    </row>
    <row r="241" spans="2:80" hidden="1">
      <c r="BR241" s="51"/>
      <c r="BS241" s="51"/>
      <c r="BT241" s="51"/>
      <c r="BU241" s="51"/>
      <c r="BV241" s="51"/>
      <c r="BW241" s="51"/>
      <c r="BX241" s="51"/>
      <c r="BY241" s="51"/>
      <c r="BZ241" s="51"/>
      <c r="CA241" s="51"/>
      <c r="CB241" s="51"/>
    </row>
    <row r="242" spans="2:80" hidden="1">
      <c r="BR242" s="51"/>
      <c r="BS242" s="51"/>
      <c r="BT242" s="51"/>
      <c r="BU242" s="51"/>
      <c r="BV242" s="51"/>
      <c r="BW242" s="51"/>
      <c r="BX242" s="51"/>
      <c r="BY242" s="51"/>
      <c r="BZ242" s="51"/>
      <c r="CA242" s="51"/>
      <c r="CB242" s="51"/>
    </row>
    <row r="243" spans="2:80" hidden="1">
      <c r="BR243" s="51"/>
      <c r="BS243" s="51"/>
      <c r="BT243" s="51"/>
      <c r="BU243" s="51"/>
      <c r="BV243" s="51"/>
      <c r="BW243" s="51"/>
      <c r="BX243" s="51"/>
      <c r="BY243" s="51"/>
      <c r="BZ243" s="51"/>
      <c r="CA243" s="51"/>
      <c r="CB243" s="51"/>
    </row>
    <row r="244" spans="2:80" hidden="1">
      <c r="BR244" s="51"/>
      <c r="BS244" s="51"/>
      <c r="BT244" s="51"/>
      <c r="BU244" s="51"/>
      <c r="BV244" s="51"/>
      <c r="BW244" s="51"/>
      <c r="BX244" s="51"/>
      <c r="BY244" s="51"/>
      <c r="BZ244" s="51"/>
      <c r="CA244" s="51"/>
      <c r="CB244" s="51"/>
    </row>
    <row r="245" spans="2:80" hidden="1">
      <c r="BR245" s="51"/>
      <c r="BS245" s="51"/>
      <c r="BT245" s="51"/>
      <c r="BU245" s="51"/>
      <c r="BV245" s="51"/>
      <c r="BW245" s="51"/>
      <c r="BX245" s="51"/>
      <c r="BY245" s="51"/>
      <c r="BZ245" s="51"/>
      <c r="CA245" s="51"/>
      <c r="CB245" s="51"/>
    </row>
    <row r="246" spans="2:80" hidden="1">
      <c r="BR246" s="51"/>
      <c r="BS246" s="51"/>
      <c r="BT246" s="51"/>
      <c r="BU246" s="51"/>
      <c r="BV246" s="51"/>
      <c r="BW246" s="51"/>
      <c r="BX246" s="51"/>
      <c r="BY246" s="51"/>
      <c r="BZ246" s="51"/>
      <c r="CA246" s="51"/>
      <c r="CB246" s="51"/>
    </row>
    <row r="247" spans="2:80" hidden="1">
      <c r="BR247" s="51"/>
      <c r="BS247" s="51"/>
      <c r="BT247" s="51"/>
      <c r="BU247" s="51"/>
      <c r="BV247" s="51"/>
      <c r="BW247" s="51"/>
      <c r="BX247" s="51"/>
      <c r="BY247" s="51"/>
      <c r="BZ247" s="51"/>
      <c r="CA247" s="51"/>
      <c r="CB247" s="51"/>
    </row>
    <row r="248" spans="2:80" hidden="1">
      <c r="BR248" s="51"/>
      <c r="BS248" s="51"/>
      <c r="BT248" s="51"/>
      <c r="BU248" s="51"/>
      <c r="BV248" s="51"/>
      <c r="BW248" s="51"/>
      <c r="BX248" s="51"/>
      <c r="BY248" s="51"/>
      <c r="BZ248" s="51"/>
      <c r="CA248" s="51"/>
      <c r="CB248" s="51"/>
    </row>
    <row r="249" spans="2:80" hidden="1">
      <c r="BR249" s="51"/>
      <c r="BS249" s="51"/>
      <c r="BT249" s="51"/>
      <c r="BU249" s="51"/>
      <c r="BV249" s="51"/>
      <c r="BW249" s="51"/>
      <c r="BX249" s="51"/>
      <c r="BY249" s="51"/>
      <c r="BZ249" s="51"/>
      <c r="CA249" s="51"/>
      <c r="CB249" s="51"/>
    </row>
    <row r="250" spans="2:80" hidden="1">
      <c r="BR250" s="51"/>
      <c r="BS250" s="51"/>
      <c r="BT250" s="51"/>
      <c r="BU250" s="51"/>
      <c r="BV250" s="51"/>
      <c r="BW250" s="51"/>
      <c r="BX250" s="51"/>
      <c r="BY250" s="51"/>
      <c r="BZ250" s="51"/>
      <c r="CA250" s="51"/>
      <c r="CB250" s="51"/>
    </row>
    <row r="251" spans="2:80">
      <c r="B251" t="s">
        <v>416</v>
      </c>
    </row>
  </sheetData>
  <sheetProtection algorithmName="SHA-512" hashValue="pUc9SsnaJkvBkrisWGP0UBle5n0wZ6XDxowzMKl+UQIO58crXQTGxS5iPdaLKcevhdUqPgZ04R6i4NEoHGRbNw==" saltValue="EV2HenrSCAHil9GfEecchA==" spinCount="100000" sheet="1" objects="1" scenarios="1"/>
  <mergeCells count="879">
    <mergeCell ref="Y52:AC52"/>
    <mergeCell ref="AD52:AI52"/>
    <mergeCell ref="I53:M53"/>
    <mergeCell ref="N53:S53"/>
    <mergeCell ref="T53:U53"/>
    <mergeCell ref="V53:X53"/>
    <mergeCell ref="D52:E52"/>
    <mergeCell ref="F52:H52"/>
    <mergeCell ref="I52:M52"/>
    <mergeCell ref="N52:S52"/>
    <mergeCell ref="T52:U52"/>
    <mergeCell ref="V52:X52"/>
    <mergeCell ref="U9:Y9"/>
    <mergeCell ref="F10:Q10"/>
    <mergeCell ref="U10:Y10"/>
    <mergeCell ref="Z10:AA10"/>
    <mergeCell ref="AB10:AC10"/>
    <mergeCell ref="AD10:AE10"/>
    <mergeCell ref="Z9:AC9"/>
    <mergeCell ref="AD9:AK9"/>
    <mergeCell ref="C45:G45"/>
    <mergeCell ref="D27:G27"/>
    <mergeCell ref="H27:I27"/>
    <mergeCell ref="J27:P28"/>
    <mergeCell ref="D37:F37"/>
    <mergeCell ref="J37:P38"/>
    <mergeCell ref="CB14:CG14"/>
    <mergeCell ref="CH14:CP14"/>
    <mergeCell ref="CR14:CW14"/>
    <mergeCell ref="CX14:DG14"/>
    <mergeCell ref="C15:E16"/>
    <mergeCell ref="F15:G16"/>
    <mergeCell ref="H15:H16"/>
    <mergeCell ref="I15:J16"/>
    <mergeCell ref="K15:K16"/>
    <mergeCell ref="L15:O16"/>
    <mergeCell ref="C14:G14"/>
    <mergeCell ref="H14:J14"/>
    <mergeCell ref="U14:W14"/>
    <mergeCell ref="X14:AK14"/>
    <mergeCell ref="BQ14:BV14"/>
    <mergeCell ref="CR15:DG16"/>
    <mergeCell ref="U16:W16"/>
    <mergeCell ref="X16:AK16"/>
    <mergeCell ref="P15:P16"/>
    <mergeCell ref="Q15:S16"/>
    <mergeCell ref="U15:W15"/>
    <mergeCell ref="X15:AK15"/>
    <mergeCell ref="AR15:AU16"/>
    <mergeCell ref="AW15:BF16"/>
    <mergeCell ref="AS17:BF18"/>
    <mergeCell ref="C18:E19"/>
    <mergeCell ref="F18:AE19"/>
    <mergeCell ref="AF18:AH19"/>
    <mergeCell ref="AI18:AK19"/>
    <mergeCell ref="BQ19:BS21"/>
    <mergeCell ref="BQ15:BS16"/>
    <mergeCell ref="BT15:BZ16"/>
    <mergeCell ref="AQ4:BE5"/>
    <mergeCell ref="AW12:BM13"/>
    <mergeCell ref="BQ12:CR13"/>
    <mergeCell ref="C13:G13"/>
    <mergeCell ref="H13:J13"/>
    <mergeCell ref="X13:AK13"/>
    <mergeCell ref="AF10:AG10"/>
    <mergeCell ref="AH10:AI10"/>
    <mergeCell ref="AJ10:AK10"/>
    <mergeCell ref="F11:S11"/>
    <mergeCell ref="U11:W11"/>
    <mergeCell ref="L12:S13"/>
    <mergeCell ref="U12:W13"/>
    <mergeCell ref="Y12:AB12"/>
    <mergeCell ref="B6:K6"/>
    <mergeCell ref="L6:Y6"/>
    <mergeCell ref="B23:B24"/>
    <mergeCell ref="J23:P24"/>
    <mergeCell ref="AN23:AN26"/>
    <mergeCell ref="AR23:AU24"/>
    <mergeCell ref="AV23:AW24"/>
    <mergeCell ref="AX23:AY24"/>
    <mergeCell ref="BA23:BF23"/>
    <mergeCell ref="BT19:CA21"/>
    <mergeCell ref="CB19:DG21"/>
    <mergeCell ref="H21:I21"/>
    <mergeCell ref="J21:P22"/>
    <mergeCell ref="S21:T25"/>
    <mergeCell ref="V21:Y21"/>
    <mergeCell ref="Z21:AK21"/>
    <mergeCell ref="AR21:BM22"/>
    <mergeCell ref="D22:I22"/>
    <mergeCell ref="U22:U23"/>
    <mergeCell ref="AZ25:BA26"/>
    <mergeCell ref="BB25:BC26"/>
    <mergeCell ref="BD25:BG26"/>
    <mergeCell ref="BH25:BM26"/>
    <mergeCell ref="BQ25:BS25"/>
    <mergeCell ref="D26:I26"/>
    <mergeCell ref="BQ26:BS26"/>
    <mergeCell ref="BQ23:BS23"/>
    <mergeCell ref="D24:I24"/>
    <mergeCell ref="U24:U25"/>
    <mergeCell ref="V24:AK25"/>
    <mergeCell ref="BQ24:BS24"/>
    <mergeCell ref="D25:G25"/>
    <mergeCell ref="H25:I25"/>
    <mergeCell ref="J25:P26"/>
    <mergeCell ref="AO25:AS26"/>
    <mergeCell ref="AT25:AY26"/>
    <mergeCell ref="V22:AK23"/>
    <mergeCell ref="BP22:BP49"/>
    <mergeCell ref="BQ22:BS22"/>
    <mergeCell ref="C46:H46"/>
    <mergeCell ref="D47:E47"/>
    <mergeCell ref="F47:H47"/>
    <mergeCell ref="I47:M47"/>
    <mergeCell ref="D29:G29"/>
    <mergeCell ref="H29:I29"/>
    <mergeCell ref="J29:P30"/>
    <mergeCell ref="U29:AK30"/>
    <mergeCell ref="BQ29:BS29"/>
    <mergeCell ref="D30:I30"/>
    <mergeCell ref="BQ30:BS30"/>
    <mergeCell ref="BQ27:BS27"/>
    <mergeCell ref="D28:I28"/>
    <mergeCell ref="BQ28:BS28"/>
    <mergeCell ref="D31:G31"/>
    <mergeCell ref="H31:I31"/>
    <mergeCell ref="J31:P32"/>
    <mergeCell ref="AP31:BN32"/>
    <mergeCell ref="BQ31:BS31"/>
    <mergeCell ref="D32:I32"/>
    <mergeCell ref="U32:AK36"/>
    <mergeCell ref="BQ32:BS32"/>
    <mergeCell ref="D33:G33"/>
    <mergeCell ref="H33:I33"/>
    <mergeCell ref="J33:P34"/>
    <mergeCell ref="AP33:BN34"/>
    <mergeCell ref="BQ33:BS33"/>
    <mergeCell ref="D34:I34"/>
    <mergeCell ref="BQ34:BS34"/>
    <mergeCell ref="H35:I35"/>
    <mergeCell ref="J35:P36"/>
    <mergeCell ref="AP35:BN36"/>
    <mergeCell ref="BQ35:BS35"/>
    <mergeCell ref="D36:I36"/>
    <mergeCell ref="BQ36:BS36"/>
    <mergeCell ref="BQ37:BS37"/>
    <mergeCell ref="C38:G38"/>
    <mergeCell ref="H38:I38"/>
    <mergeCell ref="U38:AK39"/>
    <mergeCell ref="AR38:AW39"/>
    <mergeCell ref="BQ38:BS38"/>
    <mergeCell ref="B39:B40"/>
    <mergeCell ref="E39:F39"/>
    <mergeCell ref="J39:P40"/>
    <mergeCell ref="BQ39:BS39"/>
    <mergeCell ref="D40:I40"/>
    <mergeCell ref="U40:AK41"/>
    <mergeCell ref="BQ40:BS40"/>
    <mergeCell ref="D41:I41"/>
    <mergeCell ref="J41:P42"/>
    <mergeCell ref="BQ41:BS41"/>
    <mergeCell ref="BQ45:BS45"/>
    <mergeCell ref="BQ46:BS46"/>
    <mergeCell ref="BQ47:BS47"/>
    <mergeCell ref="D42:I42"/>
    <mergeCell ref="U42:AK43"/>
    <mergeCell ref="BQ42:BS42"/>
    <mergeCell ref="C43:C44"/>
    <mergeCell ref="D43:H44"/>
    <mergeCell ref="BQ43:BS43"/>
    <mergeCell ref="BQ44:BS44"/>
    <mergeCell ref="N47:S47"/>
    <mergeCell ref="T47:U47"/>
    <mergeCell ref="V47:X47"/>
    <mergeCell ref="Y47:AC47"/>
    <mergeCell ref="AD47:AI47"/>
    <mergeCell ref="BQ51:BS51"/>
    <mergeCell ref="Y48:AC48"/>
    <mergeCell ref="AD48:AI48"/>
    <mergeCell ref="BQ48:BS48"/>
    <mergeCell ref="D49:E49"/>
    <mergeCell ref="F49:H49"/>
    <mergeCell ref="I49:M49"/>
    <mergeCell ref="N49:S49"/>
    <mergeCell ref="T49:U49"/>
    <mergeCell ref="V49:X49"/>
    <mergeCell ref="Y49:AC49"/>
    <mergeCell ref="D48:E48"/>
    <mergeCell ref="F48:H48"/>
    <mergeCell ref="I48:M48"/>
    <mergeCell ref="N48:S48"/>
    <mergeCell ref="T48:U48"/>
    <mergeCell ref="V48:X48"/>
    <mergeCell ref="AD49:AI49"/>
    <mergeCell ref="BQ49:BS49"/>
    <mergeCell ref="Y50:AC50"/>
    <mergeCell ref="AD50:AI50"/>
    <mergeCell ref="BQ52:BS52"/>
    <mergeCell ref="BP50:BP56"/>
    <mergeCell ref="BQ50:BS50"/>
    <mergeCell ref="D51:E51"/>
    <mergeCell ref="F51:H51"/>
    <mergeCell ref="I51:M51"/>
    <mergeCell ref="N51:S51"/>
    <mergeCell ref="T51:U51"/>
    <mergeCell ref="V51:X51"/>
    <mergeCell ref="Y51:AC51"/>
    <mergeCell ref="AD51:AI51"/>
    <mergeCell ref="Y53:AC53"/>
    <mergeCell ref="AD53:AI53"/>
    <mergeCell ref="BQ53:BS53"/>
    <mergeCell ref="D54:E54"/>
    <mergeCell ref="F54:H54"/>
    <mergeCell ref="D50:E50"/>
    <mergeCell ref="F50:H50"/>
    <mergeCell ref="I50:M50"/>
    <mergeCell ref="N50:S50"/>
    <mergeCell ref="T50:U50"/>
    <mergeCell ref="V50:X50"/>
    <mergeCell ref="D53:E53"/>
    <mergeCell ref="F53:H53"/>
    <mergeCell ref="AD54:AI54"/>
    <mergeCell ref="BQ54:BS54"/>
    <mergeCell ref="D55:E55"/>
    <mergeCell ref="F55:H55"/>
    <mergeCell ref="I55:M55"/>
    <mergeCell ref="N55:S55"/>
    <mergeCell ref="T55:U55"/>
    <mergeCell ref="V55:X55"/>
    <mergeCell ref="Y55:AC55"/>
    <mergeCell ref="AD55:AI55"/>
    <mergeCell ref="BQ55:BS55"/>
    <mergeCell ref="I54:M54"/>
    <mergeCell ref="N54:S54"/>
    <mergeCell ref="T54:U54"/>
    <mergeCell ref="V54:X54"/>
    <mergeCell ref="Y54:AC54"/>
    <mergeCell ref="D56:E56"/>
    <mergeCell ref="F56:H56"/>
    <mergeCell ref="I56:M56"/>
    <mergeCell ref="N56:S56"/>
    <mergeCell ref="T56:U56"/>
    <mergeCell ref="V56:X56"/>
    <mergeCell ref="Y56:AC56"/>
    <mergeCell ref="AD56:AI56"/>
    <mergeCell ref="BQ56:BS56"/>
    <mergeCell ref="Y57:AC57"/>
    <mergeCell ref="AD57:AI57"/>
    <mergeCell ref="BP57:BP73"/>
    <mergeCell ref="BQ57:BS57"/>
    <mergeCell ref="D58:E58"/>
    <mergeCell ref="F58:H58"/>
    <mergeCell ref="I58:M58"/>
    <mergeCell ref="N58:S58"/>
    <mergeCell ref="T58:U58"/>
    <mergeCell ref="V58:X58"/>
    <mergeCell ref="D57:E57"/>
    <mergeCell ref="F57:H57"/>
    <mergeCell ref="I57:M57"/>
    <mergeCell ref="N57:S57"/>
    <mergeCell ref="T57:U57"/>
    <mergeCell ref="V57:X57"/>
    <mergeCell ref="W65:Z65"/>
    <mergeCell ref="AA65:AK65"/>
    <mergeCell ref="Z66:AC66"/>
    <mergeCell ref="AD66:AK66"/>
    <mergeCell ref="Y58:AC58"/>
    <mergeCell ref="AD58:AI58"/>
    <mergeCell ref="BQ58:BS58"/>
    <mergeCell ref="D59:E59"/>
    <mergeCell ref="BQ62:BS62"/>
    <mergeCell ref="BQ63:BS63"/>
    <mergeCell ref="BQ64:BS64"/>
    <mergeCell ref="AD59:AI59"/>
    <mergeCell ref="BQ59:BS59"/>
    <mergeCell ref="BQ65:BS65"/>
    <mergeCell ref="U66:Y66"/>
    <mergeCell ref="BQ66:BS66"/>
    <mergeCell ref="F67:Q67"/>
    <mergeCell ref="U67:Y67"/>
    <mergeCell ref="Z67:AA67"/>
    <mergeCell ref="AB67:AC67"/>
    <mergeCell ref="AD67:AE67"/>
    <mergeCell ref="F59:H59"/>
    <mergeCell ref="I59:M59"/>
    <mergeCell ref="N59:S59"/>
    <mergeCell ref="T59:U59"/>
    <mergeCell ref="V59:X59"/>
    <mergeCell ref="Y59:AC59"/>
    <mergeCell ref="BQ60:BS60"/>
    <mergeCell ref="BQ61:BS61"/>
    <mergeCell ref="AF60:AK60"/>
    <mergeCell ref="C70:G70"/>
    <mergeCell ref="H70:J70"/>
    <mergeCell ref="L70:R71"/>
    <mergeCell ref="X70:AK70"/>
    <mergeCell ref="BQ70:BS70"/>
    <mergeCell ref="U71:W71"/>
    <mergeCell ref="X71:AK71"/>
    <mergeCell ref="BQ71:BS71"/>
    <mergeCell ref="AF67:AG67"/>
    <mergeCell ref="AH67:AI67"/>
    <mergeCell ref="AJ67:AK67"/>
    <mergeCell ref="AQ67:BK70"/>
    <mergeCell ref="BQ67:BS67"/>
    <mergeCell ref="F68:S68"/>
    <mergeCell ref="U68:W68"/>
    <mergeCell ref="BQ68:BS68"/>
    <mergeCell ref="U69:W70"/>
    <mergeCell ref="BQ69:BS69"/>
    <mergeCell ref="P72:P73"/>
    <mergeCell ref="Q72:S73"/>
    <mergeCell ref="U72:W72"/>
    <mergeCell ref="X72:AK72"/>
    <mergeCell ref="BQ72:BS72"/>
    <mergeCell ref="U73:W73"/>
    <mergeCell ref="X73:AK73"/>
    <mergeCell ref="BQ73:BS73"/>
    <mergeCell ref="C72:E73"/>
    <mergeCell ref="F72:G73"/>
    <mergeCell ref="H72:H73"/>
    <mergeCell ref="I72:J73"/>
    <mergeCell ref="K72:K73"/>
    <mergeCell ref="L72:O73"/>
    <mergeCell ref="B80:B81"/>
    <mergeCell ref="J80:P81"/>
    <mergeCell ref="BQ80:BS80"/>
    <mergeCell ref="D84:I84"/>
    <mergeCell ref="J84:P85"/>
    <mergeCell ref="C75:E76"/>
    <mergeCell ref="F75:AE76"/>
    <mergeCell ref="AF75:AH76"/>
    <mergeCell ref="AI75:AK76"/>
    <mergeCell ref="H78:I78"/>
    <mergeCell ref="J78:P79"/>
    <mergeCell ref="S78:U82"/>
    <mergeCell ref="V78:Y78"/>
    <mergeCell ref="Z78:AK78"/>
    <mergeCell ref="D85:I85"/>
    <mergeCell ref="U85:W85"/>
    <mergeCell ref="X85:AB85"/>
    <mergeCell ref="AD85:AF85"/>
    <mergeCell ref="AG85:AK85"/>
    <mergeCell ref="BQ85:BS85"/>
    <mergeCell ref="S84:S86"/>
    <mergeCell ref="U84:W84"/>
    <mergeCell ref="X84:AB84"/>
    <mergeCell ref="AD84:AF84"/>
    <mergeCell ref="BT80:CA80"/>
    <mergeCell ref="D81:I81"/>
    <mergeCell ref="V81:AK82"/>
    <mergeCell ref="BQ81:BS81"/>
    <mergeCell ref="BT81:CA81"/>
    <mergeCell ref="J82:P83"/>
    <mergeCell ref="BQ82:BS82"/>
    <mergeCell ref="D83:I83"/>
    <mergeCell ref="BQ83:BS83"/>
    <mergeCell ref="BT83:CA83"/>
    <mergeCell ref="BP78:BP119"/>
    <mergeCell ref="BQ78:BS78"/>
    <mergeCell ref="D79:I79"/>
    <mergeCell ref="V79:AK80"/>
    <mergeCell ref="BQ79:BS79"/>
    <mergeCell ref="BT85:CA85"/>
    <mergeCell ref="D86:I86"/>
    <mergeCell ref="J86:P87"/>
    <mergeCell ref="BQ86:BS86"/>
    <mergeCell ref="D87:I87"/>
    <mergeCell ref="S87:S93"/>
    <mergeCell ref="U87:V87"/>
    <mergeCell ref="W87:Y87"/>
    <mergeCell ref="AA87:AB87"/>
    <mergeCell ref="AG84:AK84"/>
    <mergeCell ref="BQ84:BS84"/>
    <mergeCell ref="AC87:AE87"/>
    <mergeCell ref="AG87:AH87"/>
    <mergeCell ref="AI87:AK87"/>
    <mergeCell ref="BQ87:BS87"/>
    <mergeCell ref="U86:W86"/>
    <mergeCell ref="X86:AB86"/>
    <mergeCell ref="D89:I89"/>
    <mergeCell ref="U89:V89"/>
    <mergeCell ref="W89:Y89"/>
    <mergeCell ref="AA89:AB89"/>
    <mergeCell ref="AC89:AE89"/>
    <mergeCell ref="AG89:AH89"/>
    <mergeCell ref="AI89:AK89"/>
    <mergeCell ref="BJ89:BK89"/>
    <mergeCell ref="BQ89:BS89"/>
    <mergeCell ref="J88:P89"/>
    <mergeCell ref="U88:V88"/>
    <mergeCell ref="W88:Y88"/>
    <mergeCell ref="AA88:AB88"/>
    <mergeCell ref="AC88:AE88"/>
    <mergeCell ref="AG88:AH88"/>
    <mergeCell ref="AI88:AK88"/>
    <mergeCell ref="BJ88:BK88"/>
    <mergeCell ref="BQ88:BS88"/>
    <mergeCell ref="D91:I91"/>
    <mergeCell ref="U91:V91"/>
    <mergeCell ref="W91:Y91"/>
    <mergeCell ref="AA91:AB91"/>
    <mergeCell ref="AC91:AE91"/>
    <mergeCell ref="AG91:AH91"/>
    <mergeCell ref="AI91:AK91"/>
    <mergeCell ref="BQ91:BS91"/>
    <mergeCell ref="D93:I94"/>
    <mergeCell ref="T93:T94"/>
    <mergeCell ref="U93:AK94"/>
    <mergeCell ref="BJ93:BK93"/>
    <mergeCell ref="BQ93:BS93"/>
    <mergeCell ref="J90:P91"/>
    <mergeCell ref="U90:V90"/>
    <mergeCell ref="W90:Y90"/>
    <mergeCell ref="AA90:AB90"/>
    <mergeCell ref="AC90:AE90"/>
    <mergeCell ref="AG90:AH90"/>
    <mergeCell ref="AI90:AK90"/>
    <mergeCell ref="BJ90:BK90"/>
    <mergeCell ref="BQ90:BS90"/>
    <mergeCell ref="BT93:CA93"/>
    <mergeCell ref="BT91:CA91"/>
    <mergeCell ref="J92:P94"/>
    <mergeCell ref="U92:V92"/>
    <mergeCell ref="W92:Y92"/>
    <mergeCell ref="AA92:AB92"/>
    <mergeCell ref="AC92:AE92"/>
    <mergeCell ref="AG92:AH92"/>
    <mergeCell ref="AI92:AK92"/>
    <mergeCell ref="BQ92:BS92"/>
    <mergeCell ref="T96:V96"/>
    <mergeCell ref="W96:Y96"/>
    <mergeCell ref="Z96:AB96"/>
    <mergeCell ref="AC96:AE96"/>
    <mergeCell ref="AF96:AH96"/>
    <mergeCell ref="D95:F95"/>
    <mergeCell ref="J95:P98"/>
    <mergeCell ref="S95:S113"/>
    <mergeCell ref="U95:V95"/>
    <mergeCell ref="X95:Y95"/>
    <mergeCell ref="AA95:AB95"/>
    <mergeCell ref="E99:F99"/>
    <mergeCell ref="J99:P101"/>
    <mergeCell ref="U99:V99"/>
    <mergeCell ref="X99:Y99"/>
    <mergeCell ref="D97:I98"/>
    <mergeCell ref="U97:V97"/>
    <mergeCell ref="X97:Y97"/>
    <mergeCell ref="AD97:AE97"/>
    <mergeCell ref="AG97:AH97"/>
    <mergeCell ref="AD95:AE95"/>
    <mergeCell ref="AG95:AH95"/>
    <mergeCell ref="T98:V98"/>
    <mergeCell ref="W98:Y98"/>
    <mergeCell ref="AJ95:AK95"/>
    <mergeCell ref="AD99:AE99"/>
    <mergeCell ref="AG99:AH99"/>
    <mergeCell ref="AJ99:AK99"/>
    <mergeCell ref="BI99:BJ99"/>
    <mergeCell ref="BQ99:BS99"/>
    <mergeCell ref="BT99:CA99"/>
    <mergeCell ref="BQ97:BS97"/>
    <mergeCell ref="BT97:CA97"/>
    <mergeCell ref="BQ95:BS95"/>
    <mergeCell ref="BT95:CA95"/>
    <mergeCell ref="AI96:AK96"/>
    <mergeCell ref="AJ97:AK97"/>
    <mergeCell ref="Z98:AB98"/>
    <mergeCell ref="AC98:AE98"/>
    <mergeCell ref="AF98:AH98"/>
    <mergeCell ref="AI98:AK98"/>
    <mergeCell ref="AI100:AK100"/>
    <mergeCell ref="D101:I101"/>
    <mergeCell ref="U101:V101"/>
    <mergeCell ref="X101:Y101"/>
    <mergeCell ref="AA101:AB101"/>
    <mergeCell ref="AG101:AH101"/>
    <mergeCell ref="AJ101:AK101"/>
    <mergeCell ref="B100:B101"/>
    <mergeCell ref="T100:V100"/>
    <mergeCell ref="W100:Y100"/>
    <mergeCell ref="Z100:AB100"/>
    <mergeCell ref="AC100:AE100"/>
    <mergeCell ref="AF100:AH100"/>
    <mergeCell ref="BQ101:BS101"/>
    <mergeCell ref="BT101:CA101"/>
    <mergeCell ref="C102:C103"/>
    <mergeCell ref="D102:I103"/>
    <mergeCell ref="J102:P105"/>
    <mergeCell ref="T102:V102"/>
    <mergeCell ref="W102:Y102"/>
    <mergeCell ref="Z102:AB102"/>
    <mergeCell ref="AC102:AE102"/>
    <mergeCell ref="AF102:AH102"/>
    <mergeCell ref="BQ103:BS103"/>
    <mergeCell ref="T104:V104"/>
    <mergeCell ref="W104:Y104"/>
    <mergeCell ref="Z104:AB104"/>
    <mergeCell ref="AC104:AE104"/>
    <mergeCell ref="AF104:AH104"/>
    <mergeCell ref="AI104:AK104"/>
    <mergeCell ref="AI102:AK102"/>
    <mergeCell ref="U103:V103"/>
    <mergeCell ref="X103:Y103"/>
    <mergeCell ref="AA103:AB103"/>
    <mergeCell ref="AG103:AH103"/>
    <mergeCell ref="AJ103:AK103"/>
    <mergeCell ref="C107:C108"/>
    <mergeCell ref="D107:G108"/>
    <mergeCell ref="U107:V107"/>
    <mergeCell ref="X107:Y107"/>
    <mergeCell ref="AA107:AB107"/>
    <mergeCell ref="AD107:AE107"/>
    <mergeCell ref="AJ105:AK105"/>
    <mergeCell ref="AG107:AH107"/>
    <mergeCell ref="AJ107:AK107"/>
    <mergeCell ref="BQ105:BS105"/>
    <mergeCell ref="BT105:CA105"/>
    <mergeCell ref="T106:V106"/>
    <mergeCell ref="W106:Y106"/>
    <mergeCell ref="Z106:AB106"/>
    <mergeCell ref="AC106:AE106"/>
    <mergeCell ref="AF106:AH106"/>
    <mergeCell ref="AI106:AK106"/>
    <mergeCell ref="D105:I105"/>
    <mergeCell ref="U105:V105"/>
    <mergeCell ref="X105:Y105"/>
    <mergeCell ref="AA105:AB105"/>
    <mergeCell ref="AD105:AE105"/>
    <mergeCell ref="AG105:AH105"/>
    <mergeCell ref="BQ107:BS107"/>
    <mergeCell ref="BT107:CA107"/>
    <mergeCell ref="T108:V108"/>
    <mergeCell ref="W108:Y108"/>
    <mergeCell ref="Z108:AB108"/>
    <mergeCell ref="AC108:AE108"/>
    <mergeCell ref="AF108:AH108"/>
    <mergeCell ref="AI108:AK108"/>
    <mergeCell ref="N109:P110"/>
    <mergeCell ref="U109:V109"/>
    <mergeCell ref="X109:Y109"/>
    <mergeCell ref="AA109:AB109"/>
    <mergeCell ref="AD109:AE109"/>
    <mergeCell ref="AG109:AH109"/>
    <mergeCell ref="AJ109:AK109"/>
    <mergeCell ref="BQ109:BS109"/>
    <mergeCell ref="BT109:CA109"/>
    <mergeCell ref="T110:V111"/>
    <mergeCell ref="W110:Y111"/>
    <mergeCell ref="Z110:AB111"/>
    <mergeCell ref="AC110:AE111"/>
    <mergeCell ref="AF110:AH111"/>
    <mergeCell ref="AI110:AK111"/>
    <mergeCell ref="C109:F112"/>
    <mergeCell ref="G109:G112"/>
    <mergeCell ref="H109:I110"/>
    <mergeCell ref="J109:J112"/>
    <mergeCell ref="K109:L110"/>
    <mergeCell ref="M109:M110"/>
    <mergeCell ref="H111:H112"/>
    <mergeCell ref="I111:I112"/>
    <mergeCell ref="K111:K112"/>
    <mergeCell ref="L111:L112"/>
    <mergeCell ref="AD112:AE112"/>
    <mergeCell ref="AG112:AH112"/>
    <mergeCell ref="AJ112:AK112"/>
    <mergeCell ref="BQ112:BS112"/>
    <mergeCell ref="T113:V113"/>
    <mergeCell ref="W113:Y113"/>
    <mergeCell ref="Z113:AB113"/>
    <mergeCell ref="AC113:AE113"/>
    <mergeCell ref="M111:M112"/>
    <mergeCell ref="N111:O112"/>
    <mergeCell ref="P111:P112"/>
    <mergeCell ref="U112:V112"/>
    <mergeCell ref="X112:Y112"/>
    <mergeCell ref="AA112:AB112"/>
    <mergeCell ref="BT118:CA118"/>
    <mergeCell ref="BQ119:BS119"/>
    <mergeCell ref="DM122:DO122"/>
    <mergeCell ref="DP122:DQ122"/>
    <mergeCell ref="U123:Y123"/>
    <mergeCell ref="BT115:CA115"/>
    <mergeCell ref="C116:I116"/>
    <mergeCell ref="J116:K117"/>
    <mergeCell ref="L116:P117"/>
    <mergeCell ref="AE116:AK117"/>
    <mergeCell ref="BQ116:BS116"/>
    <mergeCell ref="BT116:CA116"/>
    <mergeCell ref="C117:I117"/>
    <mergeCell ref="BQ117:BS117"/>
    <mergeCell ref="C114:I115"/>
    <mergeCell ref="J114:M115"/>
    <mergeCell ref="N114:P115"/>
    <mergeCell ref="BQ114:BS114"/>
    <mergeCell ref="R115:T117"/>
    <mergeCell ref="U115:W117"/>
    <mergeCell ref="X115:Z117"/>
    <mergeCell ref="AA115:AC117"/>
    <mergeCell ref="AE115:AK115"/>
    <mergeCell ref="AF118:AK118"/>
    <mergeCell ref="AJ124:AK124"/>
    <mergeCell ref="DM124:DO124"/>
    <mergeCell ref="N125:S125"/>
    <mergeCell ref="U125:W125"/>
    <mergeCell ref="L126:S128"/>
    <mergeCell ref="U126:W127"/>
    <mergeCell ref="AQ126:BK128"/>
    <mergeCell ref="U124:Y124"/>
    <mergeCell ref="Z124:AA124"/>
    <mergeCell ref="AB124:AC124"/>
    <mergeCell ref="AD124:AE124"/>
    <mergeCell ref="AF124:AG124"/>
    <mergeCell ref="AH124:AI124"/>
    <mergeCell ref="C127:G127"/>
    <mergeCell ref="H127:J127"/>
    <mergeCell ref="X127:AK127"/>
    <mergeCell ref="U128:W128"/>
    <mergeCell ref="X128:AK128"/>
    <mergeCell ref="C129:E130"/>
    <mergeCell ref="F129:G130"/>
    <mergeCell ref="H129:H130"/>
    <mergeCell ref="I129:J130"/>
    <mergeCell ref="K129:K130"/>
    <mergeCell ref="BP132:BP137"/>
    <mergeCell ref="H135:I135"/>
    <mergeCell ref="J135:P136"/>
    <mergeCell ref="S135:U139"/>
    <mergeCell ref="V135:Y135"/>
    <mergeCell ref="Z135:AK135"/>
    <mergeCell ref="L129:O130"/>
    <mergeCell ref="P129:P130"/>
    <mergeCell ref="Q129:S130"/>
    <mergeCell ref="U129:W129"/>
    <mergeCell ref="X129:AK129"/>
    <mergeCell ref="U130:W130"/>
    <mergeCell ref="X130:AK130"/>
    <mergeCell ref="D136:I136"/>
    <mergeCell ref="V136:AK137"/>
    <mergeCell ref="B137:B138"/>
    <mergeCell ref="J137:P138"/>
    <mergeCell ref="D138:I138"/>
    <mergeCell ref="V138:AK139"/>
    <mergeCell ref="J139:P140"/>
    <mergeCell ref="D140:I140"/>
    <mergeCell ref="C132:E133"/>
    <mergeCell ref="F132:AE133"/>
    <mergeCell ref="AF132:AH133"/>
    <mergeCell ref="AI132:AK133"/>
    <mergeCell ref="U149:AK149"/>
    <mergeCell ref="AG141:AK141"/>
    <mergeCell ref="D142:I142"/>
    <mergeCell ref="U142:W142"/>
    <mergeCell ref="X142:AB142"/>
    <mergeCell ref="AD142:AF142"/>
    <mergeCell ref="AG142:AK142"/>
    <mergeCell ref="D141:I141"/>
    <mergeCell ref="J141:P142"/>
    <mergeCell ref="S141:S143"/>
    <mergeCell ref="U141:W141"/>
    <mergeCell ref="X141:AB141"/>
    <mergeCell ref="AD141:AF141"/>
    <mergeCell ref="D143:I143"/>
    <mergeCell ref="J143:P144"/>
    <mergeCell ref="U143:AK143"/>
    <mergeCell ref="D144:I144"/>
    <mergeCell ref="AI144:AK144"/>
    <mergeCell ref="BJ145:BK145"/>
    <mergeCell ref="D146:I146"/>
    <mergeCell ref="U146:V146"/>
    <mergeCell ref="W146:Y146"/>
    <mergeCell ref="AA146:AB146"/>
    <mergeCell ref="AC146:AE146"/>
    <mergeCell ref="AG146:AH146"/>
    <mergeCell ref="AI146:AK146"/>
    <mergeCell ref="BJ146:BK146"/>
    <mergeCell ref="J145:P146"/>
    <mergeCell ref="U145:V145"/>
    <mergeCell ref="W145:Y145"/>
    <mergeCell ref="AA145:AB145"/>
    <mergeCell ref="AC145:AE145"/>
    <mergeCell ref="AG145:AH145"/>
    <mergeCell ref="AI145:AK145"/>
    <mergeCell ref="S144:S149"/>
    <mergeCell ref="U144:V144"/>
    <mergeCell ref="W144:Y144"/>
    <mergeCell ref="AA144:AB144"/>
    <mergeCell ref="AC144:AE144"/>
    <mergeCell ref="AG144:AH144"/>
    <mergeCell ref="AI147:AK147"/>
    <mergeCell ref="J149:P151"/>
    <mergeCell ref="BJ147:BK147"/>
    <mergeCell ref="D148:I148"/>
    <mergeCell ref="U148:V148"/>
    <mergeCell ref="W148:Y148"/>
    <mergeCell ref="AA148:AB148"/>
    <mergeCell ref="AC148:AE148"/>
    <mergeCell ref="AG148:AH148"/>
    <mergeCell ref="AI148:AK148"/>
    <mergeCell ref="J147:P148"/>
    <mergeCell ref="U147:V147"/>
    <mergeCell ref="W147:Y147"/>
    <mergeCell ref="AA147:AB147"/>
    <mergeCell ref="AC147:AE147"/>
    <mergeCell ref="AG147:AH147"/>
    <mergeCell ref="BQ149:BS149"/>
    <mergeCell ref="D150:I151"/>
    <mergeCell ref="S150:S169"/>
    <mergeCell ref="U150:V150"/>
    <mergeCell ref="X150:Y150"/>
    <mergeCell ref="AA150:AB150"/>
    <mergeCell ref="AD150:AE150"/>
    <mergeCell ref="AG150:AH150"/>
    <mergeCell ref="AJ150:AK150"/>
    <mergeCell ref="BJ150:BK150"/>
    <mergeCell ref="BQ150:BS150"/>
    <mergeCell ref="AF153:AH153"/>
    <mergeCell ref="AI153:AK153"/>
    <mergeCell ref="AG154:AH154"/>
    <mergeCell ref="BQ154:BS154"/>
    <mergeCell ref="AI157:AK157"/>
    <mergeCell ref="AJ158:AK158"/>
    <mergeCell ref="BQ158:BS158"/>
    <mergeCell ref="T163:V163"/>
    <mergeCell ref="W163:Y163"/>
    <mergeCell ref="Z163:AB163"/>
    <mergeCell ref="AC163:AE163"/>
    <mergeCell ref="AF163:AH163"/>
    <mergeCell ref="AI163:AK163"/>
    <mergeCell ref="BT150:CA150"/>
    <mergeCell ref="T151:V151"/>
    <mergeCell ref="W151:Y151"/>
    <mergeCell ref="Z151:AB151"/>
    <mergeCell ref="AC151:AE151"/>
    <mergeCell ref="AF151:AH151"/>
    <mergeCell ref="AI151:AK151"/>
    <mergeCell ref="D152:F152"/>
    <mergeCell ref="J152:P155"/>
    <mergeCell ref="U152:V152"/>
    <mergeCell ref="X152:Y152"/>
    <mergeCell ref="AA152:AB152"/>
    <mergeCell ref="AD152:AE152"/>
    <mergeCell ref="D154:I155"/>
    <mergeCell ref="U154:V154"/>
    <mergeCell ref="X154:Y154"/>
    <mergeCell ref="AD154:AE154"/>
    <mergeCell ref="AG152:AH152"/>
    <mergeCell ref="BQ152:BS152"/>
    <mergeCell ref="BT152:CA152"/>
    <mergeCell ref="T153:V153"/>
    <mergeCell ref="W153:Y153"/>
    <mergeCell ref="Z153:AB153"/>
    <mergeCell ref="AC153:AE153"/>
    <mergeCell ref="BT154:CA154"/>
    <mergeCell ref="T155:V155"/>
    <mergeCell ref="W155:Y155"/>
    <mergeCell ref="Z155:AB155"/>
    <mergeCell ref="AC155:AE155"/>
    <mergeCell ref="AF155:AH155"/>
    <mergeCell ref="AI155:AK155"/>
    <mergeCell ref="BQ156:BS156"/>
    <mergeCell ref="BT156:CA156"/>
    <mergeCell ref="AJ156:AK156"/>
    <mergeCell ref="BI156:BJ156"/>
    <mergeCell ref="U162:V162"/>
    <mergeCell ref="B157:B158"/>
    <mergeCell ref="T157:V157"/>
    <mergeCell ref="W157:Y157"/>
    <mergeCell ref="Z157:AB157"/>
    <mergeCell ref="AC157:AE157"/>
    <mergeCell ref="AF157:AH157"/>
    <mergeCell ref="E156:F156"/>
    <mergeCell ref="J156:P158"/>
    <mergeCell ref="U156:V156"/>
    <mergeCell ref="X156:Y156"/>
    <mergeCell ref="AD156:AE156"/>
    <mergeCell ref="AG156:AH156"/>
    <mergeCell ref="D158:I158"/>
    <mergeCell ref="U158:V158"/>
    <mergeCell ref="X158:Y158"/>
    <mergeCell ref="AA158:AB158"/>
    <mergeCell ref="AG158:AH158"/>
    <mergeCell ref="AI165:AK165"/>
    <mergeCell ref="BT158:CA158"/>
    <mergeCell ref="C159:C160"/>
    <mergeCell ref="D159:I160"/>
    <mergeCell ref="J159:P162"/>
    <mergeCell ref="T159:V159"/>
    <mergeCell ref="W159:Y159"/>
    <mergeCell ref="Z159:AB159"/>
    <mergeCell ref="AC159:AE159"/>
    <mergeCell ref="AF159:AH159"/>
    <mergeCell ref="T161:V161"/>
    <mergeCell ref="W161:Y161"/>
    <mergeCell ref="Z161:AB161"/>
    <mergeCell ref="AC161:AE161"/>
    <mergeCell ref="AF161:AH161"/>
    <mergeCell ref="AI161:AK161"/>
    <mergeCell ref="AI159:AK159"/>
    <mergeCell ref="U160:V160"/>
    <mergeCell ref="X160:Y160"/>
    <mergeCell ref="AA160:AB160"/>
    <mergeCell ref="AG160:AH160"/>
    <mergeCell ref="AJ160:AK160"/>
    <mergeCell ref="BT162:CA162"/>
    <mergeCell ref="D162:I162"/>
    <mergeCell ref="C164:C165"/>
    <mergeCell ref="D164:G165"/>
    <mergeCell ref="U164:V164"/>
    <mergeCell ref="X164:Y164"/>
    <mergeCell ref="AA164:AB164"/>
    <mergeCell ref="AD164:AE164"/>
    <mergeCell ref="C166:F169"/>
    <mergeCell ref="G166:G169"/>
    <mergeCell ref="H166:I167"/>
    <mergeCell ref="J166:J169"/>
    <mergeCell ref="K166:L167"/>
    <mergeCell ref="M166:M167"/>
    <mergeCell ref="H168:H169"/>
    <mergeCell ref="I168:I169"/>
    <mergeCell ref="K168:K169"/>
    <mergeCell ref="L168:L169"/>
    <mergeCell ref="M168:M169"/>
    <mergeCell ref="N168:O169"/>
    <mergeCell ref="P168:P169"/>
    <mergeCell ref="U169:V169"/>
    <mergeCell ref="X169:Y169"/>
    <mergeCell ref="AA169:AB169"/>
    <mergeCell ref="N166:P167"/>
    <mergeCell ref="T165:V165"/>
    <mergeCell ref="BQ160:BS160"/>
    <mergeCell ref="AJ166:AK166"/>
    <mergeCell ref="BQ166:BS166"/>
    <mergeCell ref="BT166:CA166"/>
    <mergeCell ref="T167:V168"/>
    <mergeCell ref="W167:Y168"/>
    <mergeCell ref="Z167:AB168"/>
    <mergeCell ref="AC167:AE168"/>
    <mergeCell ref="AF167:AH168"/>
    <mergeCell ref="AI167:AK168"/>
    <mergeCell ref="U166:V166"/>
    <mergeCell ref="X166:Y166"/>
    <mergeCell ref="AA166:AB166"/>
    <mergeCell ref="AD166:AE166"/>
    <mergeCell ref="AG166:AH166"/>
    <mergeCell ref="X162:Y162"/>
    <mergeCell ref="AA162:AB162"/>
    <mergeCell ref="AD162:AE162"/>
    <mergeCell ref="AG162:AH162"/>
    <mergeCell ref="BT164:CA164"/>
    <mergeCell ref="W165:Y165"/>
    <mergeCell ref="Z165:AB165"/>
    <mergeCell ref="AC165:AE165"/>
    <mergeCell ref="AF165:AH165"/>
    <mergeCell ref="AP29:BN30"/>
    <mergeCell ref="AH175:AK175"/>
    <mergeCell ref="AQ3:AV3"/>
    <mergeCell ref="BQ171:BS171"/>
    <mergeCell ref="R172:T174"/>
    <mergeCell ref="U172:W174"/>
    <mergeCell ref="X172:Z174"/>
    <mergeCell ref="AA172:AC174"/>
    <mergeCell ref="AE172:AK172"/>
    <mergeCell ref="AE173:AK174"/>
    <mergeCell ref="AD169:AE169"/>
    <mergeCell ref="AG169:AH169"/>
    <mergeCell ref="AJ169:AK169"/>
    <mergeCell ref="BQ169:BS169"/>
    <mergeCell ref="T170:V170"/>
    <mergeCell ref="W170:Y170"/>
    <mergeCell ref="Z170:AB170"/>
    <mergeCell ref="AC170:AE170"/>
    <mergeCell ref="AF170:AK170"/>
    <mergeCell ref="AG164:AH164"/>
    <mergeCell ref="AJ164:AK164"/>
    <mergeCell ref="BQ164:BS164"/>
    <mergeCell ref="AJ162:AK162"/>
    <mergeCell ref="BQ162:BS162"/>
  </mergeCells>
  <phoneticPr fontId="3"/>
  <conditionalFormatting sqref="B23:B24">
    <cfRule type="expression" dxfId="120" priority="7">
      <formula>$AZ$25="○正"</formula>
    </cfRule>
  </conditionalFormatting>
  <conditionalFormatting sqref="B39:B40">
    <cfRule type="expression" dxfId="119" priority="12">
      <formula>$AZ$25="○正"</formula>
    </cfRule>
  </conditionalFormatting>
  <conditionalFormatting sqref="B80:B81">
    <cfRule type="expression" dxfId="118" priority="6">
      <formula>$AZ$25="○正"</formula>
    </cfRule>
  </conditionalFormatting>
  <conditionalFormatting sqref="B100:B101">
    <cfRule type="expression" dxfId="117" priority="9">
      <formula>$AZ$25="○正"</formula>
    </cfRule>
  </conditionalFormatting>
  <conditionalFormatting sqref="B137:B138">
    <cfRule type="expression" dxfId="116" priority="5">
      <formula>$AZ$25="○正"</formula>
    </cfRule>
  </conditionalFormatting>
  <conditionalFormatting sqref="B157:B158">
    <cfRule type="expression" dxfId="115" priority="8">
      <formula>$AZ$25="○正"</formula>
    </cfRule>
  </conditionalFormatting>
  <conditionalFormatting sqref="F11:S11">
    <cfRule type="expression" dxfId="114" priority="2">
      <formula>$L$6=""</formula>
    </cfRule>
  </conditionalFormatting>
  <conditionalFormatting sqref="F68:S68">
    <cfRule type="expression" dxfId="113" priority="1">
      <formula>$L$6=""</formula>
    </cfRule>
  </conditionalFormatting>
  <conditionalFormatting sqref="H14:J14">
    <cfRule type="expression" dxfId="112" priority="19">
      <formula>$H$13=""</formula>
    </cfRule>
  </conditionalFormatting>
  <conditionalFormatting sqref="J21:P22">
    <cfRule type="expression" dxfId="111" priority="4">
      <formula>$AZ$25="✖　　修正"</formula>
    </cfRule>
  </conditionalFormatting>
  <conditionalFormatting sqref="J23:P24">
    <cfRule type="expression" dxfId="110" priority="3">
      <formula>$AZ$25="✖　　修正"</formula>
    </cfRule>
  </conditionalFormatting>
  <conditionalFormatting sqref="J29:P30">
    <cfRule type="expression" dxfId="109" priority="35">
      <formula>$AQ$4=""</formula>
    </cfRule>
  </conditionalFormatting>
  <conditionalFormatting sqref="J37:P40">
    <cfRule type="expression" dxfId="108" priority="36">
      <formula>$AQ$4=""</formula>
    </cfRule>
  </conditionalFormatting>
  <conditionalFormatting sqref="J164:P165">
    <cfRule type="expression" dxfId="107" priority="15">
      <formula>$CB$11=""</formula>
    </cfRule>
  </conditionalFormatting>
  <conditionalFormatting sqref="J172:P174">
    <cfRule type="expression" dxfId="106" priority="16">
      <formula>$CB$11=""</formula>
    </cfRule>
  </conditionalFormatting>
  <conditionalFormatting sqref="N168">
    <cfRule type="expression" dxfId="105" priority="17">
      <formula>$CB$11=""</formula>
    </cfRule>
  </conditionalFormatting>
  <conditionalFormatting sqref="V22:AK23">
    <cfRule type="expression" dxfId="104" priority="37">
      <formula>$AQ$4=""</formula>
    </cfRule>
  </conditionalFormatting>
  <conditionalFormatting sqref="BB25:BC26">
    <cfRule type="expression" dxfId="103" priority="14">
      <formula>$AZ$25="○正"</formula>
    </cfRule>
  </conditionalFormatting>
  <conditionalFormatting sqref="BD25:BM26">
    <cfRule type="expression" dxfId="102" priority="13">
      <formula>$AZ$25="○正"</formula>
    </cfRule>
  </conditionalFormatting>
  <conditionalFormatting sqref="BH27">
    <cfRule type="expression" dxfId="101" priority="10">
      <formula>$AZ$25="○正"</formula>
    </cfRule>
  </conditionalFormatting>
  <conditionalFormatting sqref="BH25:BM26">
    <cfRule type="expression" dxfId="100" priority="11">
      <formula>$AZ$25="✖　　修正"</formula>
    </cfRule>
  </conditionalFormatting>
  <dataValidations count="7">
    <dataValidation type="list" allowBlank="1" showInputMessage="1" showErrorMessage="1" sqref="AZ25:BA26">
      <formula1>"○正,✖　　修正,"</formula1>
    </dataValidation>
    <dataValidation type="whole" operator="greaterThanOrEqual" allowBlank="1" showInputMessage="1" showErrorMessage="1" sqref="AV23:AW24">
      <formula1>0</formula1>
    </dataValidation>
    <dataValidation type="whole" operator="greaterThanOrEqual" allowBlank="1" showInputMessage="1" showErrorMessage="1" sqref="J21:P22 J27:P30 Y48:AC60 BH25:BM26 I48:M60">
      <formula1>-9999999999</formula1>
    </dataValidation>
    <dataValidation type="list" allowBlank="1" showInputMessage="1" showErrorMessage="1" sqref="BQ15:BS16">
      <formula1>$BR$184:$BR$250</formula1>
    </dataValidation>
    <dataValidation type="whole" allowBlank="1" showInputMessage="1" showErrorMessage="1" sqref="Y11:AK11 Y68:AK68 Y125:AK125">
      <formula1>0</formula1>
      <formula2>9</formula2>
    </dataValidation>
    <dataValidation type="list" allowBlank="1" showInputMessage="1" showErrorMessage="1" sqref="BA23:BF23">
      <formula1>"課税(現状税率）,軽減税率,旧税率,非課税,"</formula1>
    </dataValidation>
    <dataValidation type="list" allowBlank="1" showInputMessage="1" showErrorMessage="1" sqref="H13:J13">
      <formula1>$E$181:$E$184</formula1>
    </dataValidation>
  </dataValidations>
  <pageMargins left="0.47244094488188981" right="0.31496062992125984" top="0.27559055118110237" bottom="0.27559055118110237" header="0.11811023622047245" footer="0.11811023622047245"/>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79998168889431442"/>
    <pageSetUpPr fitToPage="1"/>
  </sheetPr>
  <dimension ref="A1:GD251"/>
  <sheetViews>
    <sheetView showGridLines="0" topLeftCell="A9" zoomScale="90" zoomScaleNormal="90" zoomScaleSheetLayoutView="80" workbookViewId="0">
      <selection activeCell="Y51" sqref="Y51:AC51"/>
    </sheetView>
  </sheetViews>
  <sheetFormatPr defaultRowHeight="18.75"/>
  <cols>
    <col min="1" max="1" width="3.625" customWidth="1"/>
    <col min="2" max="2" width="5.625" customWidth="1"/>
    <col min="3" max="16" width="2.375" customWidth="1"/>
    <col min="17" max="17" width="0.625" customWidth="1"/>
    <col min="18" max="37" width="2.375" customWidth="1"/>
    <col min="38" max="40" width="3.625" customWidth="1"/>
    <col min="41" max="66" width="2.375" customWidth="1"/>
    <col min="67" max="67" width="3.625" customWidth="1"/>
    <col min="68" max="117" width="2.375" customWidth="1"/>
    <col min="118" max="118" width="6.625" hidden="1" customWidth="1"/>
    <col min="119" max="191" width="2.375" customWidth="1"/>
  </cols>
  <sheetData>
    <row r="1" spans="1:186">
      <c r="B1" t="s">
        <v>429</v>
      </c>
      <c r="BO1" t="s">
        <v>450</v>
      </c>
      <c r="DH1" t="s">
        <v>450</v>
      </c>
      <c r="DM1" t="s">
        <v>416</v>
      </c>
      <c r="DO1" t="s">
        <v>416</v>
      </c>
    </row>
    <row r="2" spans="1:186">
      <c r="B2" s="168" t="s">
        <v>588</v>
      </c>
    </row>
    <row r="3" spans="1:186" ht="19.5" thickBot="1">
      <c r="B3" s="176" t="s">
        <v>607</v>
      </c>
      <c r="AQ3" s="1281" t="s">
        <v>587</v>
      </c>
      <c r="AR3" s="1281"/>
      <c r="AS3" s="1281"/>
      <c r="AT3" s="1281"/>
      <c r="AU3" s="1281"/>
      <c r="AV3" s="1281"/>
    </row>
    <row r="4" spans="1:186" ht="19.5" thickTop="1">
      <c r="B4" s="176" t="s">
        <v>586</v>
      </c>
      <c r="AQ4" s="1015"/>
      <c r="AR4" s="1173"/>
      <c r="AS4" s="1173"/>
      <c r="AT4" s="1173"/>
      <c r="AU4" s="1173"/>
      <c r="AV4" s="1173"/>
      <c r="AW4" s="1173"/>
      <c r="AX4" s="1173"/>
      <c r="AY4" s="1173"/>
      <c r="AZ4" s="1173"/>
      <c r="BA4" s="1173"/>
      <c r="BB4" s="1173"/>
      <c r="BC4" s="1173"/>
      <c r="BD4" s="1173"/>
      <c r="BE4" s="1016"/>
      <c r="BT4" s="2" t="s">
        <v>156</v>
      </c>
    </row>
    <row r="5" spans="1:186" ht="19.5" thickBot="1">
      <c r="B5" s="233" t="s">
        <v>462</v>
      </c>
      <c r="AQ5" s="1174"/>
      <c r="AR5" s="1175"/>
      <c r="AS5" s="1175"/>
      <c r="AT5" s="1175"/>
      <c r="AU5" s="1175"/>
      <c r="AV5" s="1175"/>
      <c r="AW5" s="1175"/>
      <c r="AX5" s="1175"/>
      <c r="AY5" s="1175"/>
      <c r="AZ5" s="1175"/>
      <c r="BA5" s="1175"/>
      <c r="BB5" s="1175"/>
      <c r="BC5" s="1175"/>
      <c r="BD5" s="1175"/>
      <c r="BE5" s="1176"/>
    </row>
    <row r="6" spans="1:186" ht="19.5" thickTop="1">
      <c r="A6" s="257" t="s">
        <v>476</v>
      </c>
      <c r="B6" s="768" t="s">
        <v>477</v>
      </c>
      <c r="C6" s="768"/>
      <c r="D6" s="768"/>
      <c r="E6" s="768"/>
      <c r="F6" s="768"/>
      <c r="G6" s="768"/>
      <c r="H6" s="768"/>
      <c r="I6" s="768"/>
      <c r="J6" s="768"/>
      <c r="K6" s="768"/>
      <c r="L6" s="769"/>
      <c r="M6" s="770"/>
      <c r="N6" s="770"/>
      <c r="O6" s="770"/>
      <c r="P6" s="770"/>
      <c r="Q6" s="770"/>
      <c r="R6" s="770"/>
      <c r="S6" s="770"/>
      <c r="T6" s="770"/>
      <c r="U6" s="770"/>
      <c r="V6" s="770"/>
      <c r="W6" s="770"/>
      <c r="X6" s="770"/>
      <c r="Y6" s="771"/>
      <c r="Z6" t="s">
        <v>478</v>
      </c>
    </row>
    <row r="7" spans="1:186">
      <c r="A7" s="320"/>
      <c r="B7" s="320"/>
      <c r="C7" s="320"/>
      <c r="D7" s="320"/>
      <c r="E7" s="320"/>
      <c r="F7" s="320"/>
      <c r="G7" s="320"/>
      <c r="H7" s="320"/>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c r="AK7" s="320"/>
      <c r="AL7" s="320"/>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row>
    <row r="8" spans="1:186" ht="20.100000000000001" customHeight="1">
      <c r="A8" s="4"/>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8"/>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row>
    <row r="9" spans="1:186" ht="20.100000000000001" customHeight="1" thickBot="1">
      <c r="A9" s="4"/>
      <c r="B9" s="2"/>
      <c r="C9" s="2"/>
      <c r="D9" s="2"/>
      <c r="E9" s="2"/>
      <c r="F9" s="2"/>
      <c r="G9" s="2"/>
      <c r="H9" s="2"/>
      <c r="I9" s="2"/>
      <c r="J9" s="2"/>
      <c r="K9" s="2"/>
      <c r="L9" s="2"/>
      <c r="M9" s="2"/>
      <c r="N9" s="2"/>
      <c r="O9" s="2"/>
      <c r="P9" s="2"/>
      <c r="Q9" s="2"/>
      <c r="R9" s="2"/>
      <c r="S9" s="2"/>
      <c r="T9" s="2"/>
      <c r="U9" s="779" t="s">
        <v>222</v>
      </c>
      <c r="V9" s="779"/>
      <c r="W9" s="779"/>
      <c r="X9" s="779"/>
      <c r="Y9" s="779"/>
      <c r="Z9" s="1192" t="s">
        <v>625</v>
      </c>
      <c r="AA9" s="1192"/>
      <c r="AB9" s="1192"/>
      <c r="AC9" s="1192"/>
      <c r="AD9" s="1278" t="s">
        <v>624</v>
      </c>
      <c r="AE9" s="1278"/>
      <c r="AF9" s="1278"/>
      <c r="AG9" s="1278"/>
      <c r="AH9" s="1278"/>
      <c r="AI9" s="1278"/>
      <c r="AJ9" s="1278"/>
      <c r="AK9" s="1278"/>
      <c r="AL9" s="8"/>
      <c r="AM9" s="2"/>
      <c r="AN9" s="2"/>
      <c r="AO9" s="2"/>
      <c r="AP9" s="2"/>
      <c r="AQ9" s="2"/>
      <c r="AR9" s="2"/>
      <c r="AS9" s="2"/>
      <c r="AT9" s="2"/>
      <c r="AU9" s="2"/>
      <c r="AV9" s="2"/>
      <c r="AW9" s="2"/>
      <c r="AX9" s="2"/>
      <c r="AY9" s="2"/>
      <c r="AZ9" s="2"/>
      <c r="BA9" s="2"/>
      <c r="BB9" s="2"/>
      <c r="BC9" s="2"/>
      <c r="BD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row>
    <row r="10" spans="1:186" ht="20.100000000000001" customHeight="1">
      <c r="A10" s="4"/>
      <c r="B10" s="5"/>
      <c r="C10" s="2"/>
      <c r="D10" s="2"/>
      <c r="E10" s="2"/>
      <c r="F10" s="772" t="str">
        <f>IF(L6="","池田煖房工業株式会社　御中",L6)</f>
        <v>池田煖房工業株式会社　御中</v>
      </c>
      <c r="G10" s="772"/>
      <c r="H10" s="772"/>
      <c r="I10" s="772"/>
      <c r="J10" s="772"/>
      <c r="K10" s="772"/>
      <c r="L10" s="772"/>
      <c r="M10" s="772"/>
      <c r="N10" s="772"/>
      <c r="O10" s="772"/>
      <c r="P10" s="772"/>
      <c r="Q10" s="772"/>
      <c r="R10" s="6"/>
      <c r="S10" s="7"/>
      <c r="T10" s="2"/>
      <c r="U10" s="886" t="s">
        <v>219</v>
      </c>
      <c r="V10" s="887"/>
      <c r="W10" s="887"/>
      <c r="X10" s="887"/>
      <c r="Y10" s="888"/>
      <c r="Z10" s="963"/>
      <c r="AA10" s="963"/>
      <c r="AB10" s="962"/>
      <c r="AC10" s="962"/>
      <c r="AD10" s="822"/>
      <c r="AE10" s="822"/>
      <c r="AF10" s="822"/>
      <c r="AG10" s="822"/>
      <c r="AH10" s="822"/>
      <c r="AI10" s="822"/>
      <c r="AJ10" s="820"/>
      <c r="AK10" s="821"/>
      <c r="AL10" s="8"/>
      <c r="AM10" s="2"/>
      <c r="AN10" s="2"/>
      <c r="AO10" s="2"/>
      <c r="AP10" s="2"/>
      <c r="AQ10" s="2" t="s">
        <v>36</v>
      </c>
      <c r="AR10" s="2"/>
      <c r="AS10" s="2"/>
      <c r="AT10" s="2"/>
      <c r="AU10" s="2"/>
      <c r="AV10" s="2"/>
      <c r="AW10" s="2"/>
      <c r="AX10" s="2"/>
      <c r="AY10" s="2"/>
      <c r="AZ10" s="2"/>
      <c r="BA10" s="2"/>
      <c r="BB10" s="2"/>
      <c r="BC10" s="2"/>
      <c r="BD10" s="2"/>
      <c r="BI10" s="2"/>
      <c r="BJ10" s="2"/>
      <c r="BK10" s="2"/>
      <c r="BL10" s="2"/>
      <c r="BM10" s="2"/>
      <c r="BN10" s="2"/>
      <c r="BO10" s="2"/>
      <c r="BP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row>
    <row r="11" spans="1:186" ht="20.100000000000001" customHeight="1">
      <c r="A11" s="4"/>
      <c r="B11" s="5"/>
      <c r="C11" s="2"/>
      <c r="D11" s="2"/>
      <c r="E11" s="2"/>
      <c r="F11" s="772" t="s">
        <v>479</v>
      </c>
      <c r="G11" s="772"/>
      <c r="H11" s="772"/>
      <c r="I11" s="772"/>
      <c r="J11" s="772"/>
      <c r="K11" s="772"/>
      <c r="L11" s="772"/>
      <c r="M11" s="772"/>
      <c r="N11" s="772"/>
      <c r="O11" s="772"/>
      <c r="P11" s="772"/>
      <c r="Q11" s="772"/>
      <c r="R11" s="772"/>
      <c r="S11" s="772"/>
      <c r="T11" s="2"/>
      <c r="U11" s="883" t="s">
        <v>218</v>
      </c>
      <c r="V11" s="884"/>
      <c r="W11" s="885"/>
      <c r="X11" s="68" t="s">
        <v>217</v>
      </c>
      <c r="Y11" s="122"/>
      <c r="Z11" s="122"/>
      <c r="AA11" s="122"/>
      <c r="AB11" s="122"/>
      <c r="AC11" s="122"/>
      <c r="AD11" s="122"/>
      <c r="AE11" s="122"/>
      <c r="AF11" s="122"/>
      <c r="AG11" s="122"/>
      <c r="AH11" s="122"/>
      <c r="AI11" s="122"/>
      <c r="AJ11" s="122"/>
      <c r="AK11" s="123"/>
      <c r="AL11" s="8"/>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row>
    <row r="12" spans="1:186" ht="20.100000000000001" customHeight="1" thickBot="1">
      <c r="A12" s="4"/>
      <c r="B12" s="5"/>
      <c r="C12" s="9"/>
      <c r="D12" s="9"/>
      <c r="E12" s="9"/>
      <c r="F12" s="9"/>
      <c r="G12" s="9"/>
      <c r="H12" s="9"/>
      <c r="I12" s="9"/>
      <c r="J12" s="9"/>
      <c r="K12" s="9"/>
      <c r="L12" s="793" t="s">
        <v>54</v>
      </c>
      <c r="M12" s="793"/>
      <c r="N12" s="793"/>
      <c r="O12" s="793"/>
      <c r="P12" s="793"/>
      <c r="Q12" s="793"/>
      <c r="R12" s="793"/>
      <c r="S12" s="793"/>
      <c r="T12" s="2"/>
      <c r="U12" s="893" t="s">
        <v>221</v>
      </c>
      <c r="V12" s="894"/>
      <c r="W12" s="895"/>
      <c r="X12" s="150" t="s">
        <v>35</v>
      </c>
      <c r="Y12" s="1010"/>
      <c r="Z12" s="1010"/>
      <c r="AA12" s="1010"/>
      <c r="AB12" s="1010"/>
      <c r="AC12" s="151"/>
      <c r="AD12" s="151"/>
      <c r="AE12" s="152"/>
      <c r="AF12" s="152"/>
      <c r="AG12" s="152"/>
      <c r="AH12" s="152"/>
      <c r="AI12" s="152"/>
      <c r="AJ12" s="152"/>
      <c r="AK12" s="153"/>
      <c r="AL12" s="8"/>
      <c r="AM12" s="2"/>
      <c r="AN12" s="2"/>
      <c r="AO12" s="2"/>
      <c r="AP12" s="2"/>
      <c r="AQ12" s="2"/>
      <c r="AR12" s="160"/>
      <c r="AS12" s="161"/>
      <c r="AT12" s="161"/>
      <c r="AU12" s="162"/>
      <c r="AV12" s="2"/>
      <c r="AW12" s="988" t="s">
        <v>417</v>
      </c>
      <c r="AX12" s="988"/>
      <c r="AY12" s="988"/>
      <c r="AZ12" s="988"/>
      <c r="BA12" s="988"/>
      <c r="BB12" s="988"/>
      <c r="BC12" s="988"/>
      <c r="BD12" s="988"/>
      <c r="BE12" s="988"/>
      <c r="BF12" s="988"/>
      <c r="BG12" s="988"/>
      <c r="BH12" s="988"/>
      <c r="BI12" s="988"/>
      <c r="BJ12" s="988"/>
      <c r="BK12" s="988"/>
      <c r="BL12" s="988"/>
      <c r="BM12" s="988"/>
      <c r="BN12" s="2"/>
      <c r="BO12" s="2"/>
      <c r="BP12" s="2"/>
      <c r="BQ12" s="947"/>
      <c r="BR12" s="947"/>
      <c r="BS12" s="947"/>
      <c r="BT12" s="947"/>
      <c r="BU12" s="947"/>
      <c r="BV12" s="947"/>
      <c r="BW12" s="947"/>
      <c r="BX12" s="947"/>
      <c r="BY12" s="947"/>
      <c r="BZ12" s="947"/>
      <c r="CA12" s="947"/>
      <c r="CB12" s="947"/>
      <c r="CC12" s="947"/>
      <c r="CD12" s="947"/>
      <c r="CE12" s="947"/>
      <c r="CF12" s="947"/>
      <c r="CG12" s="947"/>
      <c r="CH12" s="947"/>
      <c r="CI12" s="947"/>
      <c r="CJ12" s="947"/>
      <c r="CK12" s="947"/>
      <c r="CL12" s="947"/>
      <c r="CM12" s="947"/>
      <c r="CN12" s="947"/>
      <c r="CO12" s="947"/>
      <c r="CP12" s="947"/>
      <c r="CQ12" s="947"/>
      <c r="CR12" s="947"/>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row>
    <row r="13" spans="1:186" ht="20.100000000000001" customHeight="1" thickBot="1">
      <c r="A13" s="4"/>
      <c r="B13" s="5"/>
      <c r="C13" s="800"/>
      <c r="D13" s="801"/>
      <c r="E13" s="801"/>
      <c r="F13" s="801"/>
      <c r="G13" s="801"/>
      <c r="H13" s="802"/>
      <c r="I13" s="802"/>
      <c r="J13" s="803"/>
      <c r="K13" s="9"/>
      <c r="L13" s="793"/>
      <c r="M13" s="793"/>
      <c r="N13" s="793"/>
      <c r="O13" s="793"/>
      <c r="P13" s="793"/>
      <c r="Q13" s="793"/>
      <c r="R13" s="793"/>
      <c r="S13" s="793"/>
      <c r="T13" s="2"/>
      <c r="U13" s="896"/>
      <c r="V13" s="897"/>
      <c r="W13" s="898"/>
      <c r="X13" s="1007"/>
      <c r="Y13" s="1008"/>
      <c r="Z13" s="1008"/>
      <c r="AA13" s="1008"/>
      <c r="AB13" s="1008"/>
      <c r="AC13" s="1008"/>
      <c r="AD13" s="1008"/>
      <c r="AE13" s="1008"/>
      <c r="AF13" s="1008"/>
      <c r="AG13" s="1008"/>
      <c r="AH13" s="1008"/>
      <c r="AI13" s="1008"/>
      <c r="AJ13" s="1008"/>
      <c r="AK13" s="1009"/>
      <c r="AL13" s="8"/>
      <c r="AM13" s="2"/>
      <c r="AN13" s="2"/>
      <c r="AO13" s="2"/>
      <c r="AP13" s="2"/>
      <c r="AQ13" s="2"/>
      <c r="AR13" s="163"/>
      <c r="AS13" s="164"/>
      <c r="AT13" s="164"/>
      <c r="AU13" s="165"/>
      <c r="AV13" s="2"/>
      <c r="AW13" s="988"/>
      <c r="AX13" s="988"/>
      <c r="AY13" s="988"/>
      <c r="AZ13" s="988"/>
      <c r="BA13" s="988"/>
      <c r="BB13" s="988"/>
      <c r="BC13" s="988"/>
      <c r="BD13" s="988"/>
      <c r="BE13" s="988"/>
      <c r="BF13" s="988"/>
      <c r="BG13" s="988"/>
      <c r="BH13" s="988"/>
      <c r="BI13" s="988"/>
      <c r="BJ13" s="988"/>
      <c r="BK13" s="988"/>
      <c r="BL13" s="988"/>
      <c r="BM13" s="988"/>
      <c r="BN13" s="2"/>
      <c r="BO13" s="2"/>
      <c r="BP13" s="2"/>
      <c r="BQ13" s="947"/>
      <c r="BR13" s="947"/>
      <c r="BS13" s="947"/>
      <c r="BT13" s="947"/>
      <c r="BU13" s="947"/>
      <c r="BV13" s="947"/>
      <c r="BW13" s="947"/>
      <c r="BX13" s="947"/>
      <c r="BY13" s="947"/>
      <c r="BZ13" s="947"/>
      <c r="CA13" s="947"/>
      <c r="CB13" s="947"/>
      <c r="CC13" s="947"/>
      <c r="CD13" s="947"/>
      <c r="CE13" s="947"/>
      <c r="CF13" s="947"/>
      <c r="CG13" s="947"/>
      <c r="CH13" s="947"/>
      <c r="CI13" s="947"/>
      <c r="CJ13" s="947"/>
      <c r="CK13" s="947"/>
      <c r="CL13" s="947"/>
      <c r="CM13" s="947"/>
      <c r="CN13" s="947"/>
      <c r="CO13" s="947"/>
      <c r="CP13" s="947"/>
      <c r="CQ13" s="947"/>
      <c r="CR13" s="947"/>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row>
    <row r="14" spans="1:186" ht="24.95" customHeight="1">
      <c r="A14" s="4"/>
      <c r="B14" s="5"/>
      <c r="C14" s="807" t="str">
        <f>IF(C13="","",C13)</f>
        <v/>
      </c>
      <c r="D14" s="807"/>
      <c r="E14" s="807"/>
      <c r="F14" s="807"/>
      <c r="G14" s="807"/>
      <c r="H14" s="968" t="str">
        <f>IF(H13="","",H13)</f>
        <v/>
      </c>
      <c r="I14" s="968"/>
      <c r="J14" s="968"/>
      <c r="K14" s="5"/>
      <c r="L14" s="79"/>
      <c r="M14" s="79"/>
      <c r="N14" s="79"/>
      <c r="O14" s="79"/>
      <c r="P14" s="79"/>
      <c r="Q14" s="79"/>
      <c r="R14" s="79"/>
      <c r="S14" s="79"/>
      <c r="T14" s="2"/>
      <c r="U14" s="794" t="s">
        <v>3</v>
      </c>
      <c r="V14" s="795"/>
      <c r="W14" s="796"/>
      <c r="X14" s="797"/>
      <c r="Y14" s="798"/>
      <c r="Z14" s="798"/>
      <c r="AA14" s="798"/>
      <c r="AB14" s="798"/>
      <c r="AC14" s="798"/>
      <c r="AD14" s="798"/>
      <c r="AE14" s="798"/>
      <c r="AF14" s="798"/>
      <c r="AG14" s="798"/>
      <c r="AH14" s="798"/>
      <c r="AI14" s="798"/>
      <c r="AJ14" s="798"/>
      <c r="AK14" s="799"/>
      <c r="AL14" s="8"/>
      <c r="AM14" s="2"/>
      <c r="AN14" s="2"/>
      <c r="AO14" s="2"/>
      <c r="AP14" s="2"/>
      <c r="AQ14" s="2"/>
      <c r="AV14" s="2"/>
      <c r="BN14" s="2"/>
      <c r="BO14" s="2"/>
      <c r="BP14" s="2"/>
      <c r="BQ14" s="1135"/>
      <c r="BR14" s="1135"/>
      <c r="BS14" s="1135"/>
      <c r="BT14" s="1135"/>
      <c r="BU14" s="1135"/>
      <c r="BV14" s="1135"/>
      <c r="BW14" s="2"/>
      <c r="BX14" s="2"/>
      <c r="BY14" s="2"/>
      <c r="BZ14" s="2"/>
      <c r="CA14" s="2"/>
      <c r="CB14" s="1135"/>
      <c r="CC14" s="1135"/>
      <c r="CD14" s="1135"/>
      <c r="CE14" s="1135"/>
      <c r="CF14" s="1135"/>
      <c r="CG14" s="1135"/>
      <c r="CH14" s="1290"/>
      <c r="CI14" s="1290"/>
      <c r="CJ14" s="1290"/>
      <c r="CK14" s="1290"/>
      <c r="CL14" s="1290"/>
      <c r="CM14" s="1290"/>
      <c r="CN14" s="1290"/>
      <c r="CO14" s="1290"/>
      <c r="CP14" s="1290"/>
      <c r="CQ14" s="174"/>
      <c r="CR14" s="1135"/>
      <c r="CS14" s="1135"/>
      <c r="CT14" s="1135"/>
      <c r="CU14" s="1135"/>
      <c r="CV14" s="1135"/>
      <c r="CW14" s="1135"/>
      <c r="CX14" s="1291"/>
      <c r="CY14" s="1116"/>
      <c r="CZ14" s="1116"/>
      <c r="DA14" s="1116"/>
      <c r="DB14" s="1116"/>
      <c r="DC14" s="1116"/>
      <c r="DD14" s="1116"/>
      <c r="DE14" s="1116"/>
      <c r="DF14" s="1116"/>
      <c r="DG14" s="1116"/>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row>
    <row r="15" spans="1:186" ht="20.100000000000001" customHeight="1">
      <c r="A15" s="4"/>
      <c r="B15" s="5"/>
      <c r="C15" s="814" t="s">
        <v>629</v>
      </c>
      <c r="D15" s="815"/>
      <c r="E15" s="816"/>
      <c r="F15" s="964"/>
      <c r="G15" s="965"/>
      <c r="H15" s="780" t="s">
        <v>6</v>
      </c>
      <c r="I15" s="964"/>
      <c r="J15" s="965"/>
      <c r="K15" s="780" t="s">
        <v>6</v>
      </c>
      <c r="L15" s="781"/>
      <c r="M15" s="782"/>
      <c r="N15" s="782"/>
      <c r="O15" s="783"/>
      <c r="P15" s="780" t="s">
        <v>6</v>
      </c>
      <c r="Q15" s="969"/>
      <c r="R15" s="970"/>
      <c r="S15" s="971"/>
      <c r="T15" s="2"/>
      <c r="U15" s="1157" t="s">
        <v>2</v>
      </c>
      <c r="V15" s="1158"/>
      <c r="W15" s="1159"/>
      <c r="X15" s="804"/>
      <c r="Y15" s="805"/>
      <c r="Z15" s="805"/>
      <c r="AA15" s="805"/>
      <c r="AB15" s="805"/>
      <c r="AC15" s="805"/>
      <c r="AD15" s="805"/>
      <c r="AE15" s="805"/>
      <c r="AF15" s="805"/>
      <c r="AG15" s="805"/>
      <c r="AH15" s="805"/>
      <c r="AI15" s="805"/>
      <c r="AJ15" s="805"/>
      <c r="AK15" s="806"/>
      <c r="AL15" s="8"/>
      <c r="AM15" s="2"/>
      <c r="AN15" s="2"/>
      <c r="AO15" s="2"/>
      <c r="AP15" s="2"/>
      <c r="AQ15" s="2"/>
      <c r="AR15" s="1167"/>
      <c r="AS15" s="1168"/>
      <c r="AT15" s="1168"/>
      <c r="AU15" s="1169"/>
      <c r="AV15" s="2"/>
      <c r="AW15" s="1160" t="s">
        <v>34</v>
      </c>
      <c r="AX15" s="1160"/>
      <c r="AY15" s="1160"/>
      <c r="AZ15" s="1160"/>
      <c r="BA15" s="1160"/>
      <c r="BB15" s="1160"/>
      <c r="BC15" s="1160"/>
      <c r="BD15" s="1160"/>
      <c r="BE15" s="1160"/>
      <c r="BF15" s="1160"/>
      <c r="BN15" s="2"/>
      <c r="BO15" s="2"/>
      <c r="BP15" s="2"/>
      <c r="BQ15" s="313"/>
      <c r="BR15" s="313"/>
      <c r="BS15" s="313"/>
      <c r="BT15" s="314" t="str">
        <f>IF(BQ15="","",(VLOOKUP(BQ15,BR184:BU250,4)))</f>
        <v/>
      </c>
      <c r="BU15" s="314"/>
      <c r="BV15" s="314"/>
      <c r="BW15" s="314"/>
      <c r="BX15" s="314"/>
      <c r="BY15" s="314"/>
      <c r="BZ15" s="314"/>
      <c r="CA15" s="315"/>
      <c r="CB15" s="313"/>
      <c r="CC15" s="313"/>
      <c r="CD15" s="313"/>
      <c r="CE15" s="313"/>
      <c r="CF15" s="313"/>
      <c r="CG15" s="313"/>
      <c r="CH15" s="313"/>
      <c r="CI15" s="313"/>
      <c r="CJ15" s="313"/>
      <c r="CK15" s="313"/>
      <c r="CL15" s="313"/>
      <c r="CM15" s="313"/>
      <c r="CN15" s="313"/>
      <c r="CO15" s="313"/>
      <c r="CP15" s="313"/>
      <c r="CQ15" s="316"/>
      <c r="CR15" s="317"/>
      <c r="CS15" s="317"/>
      <c r="CT15" s="317"/>
      <c r="CU15" s="317"/>
      <c r="CV15" s="317"/>
      <c r="CW15" s="317"/>
      <c r="CX15" s="317"/>
      <c r="CY15" s="317"/>
      <c r="CZ15" s="317"/>
      <c r="DA15" s="317"/>
      <c r="DB15" s="317"/>
      <c r="DC15" s="317"/>
      <c r="DD15" s="317"/>
      <c r="DE15" s="317"/>
      <c r="DF15" s="317"/>
      <c r="DG15" s="317"/>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row>
    <row r="16" spans="1:186" ht="20.100000000000001" customHeight="1" thickBot="1">
      <c r="A16" s="4"/>
      <c r="B16" s="5"/>
      <c r="C16" s="817"/>
      <c r="D16" s="818"/>
      <c r="E16" s="819"/>
      <c r="F16" s="966"/>
      <c r="G16" s="967"/>
      <c r="H16" s="780"/>
      <c r="I16" s="966"/>
      <c r="J16" s="967"/>
      <c r="K16" s="780"/>
      <c r="L16" s="784"/>
      <c r="M16" s="785"/>
      <c r="N16" s="785"/>
      <c r="O16" s="786"/>
      <c r="P16" s="780"/>
      <c r="Q16" s="972"/>
      <c r="R16" s="973"/>
      <c r="S16" s="974"/>
      <c r="T16" s="2"/>
      <c r="U16" s="1070" t="s">
        <v>4</v>
      </c>
      <c r="V16" s="1071"/>
      <c r="W16" s="1072"/>
      <c r="X16" s="1177"/>
      <c r="Y16" s="1178"/>
      <c r="Z16" s="1178"/>
      <c r="AA16" s="1178"/>
      <c r="AB16" s="1178"/>
      <c r="AC16" s="1178"/>
      <c r="AD16" s="1178"/>
      <c r="AE16" s="1178"/>
      <c r="AF16" s="1178"/>
      <c r="AG16" s="1178"/>
      <c r="AH16" s="1178"/>
      <c r="AI16" s="1178"/>
      <c r="AJ16" s="1178"/>
      <c r="AK16" s="1179"/>
      <c r="AL16" s="8"/>
      <c r="AM16" s="2"/>
      <c r="AN16" s="2"/>
      <c r="AO16" s="2"/>
      <c r="AP16" s="2"/>
      <c r="AQ16" s="2"/>
      <c r="AR16" s="1170"/>
      <c r="AS16" s="1171"/>
      <c r="AT16" s="1171"/>
      <c r="AU16" s="1172"/>
      <c r="AV16" s="2"/>
      <c r="AW16" s="1160"/>
      <c r="AX16" s="1160"/>
      <c r="AY16" s="1160"/>
      <c r="AZ16" s="1160"/>
      <c r="BA16" s="1160"/>
      <c r="BB16" s="1160"/>
      <c r="BC16" s="1160"/>
      <c r="BD16" s="1160"/>
      <c r="BE16" s="1160"/>
      <c r="BF16" s="1160"/>
      <c r="BN16" s="2"/>
      <c r="BO16" s="2"/>
      <c r="BP16" s="2"/>
      <c r="BQ16" s="313"/>
      <c r="BR16" s="313"/>
      <c r="BS16" s="313"/>
      <c r="BT16" s="314"/>
      <c r="BU16" s="314"/>
      <c r="BV16" s="314"/>
      <c r="BW16" s="314"/>
      <c r="BX16" s="314"/>
      <c r="BY16" s="314"/>
      <c r="BZ16" s="314"/>
      <c r="CA16" s="315"/>
      <c r="CB16" s="313"/>
      <c r="CC16" s="313"/>
      <c r="CD16" s="313"/>
      <c r="CE16" s="313"/>
      <c r="CF16" s="313"/>
      <c r="CG16" s="313"/>
      <c r="CH16" s="313"/>
      <c r="CI16" s="313"/>
      <c r="CJ16" s="313"/>
      <c r="CK16" s="313"/>
      <c r="CL16" s="313"/>
      <c r="CM16" s="313"/>
      <c r="CN16" s="313"/>
      <c r="CO16" s="313"/>
      <c r="CP16" s="313"/>
      <c r="CQ16" s="316"/>
      <c r="CR16" s="317"/>
      <c r="CS16" s="317"/>
      <c r="CT16" s="317"/>
      <c r="CU16" s="317"/>
      <c r="CV16" s="317"/>
      <c r="CW16" s="317"/>
      <c r="CX16" s="317"/>
      <c r="CY16" s="317"/>
      <c r="CZ16" s="317"/>
      <c r="DA16" s="317"/>
      <c r="DB16" s="317"/>
      <c r="DC16" s="317"/>
      <c r="DD16" s="317"/>
      <c r="DE16" s="317"/>
      <c r="DF16" s="317"/>
      <c r="DG16" s="317"/>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row>
    <row r="17" spans="1:186" ht="6" customHeight="1" thickBot="1">
      <c r="A17" s="4"/>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8"/>
      <c r="AM17" s="2"/>
      <c r="AN17" s="2"/>
      <c r="AO17" s="2"/>
      <c r="AP17" s="2"/>
      <c r="AQ17" s="2"/>
      <c r="AR17" s="2"/>
      <c r="AS17" s="990"/>
      <c r="AT17" s="990"/>
      <c r="AU17" s="990"/>
      <c r="AV17" s="990"/>
      <c r="AW17" s="990"/>
      <c r="AX17" s="990"/>
      <c r="AY17" s="990"/>
      <c r="AZ17" s="990"/>
      <c r="BA17" s="990"/>
      <c r="BB17" s="990"/>
      <c r="BC17" s="990"/>
      <c r="BD17" s="990"/>
      <c r="BE17" s="990"/>
      <c r="BF17" s="990"/>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row>
    <row r="18" spans="1:186" ht="18" customHeight="1">
      <c r="A18" s="4"/>
      <c r="B18" s="5"/>
      <c r="C18" s="808" t="s">
        <v>0</v>
      </c>
      <c r="D18" s="809"/>
      <c r="E18" s="810"/>
      <c r="F18" s="787"/>
      <c r="G18" s="788"/>
      <c r="H18" s="788"/>
      <c r="I18" s="788"/>
      <c r="J18" s="788"/>
      <c r="K18" s="788"/>
      <c r="L18" s="788"/>
      <c r="M18" s="788"/>
      <c r="N18" s="788"/>
      <c r="O18" s="788"/>
      <c r="P18" s="788"/>
      <c r="Q18" s="788"/>
      <c r="R18" s="788"/>
      <c r="S18" s="788"/>
      <c r="T18" s="788"/>
      <c r="U18" s="788"/>
      <c r="V18" s="788"/>
      <c r="W18" s="788"/>
      <c r="X18" s="788"/>
      <c r="Y18" s="788"/>
      <c r="Z18" s="788"/>
      <c r="AA18" s="788"/>
      <c r="AB18" s="788"/>
      <c r="AC18" s="788"/>
      <c r="AD18" s="788"/>
      <c r="AE18" s="789"/>
      <c r="AF18" s="1003" t="s">
        <v>1</v>
      </c>
      <c r="AG18" s="809"/>
      <c r="AH18" s="1004"/>
      <c r="AI18" s="997"/>
      <c r="AJ18" s="998"/>
      <c r="AK18" s="999"/>
      <c r="AL18" s="8"/>
      <c r="AM18" s="2"/>
      <c r="AN18" s="2"/>
      <c r="AO18" s="2"/>
      <c r="AP18" s="2"/>
      <c r="AQ18" s="2"/>
      <c r="AR18" s="2"/>
      <c r="AS18" s="990"/>
      <c r="AT18" s="990"/>
      <c r="AU18" s="990"/>
      <c r="AV18" s="990"/>
      <c r="AW18" s="990"/>
      <c r="AX18" s="990"/>
      <c r="AY18" s="990"/>
      <c r="AZ18" s="990"/>
      <c r="BA18" s="990"/>
      <c r="BB18" s="990"/>
      <c r="BC18" s="990"/>
      <c r="BD18" s="990"/>
      <c r="BE18" s="990"/>
      <c r="BF18" s="990"/>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row>
    <row r="19" spans="1:186" ht="18" customHeight="1" thickBot="1">
      <c r="A19" s="4"/>
      <c r="B19" s="5"/>
      <c r="C19" s="811"/>
      <c r="D19" s="812"/>
      <c r="E19" s="813"/>
      <c r="F19" s="790"/>
      <c r="G19" s="791"/>
      <c r="H19" s="791"/>
      <c r="I19" s="791"/>
      <c r="J19" s="791"/>
      <c r="K19" s="791"/>
      <c r="L19" s="791"/>
      <c r="M19" s="791"/>
      <c r="N19" s="791"/>
      <c r="O19" s="791"/>
      <c r="P19" s="791"/>
      <c r="Q19" s="791"/>
      <c r="R19" s="791"/>
      <c r="S19" s="791"/>
      <c r="T19" s="791"/>
      <c r="U19" s="791"/>
      <c r="V19" s="791"/>
      <c r="W19" s="791"/>
      <c r="X19" s="791"/>
      <c r="Y19" s="791"/>
      <c r="Z19" s="791"/>
      <c r="AA19" s="791"/>
      <c r="AB19" s="791"/>
      <c r="AC19" s="791"/>
      <c r="AD19" s="791"/>
      <c r="AE19" s="792"/>
      <c r="AF19" s="1005"/>
      <c r="AG19" s="812"/>
      <c r="AH19" s="1006"/>
      <c r="AI19" s="1000"/>
      <c r="AJ19" s="1001"/>
      <c r="AK19" s="1002"/>
      <c r="AL19" s="8"/>
      <c r="AM19" s="2"/>
      <c r="AN19" s="2"/>
      <c r="AO19" s="2"/>
      <c r="AP19" s="2"/>
      <c r="AQ19" s="2"/>
      <c r="AR19" s="2" t="s">
        <v>28</v>
      </c>
      <c r="AS19" s="2" t="s">
        <v>53</v>
      </c>
      <c r="AT19" s="2"/>
      <c r="AU19" s="2"/>
      <c r="AV19" s="2"/>
      <c r="AW19" s="2"/>
      <c r="AX19" s="2"/>
      <c r="AY19" s="2"/>
      <c r="AZ19" s="2"/>
      <c r="BA19" s="2"/>
      <c r="BB19" s="2"/>
      <c r="BC19" s="2"/>
      <c r="BD19" s="2"/>
      <c r="BE19" s="2"/>
      <c r="BF19" s="2"/>
      <c r="BG19" s="2"/>
      <c r="BH19" s="2"/>
      <c r="BI19" s="2"/>
      <c r="BJ19" s="2"/>
      <c r="BK19" s="2"/>
      <c r="BL19" s="2"/>
      <c r="BM19" s="2"/>
      <c r="BN19" s="2"/>
      <c r="BO19" s="2"/>
      <c r="BP19" s="62"/>
      <c r="BQ19" s="948" t="s">
        <v>215</v>
      </c>
      <c r="BR19" s="949"/>
      <c r="BS19" s="950"/>
      <c r="BT19" s="1142" t="s">
        <v>154</v>
      </c>
      <c r="BU19" s="1142"/>
      <c r="BV19" s="1142"/>
      <c r="BW19" s="1142"/>
      <c r="BX19" s="1142"/>
      <c r="BY19" s="1142"/>
      <c r="BZ19" s="1142"/>
      <c r="CA19" s="1142"/>
      <c r="CB19" s="1142" t="s">
        <v>153</v>
      </c>
      <c r="CC19" s="1142"/>
      <c r="CD19" s="1142"/>
      <c r="CE19" s="1142"/>
      <c r="CF19" s="1142"/>
      <c r="CG19" s="1142"/>
      <c r="CH19" s="1142"/>
      <c r="CI19" s="1142"/>
      <c r="CJ19" s="1142"/>
      <c r="CK19" s="1142"/>
      <c r="CL19" s="1142"/>
      <c r="CM19" s="1142"/>
      <c r="CN19" s="1142"/>
      <c r="CO19" s="1142"/>
      <c r="CP19" s="1142"/>
      <c r="CQ19" s="1142"/>
      <c r="CR19" s="1142"/>
      <c r="CS19" s="1142"/>
      <c r="CT19" s="1142"/>
      <c r="CU19" s="1142"/>
      <c r="CV19" s="1142"/>
      <c r="CW19" s="1142"/>
      <c r="CX19" s="1142"/>
      <c r="CY19" s="1142"/>
      <c r="CZ19" s="1142"/>
      <c r="DA19" s="1142"/>
      <c r="DB19" s="1142"/>
      <c r="DC19" s="1142"/>
      <c r="DD19" s="1142"/>
      <c r="DE19" s="1142"/>
      <c r="DF19" s="1142"/>
      <c r="DG19" s="1143"/>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row>
    <row r="20" spans="1:186" ht="6" customHeight="1" thickBot="1">
      <c r="A20" s="4"/>
      <c r="B20" s="5"/>
      <c r="C20" s="5"/>
      <c r="D20" s="5"/>
      <c r="E20" s="5"/>
      <c r="F20" s="5"/>
      <c r="G20" s="5"/>
      <c r="H20" s="5"/>
      <c r="I20" s="5"/>
      <c r="J20" s="5"/>
      <c r="K20" s="5"/>
      <c r="L20" s="5"/>
      <c r="M20" s="5"/>
      <c r="N20" s="5"/>
      <c r="O20" s="5"/>
      <c r="P20" s="5"/>
      <c r="Q20" s="5"/>
      <c r="R20" s="5"/>
      <c r="S20" s="5"/>
      <c r="T20" s="5"/>
      <c r="U20" s="5"/>
      <c r="V20" s="5"/>
      <c r="W20" s="5"/>
      <c r="X20" s="5"/>
      <c r="Y20" s="2"/>
      <c r="Z20" s="2"/>
      <c r="AA20" s="5"/>
      <c r="AB20" s="12"/>
      <c r="AC20" s="12"/>
      <c r="AD20" s="12"/>
      <c r="AE20" s="12"/>
      <c r="AF20" s="12"/>
      <c r="AG20" s="12"/>
      <c r="AH20" s="12"/>
      <c r="AI20" s="5"/>
      <c r="AJ20" s="5"/>
      <c r="AK20" s="5"/>
      <c r="AL20" s="8"/>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63"/>
      <c r="BQ20" s="951"/>
      <c r="BR20" s="874"/>
      <c r="BS20" s="952"/>
      <c r="BT20" s="1144"/>
      <c r="BU20" s="1144"/>
      <c r="BV20" s="1144"/>
      <c r="BW20" s="1144"/>
      <c r="BX20" s="1144"/>
      <c r="BY20" s="1144"/>
      <c r="BZ20" s="1144"/>
      <c r="CA20" s="1144"/>
      <c r="CB20" s="1144"/>
      <c r="CC20" s="1144"/>
      <c r="CD20" s="1144"/>
      <c r="CE20" s="1144"/>
      <c r="CF20" s="1144"/>
      <c r="CG20" s="1144"/>
      <c r="CH20" s="1144"/>
      <c r="CI20" s="1144"/>
      <c r="CJ20" s="1144"/>
      <c r="CK20" s="1144"/>
      <c r="CL20" s="1144"/>
      <c r="CM20" s="1144"/>
      <c r="CN20" s="1144"/>
      <c r="CO20" s="1144"/>
      <c r="CP20" s="1144"/>
      <c r="CQ20" s="1144"/>
      <c r="CR20" s="1144"/>
      <c r="CS20" s="1144"/>
      <c r="CT20" s="1144"/>
      <c r="CU20" s="1144"/>
      <c r="CV20" s="1144"/>
      <c r="CW20" s="1144"/>
      <c r="CX20" s="1144"/>
      <c r="CY20" s="1144"/>
      <c r="CZ20" s="1144"/>
      <c r="DA20" s="1144"/>
      <c r="DB20" s="1144"/>
      <c r="DC20" s="1144"/>
      <c r="DD20" s="1144"/>
      <c r="DE20" s="1144"/>
      <c r="DF20" s="1144"/>
      <c r="DG20" s="1145"/>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row>
    <row r="21" spans="1:186" ht="15" customHeight="1">
      <c r="A21" s="4"/>
      <c r="B21" s="5"/>
      <c r="C21" s="13" t="s">
        <v>7</v>
      </c>
      <c r="D21" s="14"/>
      <c r="E21" s="14"/>
      <c r="F21" s="14"/>
      <c r="G21" s="14"/>
      <c r="H21" s="879" t="s">
        <v>474</v>
      </c>
      <c r="I21" s="879"/>
      <c r="J21" s="981"/>
      <c r="K21" s="981"/>
      <c r="L21" s="981"/>
      <c r="M21" s="981"/>
      <c r="N21" s="981"/>
      <c r="O21" s="981"/>
      <c r="P21" s="981"/>
      <c r="Q21" s="5"/>
      <c r="R21" s="73"/>
      <c r="S21" s="1180" t="s">
        <v>233</v>
      </c>
      <c r="T21" s="1181"/>
      <c r="U21" s="175"/>
      <c r="V21" s="774" t="str">
        <f>IF(BQ15="","",BQ15)</f>
        <v/>
      </c>
      <c r="W21" s="775"/>
      <c r="X21" s="775"/>
      <c r="Y21" s="775"/>
      <c r="Z21" s="775" t="str">
        <f>BT15</f>
        <v/>
      </c>
      <c r="AA21" s="775"/>
      <c r="AB21" s="775"/>
      <c r="AC21" s="775"/>
      <c r="AD21" s="775"/>
      <c r="AE21" s="775"/>
      <c r="AF21" s="775"/>
      <c r="AG21" s="775"/>
      <c r="AH21" s="775"/>
      <c r="AI21" s="775"/>
      <c r="AJ21" s="775"/>
      <c r="AK21" s="859"/>
      <c r="AL21" s="8"/>
      <c r="AM21" s="2"/>
      <c r="AN21" s="2"/>
      <c r="AO21" s="2"/>
      <c r="AP21" s="2"/>
      <c r="AQ21" s="2"/>
      <c r="AR21" s="989" t="s">
        <v>481</v>
      </c>
      <c r="AS21" s="989"/>
      <c r="AT21" s="989"/>
      <c r="AU21" s="989"/>
      <c r="AV21" s="989"/>
      <c r="AW21" s="989"/>
      <c r="AX21" s="989"/>
      <c r="AY21" s="989"/>
      <c r="AZ21" s="989"/>
      <c r="BA21" s="989"/>
      <c r="BB21" s="989"/>
      <c r="BC21" s="989"/>
      <c r="BD21" s="989"/>
      <c r="BE21" s="989"/>
      <c r="BF21" s="989"/>
      <c r="BG21" s="989"/>
      <c r="BH21" s="989"/>
      <c r="BI21" s="989"/>
      <c r="BJ21" s="989"/>
      <c r="BK21" s="989"/>
      <c r="BL21" s="989"/>
      <c r="BM21" s="989"/>
      <c r="BN21" s="2"/>
      <c r="BO21" s="2"/>
      <c r="BP21" s="64"/>
      <c r="BQ21" s="953"/>
      <c r="BR21" s="954"/>
      <c r="BS21" s="955"/>
      <c r="BT21" s="1146"/>
      <c r="BU21" s="1146"/>
      <c r="BV21" s="1146"/>
      <c r="BW21" s="1146"/>
      <c r="BX21" s="1146"/>
      <c r="BY21" s="1146"/>
      <c r="BZ21" s="1146"/>
      <c r="CA21" s="1146"/>
      <c r="CB21" s="1146"/>
      <c r="CC21" s="1146"/>
      <c r="CD21" s="1146"/>
      <c r="CE21" s="1146"/>
      <c r="CF21" s="1146"/>
      <c r="CG21" s="1146"/>
      <c r="CH21" s="1146"/>
      <c r="CI21" s="1146"/>
      <c r="CJ21" s="1146"/>
      <c r="CK21" s="1146"/>
      <c r="CL21" s="1146"/>
      <c r="CM21" s="1146"/>
      <c r="CN21" s="1146"/>
      <c r="CO21" s="1146"/>
      <c r="CP21" s="1146"/>
      <c r="CQ21" s="1146"/>
      <c r="CR21" s="1146"/>
      <c r="CS21" s="1146"/>
      <c r="CT21" s="1146"/>
      <c r="CU21" s="1146"/>
      <c r="CV21" s="1146"/>
      <c r="CW21" s="1146"/>
      <c r="CX21" s="1146"/>
      <c r="CY21" s="1146"/>
      <c r="CZ21" s="1146"/>
      <c r="DA21" s="1146"/>
      <c r="DB21" s="1146"/>
      <c r="DC21" s="1146"/>
      <c r="DD21" s="1146"/>
      <c r="DE21" s="1146"/>
      <c r="DF21" s="1146"/>
      <c r="DG21" s="1147"/>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row>
    <row r="22" spans="1:186" ht="15" customHeight="1" thickBot="1">
      <c r="A22" s="4"/>
      <c r="B22" s="5"/>
      <c r="C22" s="15"/>
      <c r="D22" s="852" t="s">
        <v>468</v>
      </c>
      <c r="E22" s="852"/>
      <c r="F22" s="852"/>
      <c r="G22" s="852"/>
      <c r="H22" s="852"/>
      <c r="I22" s="852"/>
      <c r="J22" s="981"/>
      <c r="K22" s="981"/>
      <c r="L22" s="981"/>
      <c r="M22" s="981"/>
      <c r="N22" s="981"/>
      <c r="O22" s="981"/>
      <c r="P22" s="981"/>
      <c r="Q22" s="5"/>
      <c r="R22" s="73"/>
      <c r="S22" s="1182"/>
      <c r="T22" s="1183"/>
      <c r="U22" s="1186"/>
      <c r="V22" s="991" t="str">
        <f>IF(AQ4="","［セルAQ4］の内訳記載枠に内訳を入力！",AQ4)</f>
        <v>［セルAQ4］の内訳記載枠に内訳を入力！</v>
      </c>
      <c r="W22" s="992"/>
      <c r="X22" s="992"/>
      <c r="Y22" s="992"/>
      <c r="Z22" s="992"/>
      <c r="AA22" s="992"/>
      <c r="AB22" s="992"/>
      <c r="AC22" s="992"/>
      <c r="AD22" s="992"/>
      <c r="AE22" s="992"/>
      <c r="AF22" s="992"/>
      <c r="AG22" s="992"/>
      <c r="AH22" s="992"/>
      <c r="AI22" s="992"/>
      <c r="AJ22" s="992"/>
      <c r="AK22" s="993"/>
      <c r="AL22" s="8"/>
      <c r="AM22" s="2"/>
      <c r="AN22" s="2"/>
      <c r="AO22" s="2"/>
      <c r="AP22" s="2"/>
      <c r="AQ22" s="2"/>
      <c r="AR22" s="989"/>
      <c r="AS22" s="989"/>
      <c r="AT22" s="989"/>
      <c r="AU22" s="989"/>
      <c r="AV22" s="989"/>
      <c r="AW22" s="989"/>
      <c r="AX22" s="989"/>
      <c r="AY22" s="989"/>
      <c r="AZ22" s="989"/>
      <c r="BA22" s="989"/>
      <c r="BB22" s="989"/>
      <c r="BC22" s="989"/>
      <c r="BD22" s="989"/>
      <c r="BE22" s="989"/>
      <c r="BF22" s="989"/>
      <c r="BG22" s="989"/>
      <c r="BH22" s="989"/>
      <c r="BI22" s="989"/>
      <c r="BJ22" s="989"/>
      <c r="BK22" s="989"/>
      <c r="BL22" s="989"/>
      <c r="BM22" s="989"/>
      <c r="BN22" s="2"/>
      <c r="BO22" s="2"/>
      <c r="BP22" s="833" t="s">
        <v>210</v>
      </c>
      <c r="BQ22" s="880" t="s">
        <v>158</v>
      </c>
      <c r="BR22" s="881"/>
      <c r="BS22" s="882"/>
      <c r="BT22" s="16" t="s">
        <v>60</v>
      </c>
      <c r="BU22" s="17"/>
      <c r="BV22" s="17"/>
      <c r="BW22" s="17"/>
      <c r="BX22" s="17"/>
      <c r="BY22" s="17"/>
      <c r="BZ22" s="17"/>
      <c r="CA22" s="18"/>
      <c r="CB22" s="16" t="s">
        <v>87</v>
      </c>
      <c r="CC22" s="17"/>
      <c r="CD22" s="17"/>
      <c r="CE22" s="17"/>
      <c r="CF22" s="17"/>
      <c r="CG22" s="17"/>
      <c r="CH22" s="17"/>
      <c r="CI22" s="17"/>
      <c r="CJ22" s="17"/>
      <c r="CK22" s="17"/>
      <c r="CL22" s="17"/>
      <c r="CM22" s="17"/>
      <c r="CN22" s="17"/>
      <c r="CO22" s="17"/>
      <c r="CP22" s="17"/>
      <c r="CQ22" s="17"/>
      <c r="CR22" s="17"/>
      <c r="CS22" s="19"/>
      <c r="CT22" s="19"/>
      <c r="CU22" s="19"/>
      <c r="CV22" s="19"/>
      <c r="CW22" s="19"/>
      <c r="CX22" s="20"/>
      <c r="CY22" s="20"/>
      <c r="CZ22" s="20"/>
      <c r="DA22" s="20"/>
      <c r="DB22" s="20"/>
      <c r="DC22" s="20"/>
      <c r="DD22" s="20"/>
      <c r="DE22" s="20"/>
      <c r="DF22" s="20"/>
      <c r="DG22" s="21"/>
      <c r="DH22" s="2"/>
      <c r="DI22" s="2"/>
      <c r="DJ22" s="2"/>
      <c r="DK22" s="2"/>
      <c r="DN22" t="s">
        <v>158</v>
      </c>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row>
    <row r="23" spans="1:186" ht="15" customHeight="1" thickTop="1" thickBot="1">
      <c r="A23" s="4"/>
      <c r="B23" s="1231"/>
      <c r="C23" s="13" t="s">
        <v>8</v>
      </c>
      <c r="D23" s="14"/>
      <c r="E23" s="14"/>
      <c r="F23" s="14"/>
      <c r="G23" s="14"/>
      <c r="H23" s="14"/>
      <c r="I23" s="14"/>
      <c r="J23" s="981"/>
      <c r="K23" s="981"/>
      <c r="L23" s="981"/>
      <c r="M23" s="981"/>
      <c r="N23" s="981"/>
      <c r="O23" s="981"/>
      <c r="P23" s="981"/>
      <c r="Q23" s="5"/>
      <c r="R23" s="70"/>
      <c r="S23" s="1182"/>
      <c r="T23" s="1183"/>
      <c r="U23" s="1186"/>
      <c r="V23" s="994"/>
      <c r="W23" s="995"/>
      <c r="X23" s="995"/>
      <c r="Y23" s="995"/>
      <c r="Z23" s="995"/>
      <c r="AA23" s="995"/>
      <c r="AB23" s="995"/>
      <c r="AC23" s="995"/>
      <c r="AD23" s="995"/>
      <c r="AE23" s="995"/>
      <c r="AF23" s="995"/>
      <c r="AG23" s="995"/>
      <c r="AH23" s="995"/>
      <c r="AI23" s="995"/>
      <c r="AJ23" s="995"/>
      <c r="AK23" s="996"/>
      <c r="AL23" s="8"/>
      <c r="AM23" s="2"/>
      <c r="AN23" s="1320"/>
      <c r="AO23" s="190"/>
      <c r="AP23" s="191"/>
      <c r="AQ23" s="191"/>
      <c r="AR23" s="1011" t="s">
        <v>32</v>
      </c>
      <c r="AS23" s="1011"/>
      <c r="AT23" s="1011"/>
      <c r="AU23" s="1012"/>
      <c r="AV23" s="1015">
        <v>10</v>
      </c>
      <c r="AW23" s="1016"/>
      <c r="AX23" s="1011" t="s">
        <v>33</v>
      </c>
      <c r="AY23" s="1190"/>
      <c r="AZ23" s="2"/>
      <c r="BA23" s="1048" t="s">
        <v>424</v>
      </c>
      <c r="BB23" s="1049"/>
      <c r="BC23" s="1049"/>
      <c r="BD23" s="1049"/>
      <c r="BE23" s="1049"/>
      <c r="BF23" s="1050"/>
      <c r="BG23" s="2"/>
      <c r="BH23" s="65" t="s">
        <v>216</v>
      </c>
      <c r="BI23" s="65"/>
      <c r="BJ23" s="65"/>
      <c r="BK23" s="2"/>
      <c r="BL23" s="2"/>
      <c r="BM23" s="2"/>
      <c r="BN23" s="2"/>
      <c r="BO23" s="2"/>
      <c r="BP23" s="834"/>
      <c r="BQ23" s="826" t="s">
        <v>159</v>
      </c>
      <c r="BR23" s="827"/>
      <c r="BS23" s="828"/>
      <c r="BT23" s="23" t="s">
        <v>61</v>
      </c>
      <c r="BU23" s="24"/>
      <c r="BV23" s="24"/>
      <c r="BW23" s="24"/>
      <c r="BX23" s="24"/>
      <c r="BY23" s="24"/>
      <c r="BZ23" s="24"/>
      <c r="CA23" s="25"/>
      <c r="CB23" s="23" t="s">
        <v>88</v>
      </c>
      <c r="CC23" s="24"/>
      <c r="CD23" s="24"/>
      <c r="CE23" s="24"/>
      <c r="CF23" s="24"/>
      <c r="CG23" s="24"/>
      <c r="CH23" s="24"/>
      <c r="CI23" s="24"/>
      <c r="CJ23" s="24"/>
      <c r="CK23" s="24"/>
      <c r="CL23" s="24"/>
      <c r="CM23" s="24"/>
      <c r="CN23" s="24"/>
      <c r="CO23" s="24"/>
      <c r="CP23" s="24"/>
      <c r="CQ23" s="24"/>
      <c r="CR23" s="24"/>
      <c r="CS23" s="26"/>
      <c r="CT23" s="26"/>
      <c r="CU23" s="26"/>
      <c r="CV23" s="26"/>
      <c r="CW23" s="26"/>
      <c r="CX23" s="27"/>
      <c r="CY23" s="27"/>
      <c r="CZ23" s="27"/>
      <c r="DA23" s="27"/>
      <c r="DB23" s="27"/>
      <c r="DC23" s="27"/>
      <c r="DD23" s="27"/>
      <c r="DE23" s="27"/>
      <c r="DF23" s="27"/>
      <c r="DG23" s="28"/>
      <c r="DH23" s="2"/>
      <c r="DI23" s="2"/>
      <c r="DJ23" s="2"/>
      <c r="DK23" s="2"/>
      <c r="DN23" t="s">
        <v>159</v>
      </c>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row>
    <row r="24" spans="1:186" ht="15" customHeight="1" thickBot="1">
      <c r="A24" s="4"/>
      <c r="B24" s="1231"/>
      <c r="C24" s="29"/>
      <c r="D24" s="912" t="s">
        <v>224</v>
      </c>
      <c r="E24" s="912"/>
      <c r="F24" s="912"/>
      <c r="G24" s="912"/>
      <c r="H24" s="912"/>
      <c r="I24" s="912"/>
      <c r="J24" s="981"/>
      <c r="K24" s="981"/>
      <c r="L24" s="981"/>
      <c r="M24" s="981"/>
      <c r="N24" s="981"/>
      <c r="O24" s="981"/>
      <c r="P24" s="981"/>
      <c r="Q24" s="5"/>
      <c r="R24" s="70"/>
      <c r="S24" s="1182"/>
      <c r="T24" s="1183"/>
      <c r="U24" s="1187"/>
      <c r="V24" s="1283"/>
      <c r="W24" s="1284"/>
      <c r="X24" s="1284"/>
      <c r="Y24" s="1284"/>
      <c r="Z24" s="1284"/>
      <c r="AA24" s="1284"/>
      <c r="AB24" s="1284"/>
      <c r="AC24" s="1284"/>
      <c r="AD24" s="1284"/>
      <c r="AE24" s="1284"/>
      <c r="AF24" s="1284"/>
      <c r="AG24" s="1284"/>
      <c r="AH24" s="1284"/>
      <c r="AI24" s="1284"/>
      <c r="AJ24" s="1284"/>
      <c r="AK24" s="1285"/>
      <c r="AL24" s="8"/>
      <c r="AM24" s="2"/>
      <c r="AN24" s="1320"/>
      <c r="AO24" s="192"/>
      <c r="AP24" s="193"/>
      <c r="AQ24" s="193"/>
      <c r="AR24" s="1013"/>
      <c r="AS24" s="1013"/>
      <c r="AT24" s="1013"/>
      <c r="AU24" s="1014"/>
      <c r="AV24" s="1017"/>
      <c r="AW24" s="1018"/>
      <c r="AX24" s="767"/>
      <c r="AY24" s="1191"/>
      <c r="AZ24" s="2"/>
      <c r="BA24" s="30" t="s">
        <v>38</v>
      </c>
      <c r="BB24" s="31" t="s">
        <v>37</v>
      </c>
      <c r="BC24" s="2"/>
      <c r="BD24" s="2"/>
      <c r="BE24" s="2"/>
      <c r="BF24" s="2"/>
      <c r="BG24" s="2"/>
      <c r="BH24" s="2"/>
      <c r="BI24" s="2"/>
      <c r="BJ24" s="2"/>
      <c r="BK24" s="2"/>
      <c r="BL24" s="2"/>
      <c r="BM24" s="2"/>
      <c r="BN24" s="2"/>
      <c r="BO24" s="2"/>
      <c r="BP24" s="834"/>
      <c r="BQ24" s="826" t="s">
        <v>160</v>
      </c>
      <c r="BR24" s="827"/>
      <c r="BS24" s="828"/>
      <c r="BT24" s="23" t="s">
        <v>62</v>
      </c>
      <c r="BU24" s="24"/>
      <c r="BV24" s="24"/>
      <c r="BW24" s="24"/>
      <c r="BX24" s="24"/>
      <c r="BY24" s="24"/>
      <c r="BZ24" s="24"/>
      <c r="CA24" s="25"/>
      <c r="CB24" s="23" t="s">
        <v>89</v>
      </c>
      <c r="CC24" s="24"/>
      <c r="CD24" s="24"/>
      <c r="CE24" s="24"/>
      <c r="CF24" s="24"/>
      <c r="CG24" s="24"/>
      <c r="CH24" s="24"/>
      <c r="CI24" s="24"/>
      <c r="CJ24" s="24"/>
      <c r="CK24" s="24"/>
      <c r="CL24" s="24"/>
      <c r="CM24" s="24"/>
      <c r="CN24" s="24"/>
      <c r="CO24" s="24"/>
      <c r="CP24" s="24"/>
      <c r="CQ24" s="24"/>
      <c r="CR24" s="24"/>
      <c r="CS24" s="26"/>
      <c r="CT24" s="26"/>
      <c r="CU24" s="26"/>
      <c r="CV24" s="26"/>
      <c r="CW24" s="26"/>
      <c r="CX24" s="27"/>
      <c r="CY24" s="27"/>
      <c r="CZ24" s="27"/>
      <c r="DA24" s="27"/>
      <c r="DB24" s="27"/>
      <c r="DC24" s="27"/>
      <c r="DD24" s="27"/>
      <c r="DE24" s="27"/>
      <c r="DF24" s="27"/>
      <c r="DG24" s="28"/>
      <c r="DH24" s="2"/>
      <c r="DI24" s="2"/>
      <c r="DJ24" s="2"/>
      <c r="DK24" s="2"/>
      <c r="DN24" t="s">
        <v>160</v>
      </c>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row>
    <row r="25" spans="1:186" ht="15" customHeight="1" thickBot="1">
      <c r="A25" s="4"/>
      <c r="B25" s="5"/>
      <c r="C25" s="15" t="s">
        <v>9</v>
      </c>
      <c r="D25" s="984" t="s">
        <v>24</v>
      </c>
      <c r="E25" s="984"/>
      <c r="F25" s="984"/>
      <c r="G25" s="984"/>
      <c r="H25" s="977" t="s">
        <v>358</v>
      </c>
      <c r="I25" s="978"/>
      <c r="J25" s="831" t="str">
        <f>IFERROR(IF(J21="","",SUM(J21:P24)),"")</f>
        <v/>
      </c>
      <c r="K25" s="831"/>
      <c r="L25" s="831"/>
      <c r="M25" s="831"/>
      <c r="N25" s="831"/>
      <c r="O25" s="831"/>
      <c r="P25" s="831"/>
      <c r="Q25" s="5"/>
      <c r="R25" s="10"/>
      <c r="S25" s="1184"/>
      <c r="T25" s="1185"/>
      <c r="U25" s="1188"/>
      <c r="V25" s="1286"/>
      <c r="W25" s="1287"/>
      <c r="X25" s="1287"/>
      <c r="Y25" s="1287"/>
      <c r="Z25" s="1287"/>
      <c r="AA25" s="1287"/>
      <c r="AB25" s="1287"/>
      <c r="AC25" s="1287"/>
      <c r="AD25" s="1287"/>
      <c r="AE25" s="1287"/>
      <c r="AF25" s="1287"/>
      <c r="AG25" s="1287"/>
      <c r="AH25" s="1287"/>
      <c r="AI25" s="1287"/>
      <c r="AJ25" s="1287"/>
      <c r="AK25" s="1288"/>
      <c r="AL25" s="8"/>
      <c r="AM25" s="2"/>
      <c r="AN25" s="1320"/>
      <c r="AO25" s="1317"/>
      <c r="AP25" s="1233"/>
      <c r="AQ25" s="1233"/>
      <c r="AR25" s="1233"/>
      <c r="AS25" s="1233"/>
      <c r="AT25" s="1238"/>
      <c r="AU25" s="1238"/>
      <c r="AV25" s="1238"/>
      <c r="AW25" s="1238"/>
      <c r="AX25" s="1238"/>
      <c r="AY25" s="1238"/>
      <c r="AZ25" s="1321"/>
      <c r="BA25" s="1322"/>
      <c r="BB25" s="1244"/>
      <c r="BC25" s="1244"/>
      <c r="BD25" s="1323"/>
      <c r="BE25" s="1324"/>
      <c r="BF25" s="1324"/>
      <c r="BG25" s="1324"/>
      <c r="BH25" s="1325"/>
      <c r="BI25" s="1325"/>
      <c r="BJ25" s="1325"/>
      <c r="BK25" s="1325"/>
      <c r="BL25" s="1325"/>
      <c r="BM25" s="1325"/>
      <c r="BN25" s="2"/>
      <c r="BO25" s="2"/>
      <c r="BP25" s="834"/>
      <c r="BQ25" s="826" t="s">
        <v>161</v>
      </c>
      <c r="BR25" s="827"/>
      <c r="BS25" s="828"/>
      <c r="BT25" s="23" t="s">
        <v>63</v>
      </c>
      <c r="BU25" s="24"/>
      <c r="BV25" s="24"/>
      <c r="BW25" s="24"/>
      <c r="BX25" s="24"/>
      <c r="BY25" s="24"/>
      <c r="BZ25" s="24"/>
      <c r="CA25" s="25"/>
      <c r="CB25" s="23" t="s">
        <v>90</v>
      </c>
      <c r="CC25" s="24"/>
      <c r="CD25" s="24"/>
      <c r="CE25" s="24"/>
      <c r="CF25" s="24"/>
      <c r="CG25" s="24"/>
      <c r="CH25" s="24"/>
      <c r="CI25" s="24"/>
      <c r="CJ25" s="24"/>
      <c r="CK25" s="24"/>
      <c r="CL25" s="24"/>
      <c r="CM25" s="24"/>
      <c r="CN25" s="24"/>
      <c r="CO25" s="24"/>
      <c r="CP25" s="24"/>
      <c r="CQ25" s="24"/>
      <c r="CR25" s="24"/>
      <c r="CS25" s="26"/>
      <c r="CT25" s="26"/>
      <c r="CU25" s="26"/>
      <c r="CV25" s="26"/>
      <c r="CW25" s="26"/>
      <c r="CX25" s="27"/>
      <c r="CY25" s="27"/>
      <c r="CZ25" s="27"/>
      <c r="DA25" s="27"/>
      <c r="DB25" s="27"/>
      <c r="DC25" s="27"/>
      <c r="DD25" s="27"/>
      <c r="DE25" s="27"/>
      <c r="DF25" s="27"/>
      <c r="DG25" s="28"/>
      <c r="DH25" s="2"/>
      <c r="DI25" s="2"/>
      <c r="DJ25" s="2"/>
      <c r="DK25" s="2"/>
      <c r="DN25" t="s">
        <v>161</v>
      </c>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row>
    <row r="26" spans="1:186" ht="15" customHeight="1">
      <c r="A26" s="4"/>
      <c r="B26" s="5"/>
      <c r="C26" s="15"/>
      <c r="D26" s="852" t="s">
        <v>469</v>
      </c>
      <c r="E26" s="852"/>
      <c r="F26" s="852"/>
      <c r="G26" s="852"/>
      <c r="H26" s="852"/>
      <c r="I26" s="852"/>
      <c r="J26" s="831"/>
      <c r="K26" s="831"/>
      <c r="L26" s="831"/>
      <c r="M26" s="831"/>
      <c r="N26" s="831"/>
      <c r="O26" s="831"/>
      <c r="P26" s="831"/>
      <c r="Q26" s="5"/>
      <c r="R26" s="71"/>
      <c r="S26" s="80"/>
      <c r="T26" s="80"/>
      <c r="U26" s="80"/>
      <c r="V26" s="80"/>
      <c r="W26" s="80"/>
      <c r="X26" s="80"/>
      <c r="Y26" s="80"/>
      <c r="Z26" s="81"/>
      <c r="AA26" s="32"/>
      <c r="AB26" s="82"/>
      <c r="AC26" s="82"/>
      <c r="AD26" s="82"/>
      <c r="AE26" s="82"/>
      <c r="AF26" s="82"/>
      <c r="AG26" s="82"/>
      <c r="AH26" s="82"/>
      <c r="AI26" s="82"/>
      <c r="AJ26" s="82"/>
      <c r="AK26" s="75"/>
      <c r="AL26" s="8"/>
      <c r="AM26" s="2"/>
      <c r="AN26" s="1320"/>
      <c r="AO26" s="1318"/>
      <c r="AP26" s="1318"/>
      <c r="AQ26" s="1318"/>
      <c r="AR26" s="1318"/>
      <c r="AS26" s="1318"/>
      <c r="AT26" s="1319"/>
      <c r="AU26" s="1319"/>
      <c r="AV26" s="1319"/>
      <c r="AW26" s="1319"/>
      <c r="AX26" s="1319"/>
      <c r="AY26" s="1319"/>
      <c r="AZ26" s="1322"/>
      <c r="BA26" s="1322"/>
      <c r="BB26" s="1244"/>
      <c r="BC26" s="1244"/>
      <c r="BD26" s="1324"/>
      <c r="BE26" s="1324"/>
      <c r="BF26" s="1324"/>
      <c r="BG26" s="1324"/>
      <c r="BH26" s="1325"/>
      <c r="BI26" s="1325"/>
      <c r="BJ26" s="1325"/>
      <c r="BK26" s="1325"/>
      <c r="BL26" s="1325"/>
      <c r="BM26" s="1325"/>
      <c r="BN26" s="2"/>
      <c r="BO26" s="2"/>
      <c r="BP26" s="834"/>
      <c r="BQ26" s="826" t="s">
        <v>162</v>
      </c>
      <c r="BR26" s="827"/>
      <c r="BS26" s="828"/>
      <c r="BT26" s="23" t="s">
        <v>64</v>
      </c>
      <c r="BU26" s="24"/>
      <c r="BV26" s="24"/>
      <c r="BW26" s="24"/>
      <c r="BX26" s="24"/>
      <c r="BY26" s="24"/>
      <c r="BZ26" s="24"/>
      <c r="CA26" s="25"/>
      <c r="CB26" s="23" t="s">
        <v>91</v>
      </c>
      <c r="CC26" s="24"/>
      <c r="CD26" s="24"/>
      <c r="CE26" s="24"/>
      <c r="CF26" s="24"/>
      <c r="CG26" s="24"/>
      <c r="CH26" s="24"/>
      <c r="CI26" s="24"/>
      <c r="CJ26" s="24"/>
      <c r="CK26" s="24"/>
      <c r="CL26" s="24"/>
      <c r="CM26" s="24"/>
      <c r="CN26" s="24"/>
      <c r="CO26" s="24"/>
      <c r="CP26" s="24"/>
      <c r="CQ26" s="24"/>
      <c r="CR26" s="24"/>
      <c r="CS26" s="26"/>
      <c r="CT26" s="26"/>
      <c r="CU26" s="26"/>
      <c r="CV26" s="26"/>
      <c r="CW26" s="26"/>
      <c r="CX26" s="27"/>
      <c r="CY26" s="27"/>
      <c r="CZ26" s="27"/>
      <c r="DA26" s="27"/>
      <c r="DB26" s="27"/>
      <c r="DC26" s="27"/>
      <c r="DD26" s="27"/>
      <c r="DE26" s="27"/>
      <c r="DF26" s="27"/>
      <c r="DG26" s="28"/>
      <c r="DH26" s="2"/>
      <c r="DI26" s="2"/>
      <c r="DJ26" s="2"/>
      <c r="DK26" s="2"/>
      <c r="DN26" t="s">
        <v>162</v>
      </c>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row>
    <row r="27" spans="1:186" ht="15" customHeight="1">
      <c r="A27" s="4"/>
      <c r="B27" s="5"/>
      <c r="C27" s="13" t="s">
        <v>10</v>
      </c>
      <c r="D27" s="980" t="s">
        <v>19</v>
      </c>
      <c r="E27" s="980"/>
      <c r="F27" s="980"/>
      <c r="G27" s="980"/>
      <c r="H27" s="977" t="s">
        <v>358</v>
      </c>
      <c r="I27" s="978"/>
      <c r="J27" s="981"/>
      <c r="K27" s="981"/>
      <c r="L27" s="981"/>
      <c r="M27" s="981"/>
      <c r="N27" s="981"/>
      <c r="O27" s="981"/>
      <c r="P27" s="981"/>
      <c r="Q27" s="5"/>
      <c r="R27" s="71"/>
      <c r="T27" s="90" t="s">
        <v>241</v>
      </c>
      <c r="AL27" s="8"/>
      <c r="AM27" s="2"/>
      <c r="AN27" s="2"/>
      <c r="AO27" s="2"/>
      <c r="AP27" s="2"/>
      <c r="AQ27" s="2"/>
      <c r="BD27" s="2"/>
      <c r="BE27" s="2"/>
      <c r="BF27" s="2"/>
      <c r="BG27" s="2"/>
      <c r="BH27" s="65"/>
      <c r="BI27" s="2"/>
      <c r="BJ27" s="2"/>
      <c r="BK27" s="2"/>
      <c r="BL27" s="2"/>
      <c r="BM27" s="2"/>
      <c r="BN27" s="2"/>
      <c r="BO27" s="2"/>
      <c r="BP27" s="834"/>
      <c r="BQ27" s="826" t="s">
        <v>163</v>
      </c>
      <c r="BR27" s="827"/>
      <c r="BS27" s="828"/>
      <c r="BT27" s="23" t="s">
        <v>65</v>
      </c>
      <c r="BU27" s="24"/>
      <c r="BV27" s="24"/>
      <c r="BW27" s="24"/>
      <c r="BX27" s="24"/>
      <c r="BY27" s="24"/>
      <c r="BZ27" s="24"/>
      <c r="CA27" s="25"/>
      <c r="CB27" s="23" t="s">
        <v>92</v>
      </c>
      <c r="CC27" s="24"/>
      <c r="CD27" s="24"/>
      <c r="CE27" s="24"/>
      <c r="CF27" s="24"/>
      <c r="CG27" s="24"/>
      <c r="CH27" s="24"/>
      <c r="CI27" s="24"/>
      <c r="CJ27" s="24"/>
      <c r="CK27" s="24"/>
      <c r="CL27" s="24"/>
      <c r="CM27" s="24"/>
      <c r="CN27" s="24"/>
      <c r="CO27" s="24"/>
      <c r="CP27" s="24"/>
      <c r="CQ27" s="24"/>
      <c r="CR27" s="24"/>
      <c r="CS27" s="26"/>
      <c r="CT27" s="26"/>
      <c r="CU27" s="26"/>
      <c r="CV27" s="26"/>
      <c r="CW27" s="26"/>
      <c r="CX27" s="27"/>
      <c r="CY27" s="27"/>
      <c r="CZ27" s="27"/>
      <c r="DA27" s="27"/>
      <c r="DB27" s="27"/>
      <c r="DC27" s="27"/>
      <c r="DD27" s="27"/>
      <c r="DE27" s="27"/>
      <c r="DF27" s="27"/>
      <c r="DG27" s="28"/>
      <c r="DH27" s="2"/>
      <c r="DI27" s="2"/>
      <c r="DJ27" s="2"/>
      <c r="DK27" s="2"/>
      <c r="DN27" t="s">
        <v>163</v>
      </c>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row>
    <row r="28" spans="1:186" ht="15" customHeight="1">
      <c r="A28" s="4"/>
      <c r="B28" s="5"/>
      <c r="C28" s="29"/>
      <c r="D28" s="914" t="s">
        <v>31</v>
      </c>
      <c r="E28" s="914"/>
      <c r="F28" s="914"/>
      <c r="G28" s="914"/>
      <c r="H28" s="914"/>
      <c r="I28" s="914"/>
      <c r="J28" s="981"/>
      <c r="K28" s="981"/>
      <c r="L28" s="981"/>
      <c r="M28" s="981"/>
      <c r="N28" s="981"/>
      <c r="O28" s="981"/>
      <c r="P28" s="981"/>
      <c r="Q28" s="5"/>
      <c r="R28" s="71"/>
      <c r="S28" s="80">
        <v>1</v>
      </c>
      <c r="T28" s="80" t="s">
        <v>234</v>
      </c>
      <c r="U28" s="85" t="s">
        <v>235</v>
      </c>
      <c r="V28" s="85"/>
      <c r="W28" s="85"/>
      <c r="X28" s="85"/>
      <c r="Y28" s="85"/>
      <c r="Z28" s="86"/>
      <c r="AA28" s="87"/>
      <c r="AB28" s="88"/>
      <c r="AC28" s="88"/>
      <c r="AD28" s="88"/>
      <c r="AE28" s="88"/>
      <c r="AF28" s="88"/>
      <c r="AG28" s="88"/>
      <c r="AH28" s="88"/>
      <c r="AI28" s="88"/>
      <c r="AJ28" s="88"/>
      <c r="AK28" s="89"/>
      <c r="AL28" s="8"/>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834"/>
      <c r="BQ28" s="826" t="s">
        <v>165</v>
      </c>
      <c r="BR28" s="827"/>
      <c r="BS28" s="828"/>
      <c r="BT28" s="23" t="s">
        <v>66</v>
      </c>
      <c r="BU28" s="24"/>
      <c r="BV28" s="24"/>
      <c r="BW28" s="24"/>
      <c r="BX28" s="24"/>
      <c r="BY28" s="24"/>
      <c r="BZ28" s="24"/>
      <c r="CA28" s="25"/>
      <c r="CB28" s="23" t="s">
        <v>93</v>
      </c>
      <c r="CC28" s="24"/>
      <c r="CD28" s="24"/>
      <c r="CE28" s="24"/>
      <c r="CF28" s="24"/>
      <c r="CG28" s="24"/>
      <c r="CH28" s="24"/>
      <c r="CI28" s="24"/>
      <c r="CJ28" s="24"/>
      <c r="CK28" s="24"/>
      <c r="CL28" s="24"/>
      <c r="CM28" s="24"/>
      <c r="CN28" s="24"/>
      <c r="CO28" s="24"/>
      <c r="CP28" s="24"/>
      <c r="CQ28" s="24"/>
      <c r="CR28" s="24"/>
      <c r="CS28" s="26"/>
      <c r="CT28" s="26"/>
      <c r="CU28" s="26"/>
      <c r="CV28" s="26"/>
      <c r="CW28" s="26"/>
      <c r="CX28" s="27"/>
      <c r="CY28" s="27"/>
      <c r="CZ28" s="27"/>
      <c r="DA28" s="27"/>
      <c r="DB28" s="27"/>
      <c r="DC28" s="27"/>
      <c r="DD28" s="27"/>
      <c r="DE28" s="27"/>
      <c r="DF28" s="27"/>
      <c r="DG28" s="28"/>
      <c r="DH28" s="2"/>
      <c r="DI28" s="2"/>
      <c r="DJ28" s="2"/>
      <c r="DK28" s="2"/>
      <c r="DN28" t="s">
        <v>165</v>
      </c>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row>
    <row r="29" spans="1:186" ht="15" customHeight="1">
      <c r="A29" s="4"/>
      <c r="B29" s="5"/>
      <c r="C29" s="15" t="s">
        <v>11</v>
      </c>
      <c r="D29" s="980" t="s">
        <v>20</v>
      </c>
      <c r="E29" s="980"/>
      <c r="F29" s="980"/>
      <c r="G29" s="980"/>
      <c r="H29" s="977" t="s">
        <v>358</v>
      </c>
      <c r="I29" s="978"/>
      <c r="J29" s="981"/>
      <c r="K29" s="981"/>
      <c r="L29" s="981"/>
      <c r="M29" s="981"/>
      <c r="N29" s="981"/>
      <c r="O29" s="981"/>
      <c r="P29" s="981"/>
      <c r="Q29" s="5"/>
      <c r="R29" s="74"/>
      <c r="S29" s="72"/>
      <c r="T29" s="10"/>
      <c r="U29" s="1041" t="s">
        <v>236</v>
      </c>
      <c r="V29" s="1041"/>
      <c r="W29" s="1041"/>
      <c r="X29" s="1041"/>
      <c r="Y29" s="1041"/>
      <c r="Z29" s="1041"/>
      <c r="AA29" s="1041"/>
      <c r="AB29" s="1041"/>
      <c r="AC29" s="1041"/>
      <c r="AD29" s="1041"/>
      <c r="AE29" s="1041"/>
      <c r="AF29" s="1041"/>
      <c r="AG29" s="1041"/>
      <c r="AH29" s="1041"/>
      <c r="AI29" s="1041"/>
      <c r="AJ29" s="1041"/>
      <c r="AK29" s="1041"/>
      <c r="AL29" s="8"/>
      <c r="AM29" s="2"/>
      <c r="AN29" s="2"/>
      <c r="AO29" s="2"/>
      <c r="AP29" s="767" t="s">
        <v>822</v>
      </c>
      <c r="AQ29" s="767"/>
      <c r="AR29" s="767"/>
      <c r="AS29" s="767"/>
      <c r="AT29" s="767"/>
      <c r="AU29" s="767"/>
      <c r="AV29" s="767"/>
      <c r="AW29" s="767"/>
      <c r="AX29" s="767"/>
      <c r="AY29" s="767"/>
      <c r="AZ29" s="767"/>
      <c r="BA29" s="767"/>
      <c r="BB29" s="767"/>
      <c r="BC29" s="767"/>
      <c r="BD29" s="767"/>
      <c r="BE29" s="767"/>
      <c r="BF29" s="767"/>
      <c r="BG29" s="767"/>
      <c r="BH29" s="767"/>
      <c r="BI29" s="767"/>
      <c r="BJ29" s="767"/>
      <c r="BK29" s="767"/>
      <c r="BL29" s="767"/>
      <c r="BM29" s="767"/>
      <c r="BN29" s="2"/>
      <c r="BO29" s="2"/>
      <c r="BP29" s="834"/>
      <c r="BQ29" s="826" t="s">
        <v>164</v>
      </c>
      <c r="BR29" s="827"/>
      <c r="BS29" s="828"/>
      <c r="BT29" s="23" t="s">
        <v>67</v>
      </c>
      <c r="BU29" s="24"/>
      <c r="BV29" s="24"/>
      <c r="BW29" s="24"/>
      <c r="BX29" s="24"/>
      <c r="BY29" s="24"/>
      <c r="BZ29" s="24"/>
      <c r="CA29" s="25"/>
      <c r="CB29" s="23" t="s">
        <v>94</v>
      </c>
      <c r="CC29" s="24"/>
      <c r="CD29" s="24"/>
      <c r="CE29" s="24"/>
      <c r="CF29" s="24"/>
      <c r="CG29" s="24"/>
      <c r="CH29" s="24"/>
      <c r="CI29" s="24"/>
      <c r="CJ29" s="24"/>
      <c r="CK29" s="24"/>
      <c r="CL29" s="24"/>
      <c r="CM29" s="24"/>
      <c r="CN29" s="24"/>
      <c r="CO29" s="24"/>
      <c r="CP29" s="24"/>
      <c r="CQ29" s="24"/>
      <c r="CR29" s="24"/>
      <c r="CS29" s="26"/>
      <c r="CT29" s="26"/>
      <c r="CU29" s="26"/>
      <c r="CV29" s="26"/>
      <c r="CW29" s="26"/>
      <c r="CX29" s="27"/>
      <c r="CY29" s="27"/>
      <c r="CZ29" s="27"/>
      <c r="DA29" s="27"/>
      <c r="DB29" s="27"/>
      <c r="DC29" s="27"/>
      <c r="DD29" s="27"/>
      <c r="DE29" s="27"/>
      <c r="DF29" s="27"/>
      <c r="DG29" s="28"/>
      <c r="DH29" s="2"/>
      <c r="DI29" s="2"/>
      <c r="DJ29" s="2"/>
      <c r="DK29" s="2"/>
      <c r="DN29" t="s">
        <v>164</v>
      </c>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row>
    <row r="30" spans="1:186" ht="15" customHeight="1">
      <c r="A30" s="4"/>
      <c r="B30" s="5"/>
      <c r="C30" s="15"/>
      <c r="D30" s="914" t="s">
        <v>31</v>
      </c>
      <c r="E30" s="914"/>
      <c r="F30" s="914"/>
      <c r="G30" s="914"/>
      <c r="H30" s="914"/>
      <c r="I30" s="914"/>
      <c r="J30" s="981"/>
      <c r="K30" s="981"/>
      <c r="L30" s="981"/>
      <c r="M30" s="981"/>
      <c r="N30" s="981"/>
      <c r="O30" s="981"/>
      <c r="P30" s="981"/>
      <c r="Q30" s="5"/>
      <c r="R30" s="74"/>
      <c r="U30" s="1041"/>
      <c r="V30" s="1041"/>
      <c r="W30" s="1041"/>
      <c r="X30" s="1041"/>
      <c r="Y30" s="1041"/>
      <c r="Z30" s="1041"/>
      <c r="AA30" s="1041"/>
      <c r="AB30" s="1041"/>
      <c r="AC30" s="1041"/>
      <c r="AD30" s="1041"/>
      <c r="AE30" s="1041"/>
      <c r="AF30" s="1041"/>
      <c r="AG30" s="1041"/>
      <c r="AH30" s="1041"/>
      <c r="AI30" s="1041"/>
      <c r="AJ30" s="1041"/>
      <c r="AK30" s="1041"/>
      <c r="AL30" s="8"/>
      <c r="AM30" s="2"/>
      <c r="AN30" s="2"/>
      <c r="AO30" s="2"/>
      <c r="AP30" s="767"/>
      <c r="AQ30" s="767"/>
      <c r="AR30" s="767"/>
      <c r="AS30" s="767"/>
      <c r="AT30" s="767"/>
      <c r="AU30" s="767"/>
      <c r="AV30" s="767"/>
      <c r="AW30" s="767"/>
      <c r="AX30" s="767"/>
      <c r="AY30" s="767"/>
      <c r="AZ30" s="767"/>
      <c r="BA30" s="767"/>
      <c r="BB30" s="767"/>
      <c r="BC30" s="767"/>
      <c r="BD30" s="767"/>
      <c r="BE30" s="767"/>
      <c r="BF30" s="767"/>
      <c r="BG30" s="767"/>
      <c r="BH30" s="767"/>
      <c r="BI30" s="767"/>
      <c r="BJ30" s="767"/>
      <c r="BK30" s="767"/>
      <c r="BL30" s="767"/>
      <c r="BM30" s="767"/>
      <c r="BN30" s="2"/>
      <c r="BO30" s="2"/>
      <c r="BP30" s="834"/>
      <c r="BQ30" s="826" t="s">
        <v>166</v>
      </c>
      <c r="BR30" s="827"/>
      <c r="BS30" s="828"/>
      <c r="BT30" s="23" t="s">
        <v>68</v>
      </c>
      <c r="BU30" s="24"/>
      <c r="BV30" s="24"/>
      <c r="BW30" s="24"/>
      <c r="BX30" s="24"/>
      <c r="BY30" s="24"/>
      <c r="BZ30" s="24"/>
      <c r="CA30" s="25"/>
      <c r="CB30" s="23" t="s">
        <v>96</v>
      </c>
      <c r="CC30" s="24"/>
      <c r="CD30" s="24"/>
      <c r="CE30" s="24"/>
      <c r="CF30" s="24"/>
      <c r="CG30" s="24"/>
      <c r="CH30" s="24"/>
      <c r="CI30" s="24"/>
      <c r="CJ30" s="24"/>
      <c r="CK30" s="24"/>
      <c r="CL30" s="24"/>
      <c r="CM30" s="24"/>
      <c r="CN30" s="24"/>
      <c r="CO30" s="24"/>
      <c r="CP30" s="24"/>
      <c r="CQ30" s="24"/>
      <c r="CR30" s="24"/>
      <c r="CS30" s="26"/>
      <c r="CT30" s="26"/>
      <c r="CU30" s="26"/>
      <c r="CV30" s="26"/>
      <c r="CW30" s="26"/>
      <c r="CX30" s="27"/>
      <c r="CY30" s="27"/>
      <c r="CZ30" s="27"/>
      <c r="DA30" s="27"/>
      <c r="DB30" s="27"/>
      <c r="DC30" s="27"/>
      <c r="DD30" s="27"/>
      <c r="DE30" s="27"/>
      <c r="DF30" s="27"/>
      <c r="DG30" s="28"/>
      <c r="DH30" s="2"/>
      <c r="DI30" s="2"/>
      <c r="DJ30" s="2"/>
      <c r="DK30" s="2"/>
      <c r="DN30" t="s">
        <v>166</v>
      </c>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row>
    <row r="31" spans="1:186" ht="15" customHeight="1">
      <c r="A31" s="4"/>
      <c r="B31" s="5"/>
      <c r="C31" s="13" t="s">
        <v>12</v>
      </c>
      <c r="D31" s="984" t="s">
        <v>25</v>
      </c>
      <c r="E31" s="984"/>
      <c r="F31" s="984"/>
      <c r="G31" s="984"/>
      <c r="H31" s="977" t="s">
        <v>358</v>
      </c>
      <c r="I31" s="978"/>
      <c r="J31" s="831" t="str">
        <f>IFERROR(IF(OR(J29="",AQ4=""),"",SUM(J27:P30)),"")</f>
        <v/>
      </c>
      <c r="K31" s="831"/>
      <c r="L31" s="831"/>
      <c r="M31" s="831"/>
      <c r="N31" s="831"/>
      <c r="O31" s="831"/>
      <c r="P31" s="831"/>
      <c r="Q31" s="5"/>
      <c r="R31" s="22"/>
      <c r="S31" s="72">
        <v>2</v>
      </c>
      <c r="T31" s="80" t="s">
        <v>234</v>
      </c>
      <c r="U31" s="85" t="s">
        <v>237</v>
      </c>
      <c r="AL31" s="8"/>
      <c r="AM31" s="2"/>
      <c r="AN31" s="2"/>
      <c r="AO31" s="2"/>
      <c r="AP31" s="1047" t="s">
        <v>427</v>
      </c>
      <c r="AQ31" s="1047"/>
      <c r="AR31" s="1047"/>
      <c r="AS31" s="1047"/>
      <c r="AT31" s="1047"/>
      <c r="AU31" s="1047"/>
      <c r="AV31" s="1047"/>
      <c r="AW31" s="1047"/>
      <c r="AX31" s="1047"/>
      <c r="AY31" s="1047"/>
      <c r="AZ31" s="1047"/>
      <c r="BA31" s="1047"/>
      <c r="BB31" s="1047"/>
      <c r="BC31" s="1047"/>
      <c r="BD31" s="1047"/>
      <c r="BE31" s="1047"/>
      <c r="BF31" s="1047"/>
      <c r="BG31" s="1047"/>
      <c r="BH31" s="1047"/>
      <c r="BI31" s="1047"/>
      <c r="BJ31" s="1047"/>
      <c r="BK31" s="1047"/>
      <c r="BL31" s="1047"/>
      <c r="BM31" s="1047"/>
      <c r="BN31" s="1047"/>
      <c r="BO31" s="2"/>
      <c r="BP31" s="834"/>
      <c r="BQ31" s="826" t="s">
        <v>167</v>
      </c>
      <c r="BR31" s="827"/>
      <c r="BS31" s="828"/>
      <c r="BT31" s="23" t="s">
        <v>69</v>
      </c>
      <c r="BU31" s="24"/>
      <c r="BV31" s="24"/>
      <c r="BW31" s="24"/>
      <c r="BX31" s="24"/>
      <c r="BY31" s="24"/>
      <c r="BZ31" s="24"/>
      <c r="CA31" s="25"/>
      <c r="CB31" s="23" t="s">
        <v>95</v>
      </c>
      <c r="CC31" s="24"/>
      <c r="CD31" s="24"/>
      <c r="CE31" s="24"/>
      <c r="CF31" s="24"/>
      <c r="CG31" s="24"/>
      <c r="CH31" s="24"/>
      <c r="CI31" s="24"/>
      <c r="CJ31" s="24"/>
      <c r="CK31" s="24"/>
      <c r="CL31" s="24"/>
      <c r="CM31" s="24"/>
      <c r="CN31" s="24"/>
      <c r="CO31" s="24"/>
      <c r="CP31" s="24"/>
      <c r="CQ31" s="24"/>
      <c r="CR31" s="24"/>
      <c r="CS31" s="26"/>
      <c r="CT31" s="26"/>
      <c r="CU31" s="26"/>
      <c r="CV31" s="26"/>
      <c r="CW31" s="26"/>
      <c r="CX31" s="27"/>
      <c r="CY31" s="27"/>
      <c r="CZ31" s="27"/>
      <c r="DA31" s="27"/>
      <c r="DB31" s="27"/>
      <c r="DC31" s="27"/>
      <c r="DD31" s="27"/>
      <c r="DE31" s="27"/>
      <c r="DF31" s="27"/>
      <c r="DG31" s="28"/>
      <c r="DH31" s="2"/>
      <c r="DI31" s="2"/>
      <c r="DJ31" s="2"/>
      <c r="DK31" s="2"/>
      <c r="DN31" t="s">
        <v>167</v>
      </c>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row>
    <row r="32" spans="1:186" ht="15" customHeight="1">
      <c r="A32" s="4"/>
      <c r="B32" s="5"/>
      <c r="C32" s="29"/>
      <c r="D32" s="979" t="s">
        <v>21</v>
      </c>
      <c r="E32" s="979"/>
      <c r="F32" s="979"/>
      <c r="G32" s="979"/>
      <c r="H32" s="979"/>
      <c r="I32" s="979"/>
      <c r="J32" s="831"/>
      <c r="K32" s="831"/>
      <c r="L32" s="831"/>
      <c r="M32" s="831"/>
      <c r="N32" s="831"/>
      <c r="O32" s="831"/>
      <c r="P32" s="831"/>
      <c r="Q32" s="5"/>
      <c r="R32" s="22"/>
      <c r="S32" s="72">
        <v>3</v>
      </c>
      <c r="T32" s="80" t="s">
        <v>234</v>
      </c>
      <c r="U32" s="1051" t="s">
        <v>631</v>
      </c>
      <c r="V32" s="1051"/>
      <c r="W32" s="1051"/>
      <c r="X32" s="1051"/>
      <c r="Y32" s="1051"/>
      <c r="Z32" s="1051"/>
      <c r="AA32" s="1051"/>
      <c r="AB32" s="1051"/>
      <c r="AC32" s="1051"/>
      <c r="AD32" s="1051"/>
      <c r="AE32" s="1051"/>
      <c r="AF32" s="1051"/>
      <c r="AG32" s="1051"/>
      <c r="AH32" s="1051"/>
      <c r="AI32" s="1051"/>
      <c r="AJ32" s="1051"/>
      <c r="AK32" s="1051"/>
      <c r="AL32" s="8"/>
      <c r="AM32" s="2"/>
      <c r="AN32" s="2"/>
      <c r="AO32" s="2"/>
      <c r="AP32" s="1047"/>
      <c r="AQ32" s="1047"/>
      <c r="AR32" s="1047"/>
      <c r="AS32" s="1047"/>
      <c r="AT32" s="1047"/>
      <c r="AU32" s="1047"/>
      <c r="AV32" s="1047"/>
      <c r="AW32" s="1047"/>
      <c r="AX32" s="1047"/>
      <c r="AY32" s="1047"/>
      <c r="AZ32" s="1047"/>
      <c r="BA32" s="1047"/>
      <c r="BB32" s="1047"/>
      <c r="BC32" s="1047"/>
      <c r="BD32" s="1047"/>
      <c r="BE32" s="1047"/>
      <c r="BF32" s="1047"/>
      <c r="BG32" s="1047"/>
      <c r="BH32" s="1047"/>
      <c r="BI32" s="1047"/>
      <c r="BJ32" s="1047"/>
      <c r="BK32" s="1047"/>
      <c r="BL32" s="1047"/>
      <c r="BM32" s="1047"/>
      <c r="BN32" s="1047"/>
      <c r="BO32" s="2"/>
      <c r="BP32" s="834"/>
      <c r="BQ32" s="826" t="s">
        <v>168</v>
      </c>
      <c r="BR32" s="827"/>
      <c r="BS32" s="828"/>
      <c r="BT32" s="23" t="s">
        <v>70</v>
      </c>
      <c r="BU32" s="24"/>
      <c r="BV32" s="24"/>
      <c r="BW32" s="24"/>
      <c r="BX32" s="24"/>
      <c r="BY32" s="24"/>
      <c r="BZ32" s="24"/>
      <c r="CA32" s="25"/>
      <c r="CB32" s="23" t="s">
        <v>97</v>
      </c>
      <c r="CC32" s="24"/>
      <c r="CD32" s="24"/>
      <c r="CE32" s="24"/>
      <c r="CF32" s="24"/>
      <c r="CG32" s="24"/>
      <c r="CH32" s="24"/>
      <c r="CI32" s="24"/>
      <c r="CJ32" s="24"/>
      <c r="CK32" s="24"/>
      <c r="CL32" s="24"/>
      <c r="CM32" s="24"/>
      <c r="CN32" s="24"/>
      <c r="CO32" s="24"/>
      <c r="CP32" s="24"/>
      <c r="CQ32" s="24"/>
      <c r="CR32" s="24"/>
      <c r="CS32" s="26"/>
      <c r="CT32" s="26"/>
      <c r="CU32" s="26"/>
      <c r="CV32" s="26"/>
      <c r="CW32" s="26"/>
      <c r="CX32" s="27"/>
      <c r="CY32" s="27"/>
      <c r="CZ32" s="27"/>
      <c r="DA32" s="27"/>
      <c r="DB32" s="27"/>
      <c r="DC32" s="27"/>
      <c r="DD32" s="27"/>
      <c r="DE32" s="27"/>
      <c r="DF32" s="27"/>
      <c r="DG32" s="28"/>
      <c r="DH32" s="2"/>
      <c r="DI32" s="2"/>
      <c r="DJ32" s="2"/>
      <c r="DK32" s="2"/>
      <c r="DN32" t="s">
        <v>168</v>
      </c>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row>
    <row r="33" spans="1:186" ht="15" customHeight="1">
      <c r="A33" s="4"/>
      <c r="B33" s="5"/>
      <c r="C33" s="15" t="s">
        <v>13</v>
      </c>
      <c r="D33" s="984" t="s">
        <v>26</v>
      </c>
      <c r="E33" s="984"/>
      <c r="F33" s="984"/>
      <c r="G33" s="984"/>
      <c r="H33" s="977" t="s">
        <v>358</v>
      </c>
      <c r="I33" s="978"/>
      <c r="J33" s="831" t="str">
        <f>IFERROR(IF(OR(J27="",J29=""),"",IF(J21=0,"",IF(J21="","",SUM(J25-J31)))),"")</f>
        <v/>
      </c>
      <c r="K33" s="831"/>
      <c r="L33" s="831"/>
      <c r="M33" s="831"/>
      <c r="N33" s="831"/>
      <c r="O33" s="831"/>
      <c r="P33" s="831"/>
      <c r="Q33" s="5"/>
      <c r="R33" s="33"/>
      <c r="S33" s="72"/>
      <c r="T33" s="80"/>
      <c r="U33" s="1051"/>
      <c r="V33" s="1051"/>
      <c r="W33" s="1051"/>
      <c r="X33" s="1051"/>
      <c r="Y33" s="1051"/>
      <c r="Z33" s="1051"/>
      <c r="AA33" s="1051"/>
      <c r="AB33" s="1051"/>
      <c r="AC33" s="1051"/>
      <c r="AD33" s="1051"/>
      <c r="AE33" s="1051"/>
      <c r="AF33" s="1051"/>
      <c r="AG33" s="1051"/>
      <c r="AH33" s="1051"/>
      <c r="AI33" s="1051"/>
      <c r="AJ33" s="1051"/>
      <c r="AK33" s="1051"/>
      <c r="AL33" s="8"/>
      <c r="AM33" s="2"/>
      <c r="AN33" s="2"/>
      <c r="AO33" s="2"/>
      <c r="AP33" s="1189" t="s">
        <v>627</v>
      </c>
      <c r="AQ33" s="1189"/>
      <c r="AR33" s="1189"/>
      <c r="AS33" s="1189"/>
      <c r="AT33" s="1189"/>
      <c r="AU33" s="1189"/>
      <c r="AV33" s="1189"/>
      <c r="AW33" s="1189"/>
      <c r="AX33" s="1189"/>
      <c r="AY33" s="1189"/>
      <c r="AZ33" s="1189"/>
      <c r="BA33" s="1189"/>
      <c r="BB33" s="1189"/>
      <c r="BC33" s="1189"/>
      <c r="BD33" s="1189"/>
      <c r="BE33" s="1189"/>
      <c r="BF33" s="1189"/>
      <c r="BG33" s="1189"/>
      <c r="BH33" s="1189"/>
      <c r="BI33" s="1189"/>
      <c r="BJ33" s="1189"/>
      <c r="BK33" s="1189"/>
      <c r="BL33" s="1189"/>
      <c r="BM33" s="1189"/>
      <c r="BN33" s="1189"/>
      <c r="BO33" s="2"/>
      <c r="BP33" s="834"/>
      <c r="BQ33" s="826" t="s">
        <v>169</v>
      </c>
      <c r="BR33" s="827"/>
      <c r="BS33" s="828"/>
      <c r="BT33" s="23" t="s">
        <v>214</v>
      </c>
      <c r="BU33" s="24"/>
      <c r="BV33" s="24"/>
      <c r="BW33" s="24"/>
      <c r="BX33" s="24"/>
      <c r="BY33" s="24"/>
      <c r="BZ33" s="24"/>
      <c r="CA33" s="25"/>
      <c r="CB33" s="23" t="s">
        <v>98</v>
      </c>
      <c r="CC33" s="24"/>
      <c r="CD33" s="24"/>
      <c r="CE33" s="24"/>
      <c r="CF33" s="24"/>
      <c r="CG33" s="24"/>
      <c r="CH33" s="24"/>
      <c r="CI33" s="24"/>
      <c r="CJ33" s="24"/>
      <c r="CK33" s="24"/>
      <c r="CL33" s="24"/>
      <c r="CM33" s="24"/>
      <c r="CN33" s="24"/>
      <c r="CO33" s="24"/>
      <c r="CP33" s="24"/>
      <c r="CQ33" s="24"/>
      <c r="CR33" s="24"/>
      <c r="CS33" s="26"/>
      <c r="CT33" s="26"/>
      <c r="CU33" s="26"/>
      <c r="CV33" s="26"/>
      <c r="CW33" s="26"/>
      <c r="CX33" s="27"/>
      <c r="CY33" s="27"/>
      <c r="CZ33" s="27"/>
      <c r="DA33" s="27"/>
      <c r="DB33" s="27"/>
      <c r="DC33" s="27"/>
      <c r="DD33" s="27"/>
      <c r="DE33" s="27"/>
      <c r="DF33" s="27"/>
      <c r="DG33" s="28"/>
      <c r="DH33" s="2"/>
      <c r="DI33" s="2"/>
      <c r="DJ33" s="2"/>
      <c r="DK33" s="2"/>
      <c r="DN33" t="s">
        <v>169</v>
      </c>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row>
    <row r="34" spans="1:186" ht="15" customHeight="1">
      <c r="A34" s="4"/>
      <c r="B34" s="5"/>
      <c r="C34" s="15"/>
      <c r="D34" s="852" t="s">
        <v>470</v>
      </c>
      <c r="E34" s="852"/>
      <c r="F34" s="852"/>
      <c r="G34" s="852"/>
      <c r="H34" s="852"/>
      <c r="I34" s="852"/>
      <c r="J34" s="831"/>
      <c r="K34" s="831"/>
      <c r="L34" s="831"/>
      <c r="M34" s="831"/>
      <c r="N34" s="831"/>
      <c r="O34" s="831"/>
      <c r="P34" s="831"/>
      <c r="Q34" s="5"/>
      <c r="R34" s="22"/>
      <c r="S34" s="83"/>
      <c r="T34" s="83"/>
      <c r="U34" s="1051"/>
      <c r="V34" s="1051"/>
      <c r="W34" s="1051"/>
      <c r="X34" s="1051"/>
      <c r="Y34" s="1051"/>
      <c r="Z34" s="1051"/>
      <c r="AA34" s="1051"/>
      <c r="AB34" s="1051"/>
      <c r="AC34" s="1051"/>
      <c r="AD34" s="1051"/>
      <c r="AE34" s="1051"/>
      <c r="AF34" s="1051"/>
      <c r="AG34" s="1051"/>
      <c r="AH34" s="1051"/>
      <c r="AI34" s="1051"/>
      <c r="AJ34" s="1051"/>
      <c r="AK34" s="1051"/>
      <c r="AL34" s="8"/>
      <c r="AM34" s="2"/>
      <c r="AN34" s="2"/>
      <c r="AO34" s="2"/>
      <c r="AP34" s="1189"/>
      <c r="AQ34" s="1189"/>
      <c r="AR34" s="1189"/>
      <c r="AS34" s="1189"/>
      <c r="AT34" s="1189"/>
      <c r="AU34" s="1189"/>
      <c r="AV34" s="1189"/>
      <c r="AW34" s="1189"/>
      <c r="AX34" s="1189"/>
      <c r="AY34" s="1189"/>
      <c r="AZ34" s="1189"/>
      <c r="BA34" s="1189"/>
      <c r="BB34" s="1189"/>
      <c r="BC34" s="1189"/>
      <c r="BD34" s="1189"/>
      <c r="BE34" s="1189"/>
      <c r="BF34" s="1189"/>
      <c r="BG34" s="1189"/>
      <c r="BH34" s="1189"/>
      <c r="BI34" s="1189"/>
      <c r="BJ34" s="1189"/>
      <c r="BK34" s="1189"/>
      <c r="BL34" s="1189"/>
      <c r="BM34" s="1189"/>
      <c r="BN34" s="1189"/>
      <c r="BO34" s="2"/>
      <c r="BP34" s="834"/>
      <c r="BQ34" s="826" t="s">
        <v>170</v>
      </c>
      <c r="BR34" s="827"/>
      <c r="BS34" s="828"/>
      <c r="BT34" s="23" t="s">
        <v>71</v>
      </c>
      <c r="BU34" s="24"/>
      <c r="BV34" s="24"/>
      <c r="BW34" s="24"/>
      <c r="BX34" s="24"/>
      <c r="BY34" s="24"/>
      <c r="BZ34" s="24"/>
      <c r="CA34" s="25"/>
      <c r="CB34" s="23" t="s">
        <v>71</v>
      </c>
      <c r="CC34" s="24"/>
      <c r="CD34" s="24"/>
      <c r="CE34" s="24"/>
      <c r="CF34" s="24"/>
      <c r="CG34" s="24"/>
      <c r="CH34" s="24"/>
      <c r="CI34" s="24"/>
      <c r="CJ34" s="24"/>
      <c r="CK34" s="24"/>
      <c r="CL34" s="24"/>
      <c r="CM34" s="24"/>
      <c r="CN34" s="24"/>
      <c r="CO34" s="24"/>
      <c r="CP34" s="24"/>
      <c r="CQ34" s="24"/>
      <c r="CR34" s="24"/>
      <c r="CS34" s="26"/>
      <c r="CT34" s="26"/>
      <c r="CU34" s="26"/>
      <c r="CV34" s="26"/>
      <c r="CW34" s="26"/>
      <c r="CX34" s="27"/>
      <c r="CY34" s="27"/>
      <c r="CZ34" s="27"/>
      <c r="DA34" s="27"/>
      <c r="DB34" s="27"/>
      <c r="DC34" s="27"/>
      <c r="DD34" s="27"/>
      <c r="DE34" s="27"/>
      <c r="DF34" s="27"/>
      <c r="DG34" s="28"/>
      <c r="DH34" s="2"/>
      <c r="DI34" s="2"/>
      <c r="DJ34" s="2"/>
      <c r="DK34" s="2"/>
      <c r="DN34" t="s">
        <v>170</v>
      </c>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row>
    <row r="35" spans="1:186" ht="15" customHeight="1">
      <c r="A35" s="4"/>
      <c r="B35" s="5"/>
      <c r="C35" s="13" t="s">
        <v>14</v>
      </c>
      <c r="D35" s="14"/>
      <c r="E35" s="14"/>
      <c r="F35" s="14"/>
      <c r="G35" s="14"/>
      <c r="H35" s="977" t="s">
        <v>358</v>
      </c>
      <c r="I35" s="978"/>
      <c r="J35" s="831" t="str">
        <f>IFERROR(IF(J27="","",J27),"")</f>
        <v/>
      </c>
      <c r="K35" s="831"/>
      <c r="L35" s="831"/>
      <c r="M35" s="831"/>
      <c r="N35" s="831"/>
      <c r="O35" s="831"/>
      <c r="P35" s="831"/>
      <c r="Q35" s="5"/>
      <c r="R35" s="33"/>
      <c r="S35" s="83"/>
      <c r="T35" s="83"/>
      <c r="U35" s="1051"/>
      <c r="V35" s="1051"/>
      <c r="W35" s="1051"/>
      <c r="X35" s="1051"/>
      <c r="Y35" s="1051"/>
      <c r="Z35" s="1051"/>
      <c r="AA35" s="1051"/>
      <c r="AB35" s="1051"/>
      <c r="AC35" s="1051"/>
      <c r="AD35" s="1051"/>
      <c r="AE35" s="1051"/>
      <c r="AF35" s="1051"/>
      <c r="AG35" s="1051"/>
      <c r="AH35" s="1051"/>
      <c r="AI35" s="1051"/>
      <c r="AJ35" s="1051"/>
      <c r="AK35" s="1051"/>
      <c r="AL35" s="8"/>
      <c r="AM35" s="2"/>
      <c r="AN35" s="2"/>
      <c r="AO35" s="2"/>
      <c r="AP35" s="1047" t="s">
        <v>428</v>
      </c>
      <c r="AQ35" s="1047"/>
      <c r="AR35" s="1047"/>
      <c r="AS35" s="1047"/>
      <c r="AT35" s="1047"/>
      <c r="AU35" s="1047"/>
      <c r="AV35" s="1047"/>
      <c r="AW35" s="1047"/>
      <c r="AX35" s="1047"/>
      <c r="AY35" s="1047"/>
      <c r="AZ35" s="1047"/>
      <c r="BA35" s="1047"/>
      <c r="BB35" s="1047"/>
      <c r="BC35" s="1047"/>
      <c r="BD35" s="1047"/>
      <c r="BE35" s="1047"/>
      <c r="BF35" s="1047"/>
      <c r="BG35" s="1047"/>
      <c r="BH35" s="1047"/>
      <c r="BI35" s="1047"/>
      <c r="BJ35" s="1047"/>
      <c r="BK35" s="1047"/>
      <c r="BL35" s="1047"/>
      <c r="BM35" s="1047"/>
      <c r="BN35" s="1047"/>
      <c r="BO35" s="2"/>
      <c r="BP35" s="834"/>
      <c r="BQ35" s="826" t="s">
        <v>171</v>
      </c>
      <c r="BR35" s="827"/>
      <c r="BS35" s="828"/>
      <c r="BT35" s="23" t="s">
        <v>72</v>
      </c>
      <c r="BU35" s="24"/>
      <c r="BV35" s="24"/>
      <c r="BW35" s="24"/>
      <c r="BX35" s="24"/>
      <c r="BY35" s="24"/>
      <c r="BZ35" s="24"/>
      <c r="CA35" s="25"/>
      <c r="CB35" s="23" t="s">
        <v>99</v>
      </c>
      <c r="CC35" s="24"/>
      <c r="CD35" s="24"/>
      <c r="CE35" s="24"/>
      <c r="CF35" s="24"/>
      <c r="CG35" s="24"/>
      <c r="CH35" s="24"/>
      <c r="CI35" s="24"/>
      <c r="CJ35" s="24"/>
      <c r="CK35" s="24"/>
      <c r="CL35" s="24"/>
      <c r="CM35" s="24"/>
      <c r="CN35" s="24"/>
      <c r="CO35" s="24"/>
      <c r="CP35" s="24"/>
      <c r="CQ35" s="24"/>
      <c r="CR35" s="24"/>
      <c r="CS35" s="26"/>
      <c r="CT35" s="26"/>
      <c r="CU35" s="26"/>
      <c r="CV35" s="26"/>
      <c r="CW35" s="26"/>
      <c r="CX35" s="27"/>
      <c r="CY35" s="27"/>
      <c r="CZ35" s="27"/>
      <c r="DA35" s="27"/>
      <c r="DB35" s="27"/>
      <c r="DC35" s="27"/>
      <c r="DD35" s="27"/>
      <c r="DE35" s="27"/>
      <c r="DF35" s="27"/>
      <c r="DG35" s="28"/>
      <c r="DH35" s="2"/>
      <c r="DI35" s="2"/>
      <c r="DJ35" s="2"/>
      <c r="DK35" s="2"/>
      <c r="DN35" t="s">
        <v>171</v>
      </c>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row>
    <row r="36" spans="1:186" ht="15" customHeight="1">
      <c r="A36" s="4"/>
      <c r="B36" s="5"/>
      <c r="C36" s="15"/>
      <c r="D36" s="852" t="s">
        <v>425</v>
      </c>
      <c r="E36" s="852"/>
      <c r="F36" s="852"/>
      <c r="G36" s="852"/>
      <c r="H36" s="852"/>
      <c r="I36" s="852"/>
      <c r="J36" s="919"/>
      <c r="K36" s="919"/>
      <c r="L36" s="919"/>
      <c r="M36" s="919"/>
      <c r="N36" s="919"/>
      <c r="O36" s="919"/>
      <c r="P36" s="919"/>
      <c r="Q36" s="73"/>
      <c r="R36" s="22"/>
      <c r="S36" s="72"/>
      <c r="T36" s="80"/>
      <c r="U36" s="1051"/>
      <c r="V36" s="1051"/>
      <c r="W36" s="1051"/>
      <c r="X36" s="1051"/>
      <c r="Y36" s="1051"/>
      <c r="Z36" s="1051"/>
      <c r="AA36" s="1051"/>
      <c r="AB36" s="1051"/>
      <c r="AC36" s="1051"/>
      <c r="AD36" s="1051"/>
      <c r="AE36" s="1051"/>
      <c r="AF36" s="1051"/>
      <c r="AG36" s="1051"/>
      <c r="AH36" s="1051"/>
      <c r="AI36" s="1051"/>
      <c r="AJ36" s="1051"/>
      <c r="AK36" s="1051"/>
      <c r="AL36" s="8"/>
      <c r="AM36" s="2"/>
      <c r="AN36" s="2"/>
      <c r="AO36" s="2"/>
      <c r="AP36" s="1047"/>
      <c r="AQ36" s="1047"/>
      <c r="AR36" s="1047"/>
      <c r="AS36" s="1047"/>
      <c r="AT36" s="1047"/>
      <c r="AU36" s="1047"/>
      <c r="AV36" s="1047"/>
      <c r="AW36" s="1047"/>
      <c r="AX36" s="1047"/>
      <c r="AY36" s="1047"/>
      <c r="AZ36" s="1047"/>
      <c r="BA36" s="1047"/>
      <c r="BB36" s="1047"/>
      <c r="BC36" s="1047"/>
      <c r="BD36" s="1047"/>
      <c r="BE36" s="1047"/>
      <c r="BF36" s="1047"/>
      <c r="BG36" s="1047"/>
      <c r="BH36" s="1047"/>
      <c r="BI36" s="1047"/>
      <c r="BJ36" s="1047"/>
      <c r="BK36" s="1047"/>
      <c r="BL36" s="1047"/>
      <c r="BM36" s="1047"/>
      <c r="BN36" s="1047"/>
      <c r="BO36" s="2"/>
      <c r="BP36" s="834"/>
      <c r="BQ36" s="826" t="s">
        <v>172</v>
      </c>
      <c r="BR36" s="827"/>
      <c r="BS36" s="828"/>
      <c r="BT36" s="23" t="s">
        <v>73</v>
      </c>
      <c r="BU36" s="24"/>
      <c r="BV36" s="24"/>
      <c r="BW36" s="24"/>
      <c r="BX36" s="24"/>
      <c r="BY36" s="24"/>
      <c r="BZ36" s="24"/>
      <c r="CA36" s="25"/>
      <c r="CB36" s="23" t="s">
        <v>73</v>
      </c>
      <c r="CC36" s="24"/>
      <c r="CD36" s="24"/>
      <c r="CE36" s="24"/>
      <c r="CF36" s="24"/>
      <c r="CG36" s="24"/>
      <c r="CH36" s="24"/>
      <c r="CI36" s="24"/>
      <c r="CJ36" s="24"/>
      <c r="CK36" s="24"/>
      <c r="CL36" s="24"/>
      <c r="CM36" s="24"/>
      <c r="CN36" s="24"/>
      <c r="CO36" s="24"/>
      <c r="CP36" s="24"/>
      <c r="CQ36" s="24"/>
      <c r="CR36" s="24"/>
      <c r="CS36" s="26"/>
      <c r="CT36" s="26"/>
      <c r="CU36" s="26"/>
      <c r="CV36" s="26"/>
      <c r="CW36" s="26"/>
      <c r="CX36" s="27"/>
      <c r="CY36" s="27"/>
      <c r="CZ36" s="27"/>
      <c r="DA36" s="27"/>
      <c r="DB36" s="27"/>
      <c r="DC36" s="27"/>
      <c r="DD36" s="27"/>
      <c r="DE36" s="27"/>
      <c r="DF36" s="27"/>
      <c r="DG36" s="28"/>
      <c r="DH36" s="2"/>
      <c r="DI36" s="2"/>
      <c r="DJ36" s="2"/>
      <c r="DK36" s="2"/>
      <c r="DN36" t="s">
        <v>172</v>
      </c>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row>
    <row r="37" spans="1:186" ht="15" customHeight="1">
      <c r="A37" s="4"/>
      <c r="B37" s="5"/>
      <c r="C37" s="92" t="s">
        <v>15</v>
      </c>
      <c r="D37" s="983" t="s">
        <v>27</v>
      </c>
      <c r="E37" s="983"/>
      <c r="F37" s="983"/>
      <c r="G37" s="93" t="s">
        <v>227</v>
      </c>
      <c r="H37" s="149">
        <f>IF(AV23="","",AV23)</f>
        <v>10</v>
      </c>
      <c r="I37" s="93" t="s">
        <v>226</v>
      </c>
      <c r="J37" s="982" t="str">
        <f>IFERROR(IF(OR(J27="",J29=""),"",SUM(J31-J35)),"")</f>
        <v/>
      </c>
      <c r="K37" s="982"/>
      <c r="L37" s="982"/>
      <c r="M37" s="982"/>
      <c r="N37" s="982"/>
      <c r="O37" s="982"/>
      <c r="P37" s="982"/>
      <c r="Q37" s="73"/>
      <c r="R37" s="33"/>
      <c r="S37" s="72">
        <v>4</v>
      </c>
      <c r="T37" s="80" t="s">
        <v>234</v>
      </c>
      <c r="U37" s="10" t="s">
        <v>238</v>
      </c>
      <c r="AL37" s="8"/>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834"/>
      <c r="BQ37" s="826" t="s">
        <v>173</v>
      </c>
      <c r="BR37" s="827"/>
      <c r="BS37" s="828"/>
      <c r="BT37" s="23" t="s">
        <v>74</v>
      </c>
      <c r="BU37" s="24"/>
      <c r="BV37" s="24"/>
      <c r="BW37" s="24"/>
      <c r="BX37" s="24"/>
      <c r="BY37" s="24"/>
      <c r="BZ37" s="24"/>
      <c r="CA37" s="25"/>
      <c r="CB37" s="23" t="s">
        <v>100</v>
      </c>
      <c r="CC37" s="24"/>
      <c r="CD37" s="24"/>
      <c r="CE37" s="24"/>
      <c r="CF37" s="24"/>
      <c r="CG37" s="24"/>
      <c r="CH37" s="24"/>
      <c r="CI37" s="24"/>
      <c r="CJ37" s="24"/>
      <c r="CK37" s="24"/>
      <c r="CL37" s="24"/>
      <c r="CM37" s="24"/>
      <c r="CN37" s="24"/>
      <c r="CO37" s="24"/>
      <c r="CP37" s="24"/>
      <c r="CQ37" s="24"/>
      <c r="CR37" s="24"/>
      <c r="CS37" s="26"/>
      <c r="CT37" s="26"/>
      <c r="CU37" s="26"/>
      <c r="CV37" s="26"/>
      <c r="CW37" s="26"/>
      <c r="CX37" s="27"/>
      <c r="CY37" s="27"/>
      <c r="CZ37" s="27"/>
      <c r="DA37" s="27"/>
      <c r="DB37" s="27"/>
      <c r="DC37" s="27"/>
      <c r="DD37" s="27"/>
      <c r="DE37" s="27"/>
      <c r="DF37" s="27"/>
      <c r="DG37" s="28"/>
      <c r="DH37" s="2"/>
      <c r="DI37" s="2"/>
      <c r="DJ37" s="2"/>
      <c r="DK37" s="2"/>
      <c r="DN37" t="s">
        <v>173</v>
      </c>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row>
    <row r="38" spans="1:186" ht="15" customHeight="1">
      <c r="A38" s="4"/>
      <c r="B38" s="5"/>
      <c r="C38" s="985" t="s">
        <v>23</v>
      </c>
      <c r="D38" s="986"/>
      <c r="E38" s="986"/>
      <c r="F38" s="986"/>
      <c r="G38" s="986"/>
      <c r="H38" s="1039" t="s">
        <v>358</v>
      </c>
      <c r="I38" s="1040"/>
      <c r="J38" s="982"/>
      <c r="K38" s="982"/>
      <c r="L38" s="982"/>
      <c r="M38" s="982"/>
      <c r="N38" s="982"/>
      <c r="O38" s="982"/>
      <c r="P38" s="982"/>
      <c r="Q38" s="5"/>
      <c r="R38" s="22"/>
      <c r="S38" s="72">
        <v>5</v>
      </c>
      <c r="T38" s="80" t="s">
        <v>234</v>
      </c>
      <c r="U38" s="1051" t="s">
        <v>465</v>
      </c>
      <c r="V38" s="1051"/>
      <c r="W38" s="1051"/>
      <c r="X38" s="1051"/>
      <c r="Y38" s="1051"/>
      <c r="Z38" s="1051"/>
      <c r="AA38" s="1051"/>
      <c r="AB38" s="1051"/>
      <c r="AC38" s="1051"/>
      <c r="AD38" s="1051"/>
      <c r="AE38" s="1051"/>
      <c r="AF38" s="1051"/>
      <c r="AG38" s="1051"/>
      <c r="AH38" s="1051"/>
      <c r="AI38" s="1051"/>
      <c r="AJ38" s="1051"/>
      <c r="AK38" s="1051"/>
      <c r="AL38" s="8"/>
      <c r="AM38" s="2"/>
      <c r="AN38" s="2"/>
      <c r="AO38" s="2"/>
      <c r="AP38" s="2"/>
      <c r="AQ38" s="2"/>
      <c r="AR38" s="767"/>
      <c r="AS38" s="767"/>
      <c r="AT38" s="767"/>
      <c r="AU38" s="767"/>
      <c r="AV38" s="767"/>
      <c r="AW38" s="767"/>
      <c r="AX38" s="2"/>
      <c r="AY38" s="2"/>
      <c r="AZ38" s="2"/>
      <c r="BA38" s="2"/>
      <c r="BB38" s="2"/>
      <c r="BC38" s="2"/>
      <c r="BD38" s="2"/>
      <c r="BE38" s="2"/>
      <c r="BF38" s="2"/>
      <c r="BG38" s="2"/>
      <c r="BH38" s="2"/>
      <c r="BI38" s="2"/>
      <c r="BJ38" s="2"/>
      <c r="BK38" s="2"/>
      <c r="BL38" s="2"/>
      <c r="BM38" s="2"/>
      <c r="BN38" s="2"/>
      <c r="BO38" s="2"/>
      <c r="BP38" s="834"/>
      <c r="BQ38" s="826" t="s">
        <v>174</v>
      </c>
      <c r="BR38" s="827"/>
      <c r="BS38" s="828"/>
      <c r="BT38" s="23" t="s">
        <v>75</v>
      </c>
      <c r="BU38" s="24"/>
      <c r="BV38" s="24"/>
      <c r="BW38" s="24"/>
      <c r="BX38" s="24"/>
      <c r="BY38" s="24"/>
      <c r="BZ38" s="24"/>
      <c r="CA38" s="25"/>
      <c r="CB38" s="23" t="s">
        <v>101</v>
      </c>
      <c r="CC38" s="24"/>
      <c r="CD38" s="24"/>
      <c r="CE38" s="24"/>
      <c r="CF38" s="24"/>
      <c r="CG38" s="24"/>
      <c r="CH38" s="24"/>
      <c r="CI38" s="24"/>
      <c r="CJ38" s="24"/>
      <c r="CK38" s="24"/>
      <c r="CL38" s="24"/>
      <c r="CM38" s="24"/>
      <c r="CN38" s="24"/>
      <c r="CO38" s="24"/>
      <c r="CP38" s="24"/>
      <c r="CQ38" s="24"/>
      <c r="CR38" s="24"/>
      <c r="CS38" s="26"/>
      <c r="CT38" s="26"/>
      <c r="CU38" s="26"/>
      <c r="CV38" s="26"/>
      <c r="CW38" s="26"/>
      <c r="CX38" s="27"/>
      <c r="CY38" s="27"/>
      <c r="CZ38" s="27"/>
      <c r="DA38" s="27"/>
      <c r="DB38" s="27"/>
      <c r="DC38" s="27"/>
      <c r="DD38" s="27"/>
      <c r="DE38" s="27"/>
      <c r="DF38" s="27"/>
      <c r="DG38" s="28"/>
      <c r="DH38" s="2"/>
      <c r="DI38" s="2"/>
      <c r="DJ38" s="2"/>
      <c r="DK38" s="2"/>
      <c r="DN38" t="s">
        <v>174</v>
      </c>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row>
    <row r="39" spans="1:186" ht="15" customHeight="1">
      <c r="A39" s="4"/>
      <c r="B39" s="1231"/>
      <c r="C39" s="15" t="s">
        <v>16</v>
      </c>
      <c r="D39" s="70" t="s">
        <v>28</v>
      </c>
      <c r="E39" s="916">
        <f>IF(AV23="","",AV23)</f>
        <v>10</v>
      </c>
      <c r="F39" s="916"/>
      <c r="G39" s="10" t="s">
        <v>29</v>
      </c>
      <c r="H39" s="10" t="s">
        <v>30</v>
      </c>
      <c r="I39" s="10"/>
      <c r="J39" s="1311"/>
      <c r="K39" s="1312"/>
      <c r="L39" s="1312"/>
      <c r="M39" s="1312"/>
      <c r="N39" s="1312"/>
      <c r="O39" s="1312"/>
      <c r="P39" s="1313"/>
      <c r="Q39" s="5"/>
      <c r="R39" s="22"/>
      <c r="S39" s="72"/>
      <c r="T39" s="80"/>
      <c r="U39" s="1051"/>
      <c r="V39" s="1051"/>
      <c r="W39" s="1051"/>
      <c r="X39" s="1051"/>
      <c r="Y39" s="1051"/>
      <c r="Z39" s="1051"/>
      <c r="AA39" s="1051"/>
      <c r="AB39" s="1051"/>
      <c r="AC39" s="1051"/>
      <c r="AD39" s="1051"/>
      <c r="AE39" s="1051"/>
      <c r="AF39" s="1051"/>
      <c r="AG39" s="1051"/>
      <c r="AH39" s="1051"/>
      <c r="AI39" s="1051"/>
      <c r="AJ39" s="1051"/>
      <c r="AK39" s="1051"/>
      <c r="AL39" s="8"/>
      <c r="AM39" s="2"/>
      <c r="AN39" s="2"/>
      <c r="AO39" s="2"/>
      <c r="AP39" s="2"/>
      <c r="AQ39" s="2"/>
      <c r="AR39" s="767"/>
      <c r="AS39" s="767"/>
      <c r="AT39" s="767"/>
      <c r="AU39" s="767"/>
      <c r="AV39" s="767"/>
      <c r="AW39" s="767"/>
      <c r="AX39" s="2"/>
      <c r="AY39" s="2"/>
      <c r="AZ39" s="2"/>
      <c r="BA39" s="2"/>
      <c r="BB39" s="2"/>
      <c r="BC39" s="2"/>
      <c r="BD39" s="2"/>
      <c r="BE39" s="2"/>
      <c r="BF39" s="2"/>
      <c r="BG39" s="2"/>
      <c r="BH39" s="2"/>
      <c r="BI39" s="2"/>
      <c r="BJ39" s="2"/>
      <c r="BK39" s="2"/>
      <c r="BL39" s="2"/>
      <c r="BM39" s="2"/>
      <c r="BN39" s="2"/>
      <c r="BO39" s="2"/>
      <c r="BP39" s="834"/>
      <c r="BQ39" s="826" t="s">
        <v>175</v>
      </c>
      <c r="BR39" s="827"/>
      <c r="BS39" s="828"/>
      <c r="BT39" s="23" t="s">
        <v>76</v>
      </c>
      <c r="BU39" s="24"/>
      <c r="BV39" s="24"/>
      <c r="BW39" s="24"/>
      <c r="BX39" s="24"/>
      <c r="BY39" s="24"/>
      <c r="BZ39" s="24"/>
      <c r="CA39" s="25"/>
      <c r="CB39" s="23" t="s">
        <v>102</v>
      </c>
      <c r="CC39" s="24"/>
      <c r="CD39" s="24"/>
      <c r="CE39" s="24"/>
      <c r="CF39" s="24"/>
      <c r="CG39" s="24"/>
      <c r="CH39" s="24"/>
      <c r="CI39" s="24"/>
      <c r="CJ39" s="24"/>
      <c r="CK39" s="24"/>
      <c r="CL39" s="24"/>
      <c r="CM39" s="24"/>
      <c r="CN39" s="24"/>
      <c r="CO39" s="24"/>
      <c r="CP39" s="24"/>
      <c r="CQ39" s="24"/>
      <c r="CR39" s="24"/>
      <c r="CS39" s="26"/>
      <c r="CT39" s="26"/>
      <c r="CU39" s="26"/>
      <c r="CV39" s="26"/>
      <c r="CW39" s="26"/>
      <c r="CX39" s="27"/>
      <c r="CY39" s="27"/>
      <c r="CZ39" s="27"/>
      <c r="DA39" s="27"/>
      <c r="DB39" s="27"/>
      <c r="DC39" s="27"/>
      <c r="DD39" s="27"/>
      <c r="DE39" s="27"/>
      <c r="DF39" s="27"/>
      <c r="DG39" s="28"/>
      <c r="DH39" s="2"/>
      <c r="DI39" s="2"/>
      <c r="DJ39" s="2"/>
      <c r="DK39" s="2"/>
      <c r="DN39" t="s">
        <v>175</v>
      </c>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row>
    <row r="40" spans="1:186" ht="15" customHeight="1">
      <c r="A40" s="4"/>
      <c r="B40" s="1231"/>
      <c r="C40" s="29"/>
      <c r="D40" s="912" t="s">
        <v>225</v>
      </c>
      <c r="E40" s="912"/>
      <c r="F40" s="912"/>
      <c r="G40" s="912"/>
      <c r="H40" s="912"/>
      <c r="I40" s="912"/>
      <c r="J40" s="1314"/>
      <c r="K40" s="1315"/>
      <c r="L40" s="1315"/>
      <c r="M40" s="1315"/>
      <c r="N40" s="1315"/>
      <c r="O40" s="1315"/>
      <c r="P40" s="1316"/>
      <c r="Q40" s="5"/>
      <c r="R40" s="33"/>
      <c r="S40" s="72">
        <v>6</v>
      </c>
      <c r="T40" s="80" t="s">
        <v>234</v>
      </c>
      <c r="U40" s="1051" t="s">
        <v>467</v>
      </c>
      <c r="V40" s="1051"/>
      <c r="W40" s="1051"/>
      <c r="X40" s="1051"/>
      <c r="Y40" s="1051"/>
      <c r="Z40" s="1051"/>
      <c r="AA40" s="1051"/>
      <c r="AB40" s="1051"/>
      <c r="AC40" s="1051"/>
      <c r="AD40" s="1051"/>
      <c r="AE40" s="1051"/>
      <c r="AF40" s="1051"/>
      <c r="AG40" s="1051"/>
      <c r="AH40" s="1051"/>
      <c r="AI40" s="1051"/>
      <c r="AJ40" s="1051"/>
      <c r="AK40" s="1051"/>
      <c r="AL40" s="8"/>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834"/>
      <c r="BQ40" s="826" t="s">
        <v>176</v>
      </c>
      <c r="BR40" s="827"/>
      <c r="BS40" s="828"/>
      <c r="BT40" s="23" t="s">
        <v>77</v>
      </c>
      <c r="BU40" s="24"/>
      <c r="BV40" s="24"/>
      <c r="BW40" s="24"/>
      <c r="BX40" s="24"/>
      <c r="BY40" s="24"/>
      <c r="BZ40" s="24"/>
      <c r="CA40" s="25"/>
      <c r="CB40" s="23" t="s">
        <v>103</v>
      </c>
      <c r="CC40" s="24"/>
      <c r="CD40" s="24"/>
      <c r="CE40" s="24"/>
      <c r="CF40" s="24"/>
      <c r="CG40" s="24"/>
      <c r="CH40" s="24"/>
      <c r="CI40" s="24"/>
      <c r="CJ40" s="24"/>
      <c r="CK40" s="24"/>
      <c r="CL40" s="24"/>
      <c r="CM40" s="24"/>
      <c r="CN40" s="24"/>
      <c r="CO40" s="24"/>
      <c r="CP40" s="24"/>
      <c r="CQ40" s="24"/>
      <c r="CR40" s="24"/>
      <c r="CS40" s="26"/>
      <c r="CT40" s="26"/>
      <c r="CU40" s="26"/>
      <c r="CV40" s="26"/>
      <c r="CW40" s="26"/>
      <c r="CX40" s="27"/>
      <c r="CY40" s="27"/>
      <c r="CZ40" s="27"/>
      <c r="DA40" s="27"/>
      <c r="DB40" s="27"/>
      <c r="DC40" s="27"/>
      <c r="DD40" s="27"/>
      <c r="DE40" s="27"/>
      <c r="DF40" s="27"/>
      <c r="DG40" s="28"/>
      <c r="DH40" s="2"/>
      <c r="DI40" s="2"/>
      <c r="DJ40" s="2"/>
      <c r="DK40" s="2"/>
      <c r="DN40" t="s">
        <v>176</v>
      </c>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row>
    <row r="41" spans="1:186" ht="15" customHeight="1">
      <c r="A41" s="4"/>
      <c r="B41" s="5"/>
      <c r="C41" s="13" t="s">
        <v>228</v>
      </c>
      <c r="D41" s="984" t="s">
        <v>23</v>
      </c>
      <c r="E41" s="984"/>
      <c r="F41" s="984"/>
      <c r="G41" s="984"/>
      <c r="H41" s="984"/>
      <c r="I41" s="987"/>
      <c r="J41" s="831" t="str">
        <f>IFERROR(IF(OR(J37="",J39=""),"",SUM(J37-J39)),"")</f>
        <v/>
      </c>
      <c r="K41" s="831"/>
      <c r="L41" s="831"/>
      <c r="M41" s="831"/>
      <c r="N41" s="831"/>
      <c r="O41" s="831"/>
      <c r="P41" s="831"/>
      <c r="Q41" s="5"/>
      <c r="R41" s="33"/>
      <c r="S41" s="72"/>
      <c r="T41" s="80"/>
      <c r="U41" s="1051"/>
      <c r="V41" s="1051"/>
      <c r="W41" s="1051"/>
      <c r="X41" s="1051"/>
      <c r="Y41" s="1051"/>
      <c r="Z41" s="1051"/>
      <c r="AA41" s="1051"/>
      <c r="AB41" s="1051"/>
      <c r="AC41" s="1051"/>
      <c r="AD41" s="1051"/>
      <c r="AE41" s="1051"/>
      <c r="AF41" s="1051"/>
      <c r="AG41" s="1051"/>
      <c r="AH41" s="1051"/>
      <c r="AI41" s="1051"/>
      <c r="AJ41" s="1051"/>
      <c r="AK41" s="1051"/>
      <c r="AL41" s="8"/>
      <c r="AM41" s="2"/>
      <c r="AN41" s="2"/>
      <c r="AO41" s="2"/>
      <c r="BH41" s="2"/>
      <c r="BI41" s="2"/>
      <c r="BJ41" s="2"/>
      <c r="BK41" s="2"/>
      <c r="BL41" s="2"/>
      <c r="BM41" s="2"/>
      <c r="BN41" s="2"/>
      <c r="BO41" s="2"/>
      <c r="BP41" s="834"/>
      <c r="BQ41" s="826" t="s">
        <v>177</v>
      </c>
      <c r="BR41" s="827"/>
      <c r="BS41" s="828"/>
      <c r="BT41" s="23" t="s">
        <v>78</v>
      </c>
      <c r="BU41" s="24"/>
      <c r="BV41" s="24"/>
      <c r="BW41" s="24"/>
      <c r="BX41" s="24"/>
      <c r="BY41" s="24"/>
      <c r="BZ41" s="24"/>
      <c r="CA41" s="25"/>
      <c r="CB41" s="23" t="s">
        <v>104</v>
      </c>
      <c r="CC41" s="24"/>
      <c r="CD41" s="24"/>
      <c r="CE41" s="24"/>
      <c r="CF41" s="24"/>
      <c r="CG41" s="24"/>
      <c r="CH41" s="24"/>
      <c r="CI41" s="24"/>
      <c r="CJ41" s="24"/>
      <c r="CK41" s="24"/>
      <c r="CL41" s="24"/>
      <c r="CM41" s="24"/>
      <c r="CN41" s="24"/>
      <c r="CO41" s="24"/>
      <c r="CP41" s="24"/>
      <c r="CQ41" s="24"/>
      <c r="CR41" s="24"/>
      <c r="CS41" s="26"/>
      <c r="CT41" s="26"/>
      <c r="CU41" s="26"/>
      <c r="CV41" s="26"/>
      <c r="CW41" s="26"/>
      <c r="CX41" s="27"/>
      <c r="CY41" s="27"/>
      <c r="CZ41" s="27"/>
      <c r="DA41" s="27"/>
      <c r="DB41" s="27"/>
      <c r="DC41" s="27"/>
      <c r="DD41" s="27"/>
      <c r="DE41" s="27"/>
      <c r="DF41" s="27"/>
      <c r="DG41" s="28"/>
      <c r="DH41" s="2"/>
      <c r="DI41" s="2"/>
      <c r="DJ41" s="2"/>
      <c r="DK41" s="2"/>
      <c r="DN41" t="s">
        <v>177</v>
      </c>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row>
    <row r="42" spans="1:186" ht="15" customHeight="1">
      <c r="A42" s="4"/>
      <c r="B42" s="5"/>
      <c r="C42" s="29"/>
      <c r="D42" s="912" t="s">
        <v>230</v>
      </c>
      <c r="E42" s="912"/>
      <c r="F42" s="912"/>
      <c r="G42" s="912"/>
      <c r="H42" s="912"/>
      <c r="I42" s="912"/>
      <c r="J42" s="831"/>
      <c r="K42" s="831"/>
      <c r="L42" s="831"/>
      <c r="M42" s="831"/>
      <c r="N42" s="831"/>
      <c r="O42" s="831"/>
      <c r="P42" s="831"/>
      <c r="Q42" s="5"/>
      <c r="R42" s="33"/>
      <c r="S42" s="72">
        <v>7</v>
      </c>
      <c r="T42" s="80" t="s">
        <v>234</v>
      </c>
      <c r="U42" s="1051" t="s">
        <v>783</v>
      </c>
      <c r="V42" s="1051"/>
      <c r="W42" s="1051"/>
      <c r="X42" s="1051"/>
      <c r="Y42" s="1051"/>
      <c r="Z42" s="1051"/>
      <c r="AA42" s="1051"/>
      <c r="AB42" s="1051"/>
      <c r="AC42" s="1051"/>
      <c r="AD42" s="1051"/>
      <c r="AE42" s="1051"/>
      <c r="AF42" s="1051"/>
      <c r="AG42" s="1051"/>
      <c r="AH42" s="1051"/>
      <c r="AI42" s="1051"/>
      <c r="AJ42" s="1051"/>
      <c r="AK42" s="1051"/>
      <c r="AL42" s="8"/>
      <c r="AM42" s="2"/>
      <c r="AN42" s="2"/>
      <c r="AO42" s="2"/>
      <c r="BH42" s="2"/>
      <c r="BI42" s="2"/>
      <c r="BJ42" s="2"/>
      <c r="BK42" s="2"/>
      <c r="BL42" s="2"/>
      <c r="BM42" s="2"/>
      <c r="BN42" s="2"/>
      <c r="BO42" s="2"/>
      <c r="BP42" s="834"/>
      <c r="BQ42" s="826" t="s">
        <v>178</v>
      </c>
      <c r="BR42" s="827"/>
      <c r="BS42" s="828"/>
      <c r="BT42" s="23" t="s">
        <v>79</v>
      </c>
      <c r="BU42" s="24"/>
      <c r="BV42" s="24"/>
      <c r="BW42" s="24"/>
      <c r="BX42" s="24"/>
      <c r="BY42" s="24"/>
      <c r="BZ42" s="24"/>
      <c r="CA42" s="25"/>
      <c r="CB42" s="23" t="s">
        <v>105</v>
      </c>
      <c r="CC42" s="24"/>
      <c r="CD42" s="24"/>
      <c r="CE42" s="24"/>
      <c r="CF42" s="24"/>
      <c r="CG42" s="24"/>
      <c r="CH42" s="24"/>
      <c r="CI42" s="24"/>
      <c r="CJ42" s="24"/>
      <c r="CK42" s="24"/>
      <c r="CL42" s="24"/>
      <c r="CM42" s="24"/>
      <c r="CN42" s="24"/>
      <c r="CO42" s="24"/>
      <c r="CP42" s="24"/>
      <c r="CQ42" s="24"/>
      <c r="CR42" s="24"/>
      <c r="CS42" s="26"/>
      <c r="CT42" s="26"/>
      <c r="CU42" s="26"/>
      <c r="CV42" s="26"/>
      <c r="CW42" s="26"/>
      <c r="CX42" s="27"/>
      <c r="CY42" s="27"/>
      <c r="CZ42" s="27"/>
      <c r="DA42" s="27"/>
      <c r="DB42" s="27"/>
      <c r="DC42" s="27"/>
      <c r="DD42" s="27"/>
      <c r="DE42" s="27"/>
      <c r="DF42" s="27"/>
      <c r="DG42" s="28"/>
      <c r="DH42" s="2"/>
      <c r="DI42" s="2"/>
      <c r="DJ42" s="2"/>
      <c r="DK42" s="2"/>
      <c r="DN42" t="s">
        <v>178</v>
      </c>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row>
    <row r="43" spans="1:186" ht="15" customHeight="1">
      <c r="A43" s="4"/>
      <c r="B43" s="5"/>
      <c r="C43" s="1052" t="s">
        <v>231</v>
      </c>
      <c r="D43" s="1052" t="s">
        <v>232</v>
      </c>
      <c r="E43" s="1052"/>
      <c r="F43" s="1052"/>
      <c r="G43" s="1052"/>
      <c r="H43" s="1052"/>
      <c r="I43" s="91"/>
      <c r="J43" s="77"/>
      <c r="K43" s="77"/>
      <c r="L43" s="77"/>
      <c r="M43" s="77"/>
      <c r="N43" s="77"/>
      <c r="O43" s="77"/>
      <c r="P43" s="77"/>
      <c r="Q43" s="5"/>
      <c r="R43" s="33"/>
      <c r="S43" s="83"/>
      <c r="T43" s="83"/>
      <c r="U43" s="1051"/>
      <c r="V43" s="1051"/>
      <c r="W43" s="1051"/>
      <c r="X43" s="1051"/>
      <c r="Y43" s="1051"/>
      <c r="Z43" s="1051"/>
      <c r="AA43" s="1051"/>
      <c r="AB43" s="1051"/>
      <c r="AC43" s="1051"/>
      <c r="AD43" s="1051"/>
      <c r="AE43" s="1051"/>
      <c r="AF43" s="1051"/>
      <c r="AG43" s="1051"/>
      <c r="AH43" s="1051"/>
      <c r="AI43" s="1051"/>
      <c r="AJ43" s="1051"/>
      <c r="AK43" s="1051"/>
      <c r="AL43" s="8"/>
      <c r="AM43" s="2"/>
      <c r="AN43" s="2"/>
      <c r="AO43" s="2"/>
      <c r="BH43" s="2"/>
      <c r="BI43" s="2"/>
      <c r="BJ43" s="2"/>
      <c r="BK43" s="2"/>
      <c r="BL43" s="2"/>
      <c r="BM43" s="2"/>
      <c r="BN43" s="2"/>
      <c r="BO43" s="2"/>
      <c r="BP43" s="834"/>
      <c r="BQ43" s="826" t="s">
        <v>179</v>
      </c>
      <c r="BR43" s="827"/>
      <c r="BS43" s="828"/>
      <c r="BT43" s="23" t="s">
        <v>80</v>
      </c>
      <c r="BU43" s="24"/>
      <c r="BV43" s="24"/>
      <c r="BW43" s="24"/>
      <c r="BX43" s="24"/>
      <c r="BY43" s="24"/>
      <c r="BZ43" s="24"/>
      <c r="CA43" s="25"/>
      <c r="CB43" s="23" t="s">
        <v>106</v>
      </c>
      <c r="CC43" s="24"/>
      <c r="CD43" s="24"/>
      <c r="CE43" s="24"/>
      <c r="CF43" s="24"/>
      <c r="CG43" s="24"/>
      <c r="CH43" s="24"/>
      <c r="CI43" s="24"/>
      <c r="CJ43" s="24"/>
      <c r="CK43" s="24"/>
      <c r="CL43" s="24"/>
      <c r="CM43" s="24"/>
      <c r="CN43" s="24"/>
      <c r="CO43" s="24"/>
      <c r="CP43" s="24"/>
      <c r="CQ43" s="24"/>
      <c r="CR43" s="24"/>
      <c r="CS43" s="26"/>
      <c r="CT43" s="26"/>
      <c r="CU43" s="26"/>
      <c r="CV43" s="26"/>
      <c r="CW43" s="26"/>
      <c r="CX43" s="27"/>
      <c r="CY43" s="27"/>
      <c r="CZ43" s="27"/>
      <c r="DA43" s="27"/>
      <c r="DB43" s="27"/>
      <c r="DC43" s="27"/>
      <c r="DD43" s="27"/>
      <c r="DE43" s="27"/>
      <c r="DF43" s="27"/>
      <c r="DG43" s="28"/>
      <c r="DH43" s="2"/>
      <c r="DI43" s="2"/>
      <c r="DJ43" s="2"/>
      <c r="DK43" s="2"/>
      <c r="DN43" t="s">
        <v>179</v>
      </c>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row>
    <row r="44" spans="1:186" ht="15" customHeight="1">
      <c r="A44" s="4"/>
      <c r="B44" s="5"/>
      <c r="C44" s="1053"/>
      <c r="D44" s="1053"/>
      <c r="E44" s="1053"/>
      <c r="F44" s="1053"/>
      <c r="G44" s="1053"/>
      <c r="H44" s="1053"/>
      <c r="I44" s="66"/>
      <c r="J44" s="77"/>
      <c r="K44" s="77"/>
      <c r="L44" s="77"/>
      <c r="M44" s="77"/>
      <c r="N44" s="77"/>
      <c r="O44" s="77"/>
      <c r="P44" s="77"/>
      <c r="Q44" s="5"/>
      <c r="R44" s="33"/>
      <c r="S44" s="72">
        <v>8</v>
      </c>
      <c r="T44" s="80" t="s">
        <v>234</v>
      </c>
      <c r="U44" s="10" t="s">
        <v>239</v>
      </c>
      <c r="V44" s="83"/>
      <c r="W44" s="83"/>
      <c r="X44" s="83"/>
      <c r="Y44" s="83"/>
      <c r="Z44" s="83"/>
      <c r="AA44" s="83"/>
      <c r="AB44" s="83"/>
      <c r="AC44" s="83"/>
      <c r="AD44" s="83"/>
      <c r="AE44" s="83"/>
      <c r="AF44" s="83"/>
      <c r="AG44" s="83"/>
      <c r="AH44" s="83"/>
      <c r="AI44" s="83"/>
      <c r="AJ44" s="83"/>
      <c r="AK44" s="76"/>
      <c r="AL44" s="8"/>
      <c r="AM44" s="2"/>
      <c r="AN44" s="2"/>
      <c r="AO44" s="2"/>
      <c r="BG44" s="2"/>
      <c r="BH44" s="2"/>
      <c r="BI44" s="2"/>
      <c r="BJ44" s="2"/>
      <c r="BK44" s="2"/>
      <c r="BL44" s="2"/>
      <c r="BM44" s="2"/>
      <c r="BN44" s="2"/>
      <c r="BO44" s="2"/>
      <c r="BP44" s="834"/>
      <c r="BQ44" s="826" t="s">
        <v>180</v>
      </c>
      <c r="BR44" s="827"/>
      <c r="BS44" s="828"/>
      <c r="BT44" s="23" t="s">
        <v>81</v>
      </c>
      <c r="BU44" s="24"/>
      <c r="BV44" s="24"/>
      <c r="BW44" s="24"/>
      <c r="BX44" s="24"/>
      <c r="BY44" s="24"/>
      <c r="BZ44" s="24"/>
      <c r="CA44" s="25"/>
      <c r="CB44" s="23" t="s">
        <v>107</v>
      </c>
      <c r="CC44" s="24"/>
      <c r="CD44" s="24"/>
      <c r="CE44" s="24"/>
      <c r="CF44" s="24"/>
      <c r="CG44" s="24"/>
      <c r="CH44" s="24"/>
      <c r="CI44" s="24"/>
      <c r="CJ44" s="24"/>
      <c r="CK44" s="24"/>
      <c r="CL44" s="24"/>
      <c r="CM44" s="24"/>
      <c r="CN44" s="24"/>
      <c r="CO44" s="24"/>
      <c r="CP44" s="24"/>
      <c r="CQ44" s="24"/>
      <c r="CR44" s="24"/>
      <c r="CS44" s="26"/>
      <c r="CT44" s="26"/>
      <c r="CU44" s="26"/>
      <c r="CV44" s="26"/>
      <c r="CW44" s="26"/>
      <c r="CX44" s="27"/>
      <c r="CY44" s="27"/>
      <c r="CZ44" s="27"/>
      <c r="DA44" s="27"/>
      <c r="DB44" s="27"/>
      <c r="DC44" s="27"/>
      <c r="DD44" s="27"/>
      <c r="DE44" s="27"/>
      <c r="DF44" s="27"/>
      <c r="DG44" s="28"/>
      <c r="DH44" s="2"/>
      <c r="DI44" s="2"/>
      <c r="DJ44" s="2"/>
      <c r="DK44" s="2"/>
      <c r="DN44" t="s">
        <v>180</v>
      </c>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row>
    <row r="45" spans="1:186" ht="15" customHeight="1">
      <c r="A45" s="4"/>
      <c r="C45" s="1044"/>
      <c r="D45" s="1044"/>
      <c r="E45" s="1044"/>
      <c r="F45" s="1044"/>
      <c r="G45" s="1044"/>
      <c r="H45" s="66"/>
      <c r="I45" s="66"/>
      <c r="J45" s="77"/>
      <c r="K45" s="77"/>
      <c r="L45" s="77"/>
      <c r="M45" s="77"/>
      <c r="N45" s="77"/>
      <c r="O45" s="77"/>
      <c r="P45" s="77"/>
      <c r="Q45" s="5"/>
      <c r="R45" s="33"/>
      <c r="S45" s="72">
        <v>9</v>
      </c>
      <c r="T45" s="80" t="s">
        <v>234</v>
      </c>
      <c r="U45" s="10" t="s">
        <v>240</v>
      </c>
      <c r="V45" s="83"/>
      <c r="W45" s="83"/>
      <c r="X45" s="83"/>
      <c r="Y45" s="83"/>
      <c r="Z45" s="83"/>
      <c r="AA45" s="83"/>
      <c r="AB45" s="83"/>
      <c r="AC45" s="83"/>
      <c r="AD45" s="83"/>
      <c r="AE45" s="83"/>
      <c r="AF45" s="83"/>
      <c r="AG45" s="83"/>
      <c r="AH45" s="83"/>
      <c r="AI45" s="83"/>
      <c r="AJ45" s="83"/>
      <c r="AK45" s="76"/>
      <c r="AL45" s="8"/>
      <c r="AM45" s="2"/>
      <c r="AN45" s="2"/>
      <c r="AO45" s="2"/>
      <c r="AP45" s="84"/>
      <c r="AQ45" s="84"/>
      <c r="AR45" s="84"/>
      <c r="AS45" s="84"/>
      <c r="AT45" s="84"/>
      <c r="AU45" s="84"/>
      <c r="AV45" s="84"/>
      <c r="AW45" s="84"/>
      <c r="AX45" s="84"/>
      <c r="AY45" s="84"/>
      <c r="AZ45" s="84"/>
      <c r="BA45" s="84"/>
      <c r="BB45" s="84"/>
      <c r="BC45" s="84"/>
      <c r="BD45" s="84"/>
      <c r="BE45" s="84"/>
      <c r="BF45" s="84"/>
      <c r="BG45" s="2"/>
      <c r="BH45" s="2"/>
      <c r="BI45" s="2"/>
      <c r="BJ45" s="2"/>
      <c r="BK45" s="2"/>
      <c r="BL45" s="2"/>
      <c r="BM45" s="2"/>
      <c r="BN45" s="2"/>
      <c r="BO45" s="2"/>
      <c r="BP45" s="834"/>
      <c r="BQ45" s="826" t="s">
        <v>181</v>
      </c>
      <c r="BR45" s="827"/>
      <c r="BS45" s="828"/>
      <c r="BT45" s="23" t="s">
        <v>82</v>
      </c>
      <c r="BU45" s="24"/>
      <c r="BV45" s="24"/>
      <c r="BW45" s="24"/>
      <c r="BX45" s="24"/>
      <c r="BY45" s="24"/>
      <c r="BZ45" s="24"/>
      <c r="CA45" s="25"/>
      <c r="CB45" s="23" t="s">
        <v>108</v>
      </c>
      <c r="CC45" s="24"/>
      <c r="CD45" s="24"/>
      <c r="CE45" s="24"/>
      <c r="CF45" s="24"/>
      <c r="CG45" s="24"/>
      <c r="CH45" s="24"/>
      <c r="CI45" s="24"/>
      <c r="CJ45" s="24"/>
      <c r="CK45" s="24"/>
      <c r="CL45" s="24"/>
      <c r="CM45" s="24"/>
      <c r="CN45" s="24"/>
      <c r="CO45" s="24"/>
      <c r="CP45" s="24"/>
      <c r="CQ45" s="24"/>
      <c r="CR45" s="24"/>
      <c r="CS45" s="26"/>
      <c r="CT45" s="26"/>
      <c r="CU45" s="26"/>
      <c r="CV45" s="26"/>
      <c r="CW45" s="26"/>
      <c r="CX45" s="27"/>
      <c r="CY45" s="27"/>
      <c r="CZ45" s="27"/>
      <c r="DA45" s="27"/>
      <c r="DB45" s="27"/>
      <c r="DC45" s="27"/>
      <c r="DD45" s="27"/>
      <c r="DE45" s="27"/>
      <c r="DF45" s="27"/>
      <c r="DG45" s="28"/>
      <c r="DH45" s="2"/>
      <c r="DI45" s="2"/>
      <c r="DJ45" s="2"/>
      <c r="DK45" s="2"/>
      <c r="DN45" t="s">
        <v>181</v>
      </c>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row>
    <row r="46" spans="1:186" ht="15" customHeight="1">
      <c r="A46" s="4"/>
      <c r="B46" s="5"/>
      <c r="C46" s="1054" t="s">
        <v>313</v>
      </c>
      <c r="D46" s="1054"/>
      <c r="E46" s="1054"/>
      <c r="F46" s="1054"/>
      <c r="G46" s="1054"/>
      <c r="H46" s="1054"/>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76"/>
      <c r="AL46" s="8"/>
      <c r="AM46" s="2"/>
      <c r="AN46" s="2"/>
      <c r="AO46" s="2"/>
      <c r="AP46" s="84"/>
      <c r="AQ46" s="84"/>
      <c r="AR46" s="84"/>
      <c r="AS46" s="84"/>
      <c r="AT46" s="84"/>
      <c r="AU46" s="84"/>
      <c r="AV46" s="84"/>
      <c r="AW46" s="84"/>
      <c r="AX46" s="84"/>
      <c r="AY46" s="84"/>
      <c r="AZ46" s="84"/>
      <c r="BA46" s="84"/>
      <c r="BB46" s="84"/>
      <c r="BC46" s="84"/>
      <c r="BD46" s="84"/>
      <c r="BE46" s="84"/>
      <c r="BF46" s="84"/>
      <c r="BG46" s="2"/>
      <c r="BH46" s="2"/>
      <c r="BI46" s="2"/>
      <c r="BJ46" s="2"/>
      <c r="BK46" s="2"/>
      <c r="BL46" s="2"/>
      <c r="BM46" s="2"/>
      <c r="BN46" s="2"/>
      <c r="BO46" s="2"/>
      <c r="BP46" s="834"/>
      <c r="BQ46" s="826" t="s">
        <v>182</v>
      </c>
      <c r="BR46" s="827"/>
      <c r="BS46" s="828"/>
      <c r="BT46" s="23" t="s">
        <v>83</v>
      </c>
      <c r="BU46" s="24"/>
      <c r="BV46" s="24"/>
      <c r="BW46" s="24"/>
      <c r="BX46" s="24"/>
      <c r="BY46" s="24"/>
      <c r="BZ46" s="24"/>
      <c r="CA46" s="25"/>
      <c r="CB46" s="23" t="s">
        <v>109</v>
      </c>
      <c r="CC46" s="24"/>
      <c r="CD46" s="24"/>
      <c r="CE46" s="24"/>
      <c r="CF46" s="24"/>
      <c r="CG46" s="24"/>
      <c r="CH46" s="24"/>
      <c r="CI46" s="24"/>
      <c r="CJ46" s="24"/>
      <c r="CK46" s="24"/>
      <c r="CL46" s="24"/>
      <c r="CM46" s="24"/>
      <c r="CN46" s="24"/>
      <c r="CO46" s="24"/>
      <c r="CP46" s="24"/>
      <c r="CQ46" s="24"/>
      <c r="CR46" s="24"/>
      <c r="CS46" s="26"/>
      <c r="CT46" s="26"/>
      <c r="CU46" s="26"/>
      <c r="CV46" s="26"/>
      <c r="CW46" s="26"/>
      <c r="CX46" s="27"/>
      <c r="CY46" s="27"/>
      <c r="CZ46" s="27"/>
      <c r="DA46" s="27"/>
      <c r="DB46" s="27"/>
      <c r="DC46" s="27"/>
      <c r="DD46" s="27"/>
      <c r="DE46" s="27"/>
      <c r="DF46" s="27"/>
      <c r="DG46" s="28"/>
      <c r="DH46" s="2"/>
      <c r="DI46" s="2"/>
      <c r="DJ46" s="2"/>
      <c r="DK46" s="2"/>
      <c r="DN46" t="s">
        <v>184</v>
      </c>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row>
    <row r="47" spans="1:186" ht="15" customHeight="1">
      <c r="A47" s="4"/>
      <c r="B47" s="5"/>
      <c r="C47" s="32"/>
      <c r="D47" s="1055" t="s">
        <v>309</v>
      </c>
      <c r="E47" s="1057"/>
      <c r="F47" s="1055" t="s">
        <v>310</v>
      </c>
      <c r="G47" s="1057"/>
      <c r="H47" s="1056"/>
      <c r="I47" s="1055" t="s">
        <v>311</v>
      </c>
      <c r="J47" s="1057"/>
      <c r="K47" s="1057"/>
      <c r="L47" s="1057"/>
      <c r="M47" s="1056"/>
      <c r="N47" s="1055" t="s">
        <v>312</v>
      </c>
      <c r="O47" s="1057"/>
      <c r="P47" s="1057"/>
      <c r="Q47" s="1057"/>
      <c r="R47" s="1057"/>
      <c r="S47" s="1056"/>
      <c r="T47" s="1055" t="s">
        <v>309</v>
      </c>
      <c r="U47" s="1057"/>
      <c r="V47" s="1055" t="s">
        <v>310</v>
      </c>
      <c r="W47" s="1057"/>
      <c r="X47" s="1056"/>
      <c r="Y47" s="1055" t="s">
        <v>311</v>
      </c>
      <c r="Z47" s="1057"/>
      <c r="AA47" s="1057"/>
      <c r="AB47" s="1057"/>
      <c r="AC47" s="1056"/>
      <c r="AD47" s="1055" t="s">
        <v>312</v>
      </c>
      <c r="AE47" s="1057"/>
      <c r="AF47" s="1057"/>
      <c r="AG47" s="1057"/>
      <c r="AH47" s="1057"/>
      <c r="AI47" s="1056"/>
      <c r="AJ47" s="83"/>
      <c r="AK47" s="76"/>
      <c r="AL47" s="8"/>
      <c r="AM47" s="2"/>
      <c r="AN47" s="2"/>
      <c r="AO47" s="2"/>
      <c r="AP47" s="84"/>
      <c r="AQ47" s="84"/>
      <c r="AR47" s="84"/>
      <c r="AS47" s="84"/>
      <c r="AT47" s="84"/>
      <c r="AU47" s="84"/>
      <c r="AV47" s="84"/>
      <c r="AW47" s="84"/>
      <c r="AX47" s="84"/>
      <c r="AY47" s="84"/>
      <c r="AZ47" s="84"/>
      <c r="BA47" s="84"/>
      <c r="BB47" s="84"/>
      <c r="BC47" s="84"/>
      <c r="BD47" s="84"/>
      <c r="BE47" s="84"/>
      <c r="BF47" s="84"/>
      <c r="BG47" s="2"/>
      <c r="BH47" s="2"/>
      <c r="BI47" s="2"/>
      <c r="BJ47" s="2"/>
      <c r="BK47" s="2"/>
      <c r="BL47" s="2"/>
      <c r="BM47" s="2"/>
      <c r="BN47" s="2"/>
      <c r="BO47" s="2"/>
      <c r="BP47" s="834"/>
      <c r="BQ47" s="826" t="s">
        <v>183</v>
      </c>
      <c r="BR47" s="827"/>
      <c r="BS47" s="828"/>
      <c r="BT47" s="23" t="s">
        <v>84</v>
      </c>
      <c r="BU47" s="24"/>
      <c r="BV47" s="24"/>
      <c r="BW47" s="24"/>
      <c r="BX47" s="24"/>
      <c r="BY47" s="24"/>
      <c r="BZ47" s="24"/>
      <c r="CA47" s="25"/>
      <c r="CB47" s="23" t="s">
        <v>110</v>
      </c>
      <c r="CC47" s="24"/>
      <c r="CD47" s="24"/>
      <c r="CE47" s="24"/>
      <c r="CF47" s="24"/>
      <c r="CG47" s="24"/>
      <c r="CH47" s="24"/>
      <c r="CI47" s="24"/>
      <c r="CJ47" s="24"/>
      <c r="CK47" s="24"/>
      <c r="CL47" s="24"/>
      <c r="CM47" s="24"/>
      <c r="CN47" s="24"/>
      <c r="CO47" s="24"/>
      <c r="CP47" s="24"/>
      <c r="CQ47" s="24"/>
      <c r="CR47" s="24"/>
      <c r="CS47" s="26"/>
      <c r="CT47" s="26"/>
      <c r="CU47" s="26"/>
      <c r="CV47" s="26"/>
      <c r="CW47" s="26"/>
      <c r="CX47" s="27"/>
      <c r="CY47" s="27"/>
      <c r="CZ47" s="27"/>
      <c r="DA47" s="27"/>
      <c r="DB47" s="27"/>
      <c r="DC47" s="27"/>
      <c r="DD47" s="27"/>
      <c r="DE47" s="27"/>
      <c r="DF47" s="27"/>
      <c r="DG47" s="28"/>
      <c r="DH47" s="2"/>
      <c r="DI47" s="2"/>
      <c r="DJ47" s="2"/>
      <c r="DK47" s="2"/>
      <c r="DN47" t="s">
        <v>185</v>
      </c>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row>
    <row r="48" spans="1:186" ht="15" customHeight="1">
      <c r="A48" s="4"/>
      <c r="B48" s="5"/>
      <c r="C48" s="32"/>
      <c r="D48" s="847">
        <v>1</v>
      </c>
      <c r="E48" s="848"/>
      <c r="F48" s="842"/>
      <c r="G48" s="843"/>
      <c r="H48" s="844"/>
      <c r="I48" s="849"/>
      <c r="J48" s="850"/>
      <c r="K48" s="850"/>
      <c r="L48" s="850"/>
      <c r="M48" s="851"/>
      <c r="N48" s="776" t="str">
        <f>IF(I48="","",I48)</f>
        <v/>
      </c>
      <c r="O48" s="777"/>
      <c r="P48" s="777"/>
      <c r="Q48" s="777"/>
      <c r="R48" s="777"/>
      <c r="S48" s="778"/>
      <c r="T48" s="847">
        <v>13</v>
      </c>
      <c r="U48" s="848"/>
      <c r="V48" s="842"/>
      <c r="W48" s="843"/>
      <c r="X48" s="844"/>
      <c r="Y48" s="849"/>
      <c r="Z48" s="850"/>
      <c r="AA48" s="850"/>
      <c r="AB48" s="850"/>
      <c r="AC48" s="851"/>
      <c r="AD48" s="776" t="str">
        <f>IF(Y48="","",SUM($I$48:$I$59)+Y48)</f>
        <v/>
      </c>
      <c r="AE48" s="777"/>
      <c r="AF48" s="777"/>
      <c r="AG48" s="777"/>
      <c r="AH48" s="777"/>
      <c r="AI48" s="778"/>
      <c r="AJ48" s="83"/>
      <c r="AK48" s="76"/>
      <c r="AL48" s="8"/>
      <c r="AM48" s="2"/>
      <c r="AN48" s="2"/>
      <c r="AO48" s="2"/>
      <c r="AP48" s="84"/>
      <c r="AQ48" s="84"/>
      <c r="AR48" s="84"/>
      <c r="AS48" s="84"/>
      <c r="AT48" s="84"/>
      <c r="AU48" s="84"/>
      <c r="AV48" s="84"/>
      <c r="AW48" s="84"/>
      <c r="AX48" s="84"/>
      <c r="AY48" s="84"/>
      <c r="AZ48" s="84"/>
      <c r="BA48" s="84"/>
      <c r="BB48" s="84"/>
      <c r="BC48" s="84"/>
      <c r="BD48" s="84"/>
      <c r="BE48" s="84"/>
      <c r="BF48" s="84"/>
      <c r="BG48" s="2"/>
      <c r="BH48" s="2"/>
      <c r="BI48" s="2"/>
      <c r="BJ48" s="2"/>
      <c r="BK48" s="2"/>
      <c r="BL48" s="2"/>
      <c r="BM48" s="2"/>
      <c r="BN48" s="2"/>
      <c r="BO48" s="2"/>
      <c r="BP48" s="834"/>
      <c r="BQ48" s="826" t="s">
        <v>184</v>
      </c>
      <c r="BR48" s="827"/>
      <c r="BS48" s="828"/>
      <c r="BT48" s="23" t="s">
        <v>85</v>
      </c>
      <c r="BU48" s="24"/>
      <c r="BV48" s="24"/>
      <c r="BW48" s="24"/>
      <c r="BX48" s="24"/>
      <c r="BY48" s="24"/>
      <c r="BZ48" s="24"/>
      <c r="CA48" s="25"/>
      <c r="CB48" s="23" t="s">
        <v>612</v>
      </c>
      <c r="CC48" s="24"/>
      <c r="CD48" s="24"/>
      <c r="CE48" s="24"/>
      <c r="CF48" s="24"/>
      <c r="CG48" s="24"/>
      <c r="CH48" s="24"/>
      <c r="CI48" s="24"/>
      <c r="CJ48" s="24"/>
      <c r="CK48" s="24"/>
      <c r="CL48" s="24"/>
      <c r="CM48" s="24"/>
      <c r="CN48" s="24"/>
      <c r="CO48" s="24"/>
      <c r="CP48" s="24"/>
      <c r="CQ48" s="24"/>
      <c r="CR48" s="24"/>
      <c r="CS48" s="26"/>
      <c r="CT48" s="26"/>
      <c r="CU48" s="26"/>
      <c r="CV48" s="26"/>
      <c r="CW48" s="26"/>
      <c r="CX48" s="27"/>
      <c r="CY48" s="27"/>
      <c r="CZ48" s="27"/>
      <c r="DA48" s="27"/>
      <c r="DB48" s="27"/>
      <c r="DC48" s="27"/>
      <c r="DD48" s="27"/>
      <c r="DE48" s="27"/>
      <c r="DF48" s="27"/>
      <c r="DG48" s="28"/>
      <c r="DH48" s="2"/>
      <c r="DI48" s="2"/>
      <c r="DJ48" s="2"/>
      <c r="DK48" s="2"/>
      <c r="DN48" t="s">
        <v>186</v>
      </c>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row>
    <row r="49" spans="1:186" ht="15" customHeight="1">
      <c r="A49" s="4"/>
      <c r="B49" s="5"/>
      <c r="C49" s="32"/>
      <c r="D49" s="847">
        <v>2</v>
      </c>
      <c r="E49" s="848"/>
      <c r="F49" s="842"/>
      <c r="G49" s="843"/>
      <c r="H49" s="844"/>
      <c r="I49" s="849"/>
      <c r="J49" s="850"/>
      <c r="K49" s="850"/>
      <c r="L49" s="850"/>
      <c r="M49" s="851"/>
      <c r="N49" s="776" t="str">
        <f>IF(I49="","",SUM($I48:I$48)+I49)</f>
        <v/>
      </c>
      <c r="O49" s="975"/>
      <c r="P49" s="975"/>
      <c r="Q49" s="975"/>
      <c r="R49" s="975"/>
      <c r="S49" s="976"/>
      <c r="T49" s="847">
        <v>14</v>
      </c>
      <c r="U49" s="848"/>
      <c r="V49" s="842"/>
      <c r="W49" s="843"/>
      <c r="X49" s="844"/>
      <c r="Y49" s="849"/>
      <c r="Z49" s="850"/>
      <c r="AA49" s="850"/>
      <c r="AB49" s="850"/>
      <c r="AC49" s="851"/>
      <c r="AD49" s="776" t="str">
        <f>IF(Y49="","",SUM($I$48:$I$59)+SUM($Y$48:Y48)+Y49)</f>
        <v/>
      </c>
      <c r="AE49" s="777"/>
      <c r="AF49" s="777"/>
      <c r="AG49" s="777"/>
      <c r="AH49" s="777"/>
      <c r="AI49" s="778"/>
      <c r="AJ49" s="83"/>
      <c r="AK49" s="76"/>
      <c r="AL49" s="8"/>
      <c r="AM49" s="2"/>
      <c r="AN49" s="2"/>
      <c r="AO49" s="2"/>
      <c r="AP49" s="84"/>
      <c r="AQ49" s="84"/>
      <c r="AR49" s="84"/>
      <c r="AS49" s="84"/>
      <c r="AT49" s="84"/>
      <c r="AU49" s="84"/>
      <c r="AV49" s="84"/>
      <c r="AW49" s="84"/>
      <c r="AX49" s="84"/>
      <c r="AY49" s="84"/>
      <c r="AZ49" s="84"/>
      <c r="BA49" s="84"/>
      <c r="BB49" s="84"/>
      <c r="BC49" s="84"/>
      <c r="BD49" s="84"/>
      <c r="BE49" s="84"/>
      <c r="BF49" s="84"/>
      <c r="BG49" s="2"/>
      <c r="BH49" s="2"/>
      <c r="BI49" s="2"/>
      <c r="BJ49" s="2"/>
      <c r="BK49" s="2"/>
      <c r="BL49" s="2"/>
      <c r="BM49" s="2"/>
      <c r="BN49" s="2"/>
      <c r="BO49" s="2"/>
      <c r="BP49" s="835"/>
      <c r="BQ49" s="826" t="s">
        <v>185</v>
      </c>
      <c r="BR49" s="827"/>
      <c r="BS49" s="828"/>
      <c r="BT49" s="23" t="s">
        <v>86</v>
      </c>
      <c r="BU49" s="24"/>
      <c r="BV49" s="24"/>
      <c r="BW49" s="24"/>
      <c r="BX49" s="24"/>
      <c r="BY49" s="24"/>
      <c r="BZ49" s="24"/>
      <c r="CA49" s="25"/>
      <c r="CB49" s="23" t="s">
        <v>613</v>
      </c>
      <c r="CC49" s="24"/>
      <c r="CD49" s="24"/>
      <c r="CE49" s="24"/>
      <c r="CF49" s="24"/>
      <c r="CG49" s="24"/>
      <c r="CH49" s="24"/>
      <c r="CI49" s="24"/>
      <c r="CJ49" s="24"/>
      <c r="CK49" s="24"/>
      <c r="CL49" s="24"/>
      <c r="CM49" s="24"/>
      <c r="CN49" s="24"/>
      <c r="CO49" s="24"/>
      <c r="CP49" s="24"/>
      <c r="CQ49" s="24"/>
      <c r="CR49" s="24"/>
      <c r="CS49" s="26"/>
      <c r="CT49" s="26"/>
      <c r="CU49" s="26"/>
      <c r="CV49" s="26"/>
      <c r="CW49" s="26"/>
      <c r="CX49" s="27"/>
      <c r="CY49" s="27"/>
      <c r="CZ49" s="27"/>
      <c r="DA49" s="27"/>
      <c r="DB49" s="27"/>
      <c r="DC49" s="27"/>
      <c r="DD49" s="27"/>
      <c r="DE49" s="27"/>
      <c r="DF49" s="27"/>
      <c r="DG49" s="28"/>
      <c r="DH49" s="2"/>
      <c r="DI49" s="2"/>
      <c r="DJ49" s="2"/>
      <c r="DK49" s="2"/>
      <c r="DN49" t="s">
        <v>187</v>
      </c>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row>
    <row r="50" spans="1:186" ht="15" customHeight="1">
      <c r="A50" s="4"/>
      <c r="B50" s="5"/>
      <c r="C50" s="32"/>
      <c r="D50" s="847">
        <v>3</v>
      </c>
      <c r="E50" s="848"/>
      <c r="F50" s="842"/>
      <c r="G50" s="843"/>
      <c r="H50" s="844"/>
      <c r="I50" s="849"/>
      <c r="J50" s="850"/>
      <c r="K50" s="850"/>
      <c r="L50" s="850"/>
      <c r="M50" s="851"/>
      <c r="N50" s="776" t="str">
        <f>IF(I50="","",SUM($I$48:I49)+I50)</f>
        <v/>
      </c>
      <c r="O50" s="975"/>
      <c r="P50" s="975"/>
      <c r="Q50" s="975"/>
      <c r="R50" s="975"/>
      <c r="S50" s="976"/>
      <c r="T50" s="847">
        <v>15</v>
      </c>
      <c r="U50" s="848"/>
      <c r="V50" s="842"/>
      <c r="W50" s="843"/>
      <c r="X50" s="844"/>
      <c r="Y50" s="849"/>
      <c r="Z50" s="850"/>
      <c r="AA50" s="850"/>
      <c r="AB50" s="850"/>
      <c r="AC50" s="851"/>
      <c r="AD50" s="776" t="str">
        <f>IF(Y50="","",SUM($I$48:$I$59)+SUM($Y$48:Y49)+Y50)</f>
        <v/>
      </c>
      <c r="AE50" s="777"/>
      <c r="AF50" s="777"/>
      <c r="AG50" s="777"/>
      <c r="AH50" s="777"/>
      <c r="AI50" s="778"/>
      <c r="AJ50" s="83"/>
      <c r="AK50" s="76"/>
      <c r="AL50" s="8"/>
      <c r="AM50" s="2"/>
      <c r="AN50" s="2"/>
      <c r="AO50" s="2"/>
      <c r="AP50" s="84"/>
      <c r="AQ50" s="84"/>
      <c r="AR50" s="84"/>
      <c r="AS50" s="84"/>
      <c r="AT50" s="84"/>
      <c r="AU50" s="84"/>
      <c r="AV50" s="84"/>
      <c r="AW50" s="84"/>
      <c r="AX50" s="84"/>
      <c r="AY50" s="84"/>
      <c r="AZ50" s="84"/>
      <c r="BA50" s="84"/>
      <c r="BB50" s="84"/>
      <c r="BC50" s="84"/>
      <c r="BD50" s="84"/>
      <c r="BE50" s="84"/>
      <c r="BF50" s="84"/>
      <c r="BG50" s="2"/>
      <c r="BH50" s="2"/>
      <c r="BI50" s="2"/>
      <c r="BJ50" s="2"/>
      <c r="BK50" s="2"/>
      <c r="BL50" s="2"/>
      <c r="BM50" s="2"/>
      <c r="BN50" s="2"/>
      <c r="BO50" s="2"/>
      <c r="BP50" s="833" t="s">
        <v>59</v>
      </c>
      <c r="BQ50" s="880" t="s">
        <v>186</v>
      </c>
      <c r="BR50" s="881"/>
      <c r="BS50" s="882"/>
      <c r="BT50" s="16" t="s">
        <v>111</v>
      </c>
      <c r="BU50" s="17"/>
      <c r="BV50" s="17"/>
      <c r="BW50" s="17"/>
      <c r="BX50" s="17"/>
      <c r="BY50" s="17"/>
      <c r="BZ50" s="17"/>
      <c r="CA50" s="18"/>
      <c r="CB50" s="16" t="s">
        <v>117</v>
      </c>
      <c r="CC50" s="17"/>
      <c r="CD50" s="17"/>
      <c r="CE50" s="17"/>
      <c r="CF50" s="17"/>
      <c r="CG50" s="17"/>
      <c r="CH50" s="17"/>
      <c r="CI50" s="17"/>
      <c r="CJ50" s="17"/>
      <c r="CK50" s="17"/>
      <c r="CL50" s="17"/>
      <c r="CM50" s="17"/>
      <c r="CN50" s="17"/>
      <c r="CO50" s="17"/>
      <c r="CP50" s="17"/>
      <c r="CQ50" s="17"/>
      <c r="CR50" s="17"/>
      <c r="CS50" s="19"/>
      <c r="CT50" s="19"/>
      <c r="CU50" s="19"/>
      <c r="CV50" s="19"/>
      <c r="CW50" s="19"/>
      <c r="CX50" s="20"/>
      <c r="CY50" s="20"/>
      <c r="CZ50" s="20"/>
      <c r="DA50" s="20"/>
      <c r="DB50" s="20"/>
      <c r="DC50" s="20"/>
      <c r="DD50" s="20"/>
      <c r="DE50" s="20"/>
      <c r="DF50" s="20"/>
      <c r="DG50" s="21"/>
      <c r="DH50" s="2"/>
      <c r="DI50" s="2"/>
      <c r="DJ50" s="2"/>
      <c r="DK50" s="2"/>
      <c r="DN50" t="s">
        <v>188</v>
      </c>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row>
    <row r="51" spans="1:186" ht="15" customHeight="1">
      <c r="A51" s="4"/>
      <c r="B51" s="5"/>
      <c r="C51" s="32"/>
      <c r="D51" s="847">
        <v>4</v>
      </c>
      <c r="E51" s="848"/>
      <c r="F51" s="842"/>
      <c r="G51" s="843"/>
      <c r="H51" s="844"/>
      <c r="I51" s="849"/>
      <c r="J51" s="850"/>
      <c r="K51" s="850"/>
      <c r="L51" s="850"/>
      <c r="M51" s="851"/>
      <c r="N51" s="776" t="str">
        <f>IF(I51="","",SUM($I$48:I50)+I51)</f>
        <v/>
      </c>
      <c r="O51" s="777"/>
      <c r="P51" s="777"/>
      <c r="Q51" s="777"/>
      <c r="R51" s="777"/>
      <c r="S51" s="778"/>
      <c r="T51" s="847">
        <v>16</v>
      </c>
      <c r="U51" s="848"/>
      <c r="V51" s="842"/>
      <c r="W51" s="843"/>
      <c r="X51" s="844"/>
      <c r="Y51" s="849"/>
      <c r="Z51" s="850"/>
      <c r="AA51" s="850"/>
      <c r="AB51" s="850"/>
      <c r="AC51" s="851"/>
      <c r="AD51" s="776" t="str">
        <f>IF(Y51="","",SUM($I$48:$I$59)+SUM($Y$48:Y50)+Y51)</f>
        <v/>
      </c>
      <c r="AE51" s="777"/>
      <c r="AF51" s="777"/>
      <c r="AG51" s="777"/>
      <c r="AH51" s="777"/>
      <c r="AI51" s="778"/>
      <c r="AJ51" s="83"/>
      <c r="AK51" s="76"/>
      <c r="AL51" s="8"/>
      <c r="AM51" s="2"/>
      <c r="AN51" s="2"/>
      <c r="AO51" s="2"/>
      <c r="AP51" s="84"/>
      <c r="AQ51" s="84"/>
      <c r="AR51" s="84"/>
      <c r="AS51" s="84"/>
      <c r="AT51" s="84"/>
      <c r="AU51" s="84"/>
      <c r="AV51" s="84"/>
      <c r="AW51" s="84"/>
      <c r="AX51" s="84"/>
      <c r="AY51" s="84"/>
      <c r="AZ51" s="84"/>
      <c r="BA51" s="84"/>
      <c r="BB51" s="84"/>
      <c r="BC51" s="84"/>
      <c r="BD51" s="84"/>
      <c r="BE51" s="84"/>
      <c r="BF51" s="84"/>
      <c r="BG51" s="2"/>
      <c r="BH51" s="2"/>
      <c r="BI51" s="2"/>
      <c r="BJ51" s="2"/>
      <c r="BK51" s="2"/>
      <c r="BL51" s="2"/>
      <c r="BM51" s="2"/>
      <c r="BN51" s="2"/>
      <c r="BO51" s="2"/>
      <c r="BP51" s="834"/>
      <c r="BQ51" s="826" t="s">
        <v>187</v>
      </c>
      <c r="BR51" s="827"/>
      <c r="BS51" s="828"/>
      <c r="BT51" s="23" t="s">
        <v>112</v>
      </c>
      <c r="BU51" s="24"/>
      <c r="BV51" s="24"/>
      <c r="BW51" s="24"/>
      <c r="BX51" s="24"/>
      <c r="BY51" s="24"/>
      <c r="BZ51" s="24"/>
      <c r="CA51" s="25"/>
      <c r="CB51" s="23" t="s">
        <v>118</v>
      </c>
      <c r="CC51" s="24"/>
      <c r="CD51" s="24"/>
      <c r="CE51" s="24"/>
      <c r="CF51" s="24"/>
      <c r="CG51" s="24"/>
      <c r="CH51" s="24"/>
      <c r="CI51" s="24"/>
      <c r="CJ51" s="24"/>
      <c r="CK51" s="24"/>
      <c r="CL51" s="24"/>
      <c r="CM51" s="24"/>
      <c r="CN51" s="24"/>
      <c r="CO51" s="24"/>
      <c r="CP51" s="24"/>
      <c r="CQ51" s="24"/>
      <c r="CR51" s="24"/>
      <c r="CS51" s="26"/>
      <c r="CT51" s="26"/>
      <c r="CU51" s="26"/>
      <c r="CV51" s="26"/>
      <c r="CW51" s="26"/>
      <c r="CX51" s="27"/>
      <c r="CY51" s="27"/>
      <c r="CZ51" s="27"/>
      <c r="DA51" s="27"/>
      <c r="DB51" s="27"/>
      <c r="DC51" s="27"/>
      <c r="DD51" s="27"/>
      <c r="DE51" s="27"/>
      <c r="DF51" s="27"/>
      <c r="DG51" s="28"/>
      <c r="DH51" s="2"/>
      <c r="DI51" s="2"/>
      <c r="DJ51" s="2"/>
      <c r="DK51" s="2"/>
      <c r="DN51" t="s">
        <v>189</v>
      </c>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row>
    <row r="52" spans="1:186" ht="15" customHeight="1">
      <c r="A52" s="4"/>
      <c r="B52" s="5"/>
      <c r="C52" s="32"/>
      <c r="D52" s="847">
        <v>5</v>
      </c>
      <c r="E52" s="848"/>
      <c r="F52" s="842"/>
      <c r="G52" s="843"/>
      <c r="H52" s="844"/>
      <c r="I52" s="849"/>
      <c r="J52" s="850"/>
      <c r="K52" s="850"/>
      <c r="L52" s="850"/>
      <c r="M52" s="851"/>
      <c r="N52" s="776" t="str">
        <f>IF(I52="","",SUM($I$48:I51)+I52)</f>
        <v/>
      </c>
      <c r="O52" s="777"/>
      <c r="P52" s="777"/>
      <c r="Q52" s="777"/>
      <c r="R52" s="777"/>
      <c r="S52" s="778"/>
      <c r="T52" s="847">
        <v>17</v>
      </c>
      <c r="U52" s="848"/>
      <c r="V52" s="842"/>
      <c r="W52" s="843"/>
      <c r="X52" s="844"/>
      <c r="Y52" s="849"/>
      <c r="Z52" s="850"/>
      <c r="AA52" s="850"/>
      <c r="AB52" s="850"/>
      <c r="AC52" s="851"/>
      <c r="AD52" s="776" t="str">
        <f>IF(Y52="","",SUM($I$48:$I$59)+SUM($Y$48:Y51)+Y52)</f>
        <v/>
      </c>
      <c r="AE52" s="777"/>
      <c r="AF52" s="777"/>
      <c r="AG52" s="777"/>
      <c r="AH52" s="777"/>
      <c r="AI52" s="778"/>
      <c r="AJ52" s="83"/>
      <c r="AK52" s="76"/>
      <c r="AL52" s="8"/>
      <c r="AM52" s="2"/>
      <c r="AN52" s="2"/>
      <c r="AO52" s="2"/>
      <c r="AP52" s="84"/>
      <c r="AQ52" s="84"/>
      <c r="AR52" s="84"/>
      <c r="AS52" s="84"/>
      <c r="AT52" s="84"/>
      <c r="AU52" s="84"/>
      <c r="AV52" s="84"/>
      <c r="AW52" s="84"/>
      <c r="AX52" s="84"/>
      <c r="AY52" s="84"/>
      <c r="AZ52" s="84"/>
      <c r="BA52" s="84"/>
      <c r="BB52" s="84"/>
      <c r="BC52" s="84"/>
      <c r="BD52" s="84"/>
      <c r="BE52" s="84"/>
      <c r="BF52" s="84"/>
      <c r="BG52" s="2"/>
      <c r="BH52" s="2"/>
      <c r="BI52" s="2"/>
      <c r="BJ52" s="2"/>
      <c r="BK52" s="2"/>
      <c r="BL52" s="2"/>
      <c r="BM52" s="2"/>
      <c r="BN52" s="2"/>
      <c r="BO52" s="2"/>
      <c r="BP52" s="834"/>
      <c r="BQ52" s="826" t="s">
        <v>188</v>
      </c>
      <c r="BR52" s="827"/>
      <c r="BS52" s="828"/>
      <c r="BT52" s="23" t="s">
        <v>113</v>
      </c>
      <c r="BU52" s="24"/>
      <c r="BV52" s="24"/>
      <c r="BW52" s="24"/>
      <c r="BX52" s="24"/>
      <c r="BY52" s="24"/>
      <c r="BZ52" s="24"/>
      <c r="CA52" s="25"/>
      <c r="CB52" s="23" t="s">
        <v>121</v>
      </c>
      <c r="CC52" s="24"/>
      <c r="CD52" s="24"/>
      <c r="CE52" s="24"/>
      <c r="CF52" s="24"/>
      <c r="CG52" s="24"/>
      <c r="CH52" s="24"/>
      <c r="CI52" s="24"/>
      <c r="CJ52" s="24"/>
      <c r="CK52" s="24"/>
      <c r="CL52" s="24"/>
      <c r="CM52" s="24"/>
      <c r="CN52" s="24"/>
      <c r="CO52" s="24"/>
      <c r="CP52" s="24"/>
      <c r="CQ52" s="24"/>
      <c r="CR52" s="24"/>
      <c r="CS52" s="26"/>
      <c r="CT52" s="26"/>
      <c r="CU52" s="26"/>
      <c r="CV52" s="26"/>
      <c r="CW52" s="26"/>
      <c r="CX52" s="27"/>
      <c r="CY52" s="27"/>
      <c r="CZ52" s="27"/>
      <c r="DA52" s="27"/>
      <c r="DB52" s="27"/>
      <c r="DC52" s="27"/>
      <c r="DD52" s="27"/>
      <c r="DE52" s="27"/>
      <c r="DF52" s="27"/>
      <c r="DG52" s="28"/>
      <c r="DH52" s="2"/>
      <c r="DI52" s="2"/>
      <c r="DJ52" s="2"/>
      <c r="DK52" s="2"/>
      <c r="DN52" t="s">
        <v>190</v>
      </c>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row>
    <row r="53" spans="1:186" ht="15" customHeight="1">
      <c r="A53" s="4"/>
      <c r="B53" s="5"/>
      <c r="C53" s="32"/>
      <c r="D53" s="847">
        <v>6</v>
      </c>
      <c r="E53" s="848"/>
      <c r="F53" s="842"/>
      <c r="G53" s="843"/>
      <c r="H53" s="844"/>
      <c r="I53" s="849"/>
      <c r="J53" s="850"/>
      <c r="K53" s="850"/>
      <c r="L53" s="850"/>
      <c r="M53" s="851"/>
      <c r="N53" s="776" t="str">
        <f>IF(I53="","",SUM($I$48:I52)+I53)</f>
        <v/>
      </c>
      <c r="O53" s="777"/>
      <c r="P53" s="777"/>
      <c r="Q53" s="777"/>
      <c r="R53" s="777"/>
      <c r="S53" s="778"/>
      <c r="T53" s="847">
        <v>18</v>
      </c>
      <c r="U53" s="848"/>
      <c r="V53" s="842"/>
      <c r="W53" s="843"/>
      <c r="X53" s="844"/>
      <c r="Y53" s="849"/>
      <c r="Z53" s="850"/>
      <c r="AA53" s="850"/>
      <c r="AB53" s="850"/>
      <c r="AC53" s="851"/>
      <c r="AD53" s="776" t="str">
        <f>IF(Y53="","",SUM($I$48:$I$59)+SUM($Y$48:Y52)+Y53)</f>
        <v/>
      </c>
      <c r="AE53" s="777"/>
      <c r="AF53" s="777"/>
      <c r="AG53" s="777"/>
      <c r="AH53" s="777"/>
      <c r="AI53" s="778"/>
      <c r="AJ53" s="83"/>
      <c r="AK53" s="76"/>
      <c r="AL53" s="8"/>
      <c r="AM53" s="2"/>
      <c r="AN53" s="2"/>
      <c r="AO53" s="2"/>
      <c r="AP53" s="84"/>
      <c r="AQ53" s="84"/>
      <c r="AR53" s="84"/>
      <c r="AS53" s="84"/>
      <c r="AT53" s="84"/>
      <c r="AU53" s="84"/>
      <c r="AV53" s="84"/>
      <c r="AW53" s="84"/>
      <c r="AX53" s="84"/>
      <c r="AY53" s="84"/>
      <c r="AZ53" s="84"/>
      <c r="BA53" s="84"/>
      <c r="BB53" s="84"/>
      <c r="BC53" s="84"/>
      <c r="BD53" s="84"/>
      <c r="BE53" s="84"/>
      <c r="BF53" s="84"/>
      <c r="BG53" s="2"/>
      <c r="BH53" s="2"/>
      <c r="BI53" s="2"/>
      <c r="BJ53" s="2"/>
      <c r="BK53" s="2"/>
      <c r="BL53" s="2"/>
      <c r="BM53" s="2"/>
      <c r="BN53" s="2"/>
      <c r="BO53" s="2"/>
      <c r="BP53" s="834"/>
      <c r="BQ53" s="826" t="s">
        <v>189</v>
      </c>
      <c r="BR53" s="827"/>
      <c r="BS53" s="828"/>
      <c r="BT53" s="23" t="s">
        <v>114</v>
      </c>
      <c r="BU53" s="24"/>
      <c r="BV53" s="24"/>
      <c r="BW53" s="24"/>
      <c r="BX53" s="24"/>
      <c r="BY53" s="24"/>
      <c r="BZ53" s="24"/>
      <c r="CA53" s="25"/>
      <c r="CB53" s="23" t="s">
        <v>119</v>
      </c>
      <c r="CC53" s="24"/>
      <c r="CD53" s="24"/>
      <c r="CE53" s="24"/>
      <c r="CF53" s="24"/>
      <c r="CG53" s="24"/>
      <c r="CH53" s="24"/>
      <c r="CI53" s="24"/>
      <c r="CJ53" s="24"/>
      <c r="CK53" s="24"/>
      <c r="CL53" s="24"/>
      <c r="CM53" s="24"/>
      <c r="CN53" s="24"/>
      <c r="CO53" s="24"/>
      <c r="CP53" s="24"/>
      <c r="CQ53" s="24"/>
      <c r="CR53" s="24"/>
      <c r="CS53" s="26"/>
      <c r="CT53" s="26"/>
      <c r="CU53" s="26"/>
      <c r="CV53" s="26"/>
      <c r="CW53" s="26"/>
      <c r="CX53" s="27"/>
      <c r="CY53" s="27"/>
      <c r="CZ53" s="27"/>
      <c r="DA53" s="27"/>
      <c r="DB53" s="27"/>
      <c r="DC53" s="27"/>
      <c r="DD53" s="27"/>
      <c r="DE53" s="27"/>
      <c r="DF53" s="27"/>
      <c r="DG53" s="28"/>
      <c r="DH53" s="2"/>
      <c r="DI53" s="2"/>
      <c r="DJ53" s="2"/>
      <c r="DK53" s="2"/>
      <c r="DN53" t="s">
        <v>191</v>
      </c>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row>
    <row r="54" spans="1:186" ht="15" customHeight="1">
      <c r="A54" s="4"/>
      <c r="B54" s="5"/>
      <c r="C54" s="32"/>
      <c r="D54" s="847">
        <v>7</v>
      </c>
      <c r="E54" s="848"/>
      <c r="F54" s="842"/>
      <c r="G54" s="843"/>
      <c r="H54" s="844"/>
      <c r="I54" s="849"/>
      <c r="J54" s="850"/>
      <c r="K54" s="850"/>
      <c r="L54" s="850"/>
      <c r="M54" s="851"/>
      <c r="N54" s="776" t="str">
        <f>IF(I54="","",SUM($I$48:I53)+I54)</f>
        <v/>
      </c>
      <c r="O54" s="777"/>
      <c r="P54" s="777"/>
      <c r="Q54" s="777"/>
      <c r="R54" s="777"/>
      <c r="S54" s="778"/>
      <c r="T54" s="847">
        <v>19</v>
      </c>
      <c r="U54" s="848"/>
      <c r="V54" s="842"/>
      <c r="W54" s="843"/>
      <c r="X54" s="844"/>
      <c r="Y54" s="849"/>
      <c r="Z54" s="850"/>
      <c r="AA54" s="850"/>
      <c r="AB54" s="850"/>
      <c r="AC54" s="851"/>
      <c r="AD54" s="776" t="str">
        <f>IF(Y54="","",SUM($I$48:$I$59)+SUM($Y$48:Y53)+Y54)</f>
        <v/>
      </c>
      <c r="AE54" s="777"/>
      <c r="AF54" s="777"/>
      <c r="AG54" s="777"/>
      <c r="AH54" s="777"/>
      <c r="AI54" s="778"/>
      <c r="AJ54" s="83"/>
      <c r="AK54" s="76"/>
      <c r="AL54" s="8"/>
      <c r="AM54" s="2"/>
      <c r="AN54" s="2"/>
      <c r="AO54" s="2"/>
      <c r="AP54" s="84"/>
      <c r="AQ54" s="84"/>
      <c r="AR54" s="84"/>
      <c r="AS54" s="84"/>
      <c r="AT54" s="84"/>
      <c r="AU54" s="84"/>
      <c r="AV54" s="84"/>
      <c r="AW54" s="84"/>
      <c r="AX54" s="84"/>
      <c r="AY54" s="84"/>
      <c r="AZ54" s="84"/>
      <c r="BA54" s="84"/>
      <c r="BB54" s="84"/>
      <c r="BC54" s="84"/>
      <c r="BD54" s="84"/>
      <c r="BE54" s="84"/>
      <c r="BF54" s="84"/>
      <c r="BG54" s="2"/>
      <c r="BH54" s="2"/>
      <c r="BI54" s="2"/>
      <c r="BJ54" s="2"/>
      <c r="BK54" s="2"/>
      <c r="BL54" s="2"/>
      <c r="BM54" s="2"/>
      <c r="BN54" s="2"/>
      <c r="BO54" s="2"/>
      <c r="BP54" s="834"/>
      <c r="BQ54" s="826" t="s">
        <v>190</v>
      </c>
      <c r="BR54" s="827"/>
      <c r="BS54" s="828"/>
      <c r="BT54" s="23" t="s">
        <v>115</v>
      </c>
      <c r="BU54" s="24"/>
      <c r="BV54" s="24"/>
      <c r="BW54" s="24"/>
      <c r="BX54" s="24"/>
      <c r="BY54" s="24"/>
      <c r="BZ54" s="24"/>
      <c r="CA54" s="25"/>
      <c r="CB54" s="23" t="s">
        <v>120</v>
      </c>
      <c r="CC54" s="26"/>
      <c r="CD54" s="26"/>
      <c r="CE54" s="26"/>
      <c r="CF54" s="26"/>
      <c r="CG54" s="26"/>
      <c r="CH54" s="26"/>
      <c r="CI54" s="26"/>
      <c r="CJ54" s="26"/>
      <c r="CK54" s="26"/>
      <c r="CL54" s="26"/>
      <c r="CM54" s="26"/>
      <c r="CN54" s="26"/>
      <c r="CO54" s="26"/>
      <c r="CP54" s="26"/>
      <c r="CQ54" s="26"/>
      <c r="CR54" s="26"/>
      <c r="CS54" s="26"/>
      <c r="CT54" s="26"/>
      <c r="CU54" s="26"/>
      <c r="CV54" s="26"/>
      <c r="CW54" s="26"/>
      <c r="CX54" s="27"/>
      <c r="CY54" s="27"/>
      <c r="CZ54" s="27"/>
      <c r="DA54" s="27"/>
      <c r="DB54" s="27"/>
      <c r="DC54" s="27"/>
      <c r="DD54" s="27"/>
      <c r="DE54" s="27"/>
      <c r="DF54" s="27"/>
      <c r="DG54" s="28"/>
      <c r="DH54" s="2"/>
      <c r="DI54" s="2"/>
      <c r="DJ54" s="2"/>
      <c r="DK54" s="2"/>
      <c r="DN54" t="s">
        <v>192</v>
      </c>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row>
    <row r="55" spans="1:186" ht="15" customHeight="1">
      <c r="A55" s="4"/>
      <c r="B55" s="5"/>
      <c r="C55" s="32"/>
      <c r="D55" s="847">
        <v>8</v>
      </c>
      <c r="E55" s="848"/>
      <c r="F55" s="842"/>
      <c r="G55" s="843"/>
      <c r="H55" s="844"/>
      <c r="I55" s="849"/>
      <c r="J55" s="850"/>
      <c r="K55" s="850"/>
      <c r="L55" s="850"/>
      <c r="M55" s="851"/>
      <c r="N55" s="776" t="str">
        <f>IF(I55="","",SUM($I$48:I54)+I55)</f>
        <v/>
      </c>
      <c r="O55" s="777"/>
      <c r="P55" s="777"/>
      <c r="Q55" s="777"/>
      <c r="R55" s="777"/>
      <c r="S55" s="778"/>
      <c r="T55" s="847">
        <v>20</v>
      </c>
      <c r="U55" s="848"/>
      <c r="V55" s="842"/>
      <c r="W55" s="843"/>
      <c r="X55" s="844"/>
      <c r="Y55" s="849"/>
      <c r="Z55" s="850"/>
      <c r="AA55" s="850"/>
      <c r="AB55" s="850"/>
      <c r="AC55" s="851"/>
      <c r="AD55" s="776" t="str">
        <f>IF(Y55="","",SUM($I$48:$I$59)+SUM($Y$48:Y54)+Y55)</f>
        <v/>
      </c>
      <c r="AE55" s="777"/>
      <c r="AF55" s="777"/>
      <c r="AG55" s="777"/>
      <c r="AH55" s="777"/>
      <c r="AI55" s="778"/>
      <c r="AJ55" s="83"/>
      <c r="AK55" s="76"/>
      <c r="AL55" s="8"/>
      <c r="AM55" s="2"/>
      <c r="AN55" s="2"/>
      <c r="AO55" s="2"/>
      <c r="AP55" s="84"/>
      <c r="AQ55" s="84"/>
      <c r="AR55" s="84"/>
      <c r="AS55" s="84"/>
      <c r="AT55" s="84"/>
      <c r="AU55" s="84"/>
      <c r="AV55" s="84"/>
      <c r="AW55" s="84"/>
      <c r="AX55" s="84"/>
      <c r="AY55" s="84"/>
      <c r="AZ55" s="84"/>
      <c r="BA55" s="84"/>
      <c r="BB55" s="84"/>
      <c r="BC55" s="84"/>
      <c r="BD55" s="84"/>
      <c r="BE55" s="84"/>
      <c r="BF55" s="84"/>
      <c r="BG55" s="2"/>
      <c r="BH55" s="2"/>
      <c r="BI55" s="2"/>
      <c r="BJ55" s="2"/>
      <c r="BK55" s="2"/>
      <c r="BL55" s="2"/>
      <c r="BM55" s="2"/>
      <c r="BN55" s="2"/>
      <c r="BO55" s="2"/>
      <c r="BP55" s="834"/>
      <c r="BQ55" s="826" t="s">
        <v>191</v>
      </c>
      <c r="BR55" s="827"/>
      <c r="BS55" s="828"/>
      <c r="BT55" s="23" t="s">
        <v>116</v>
      </c>
      <c r="BU55" s="24"/>
      <c r="BV55" s="24"/>
      <c r="BW55" s="24"/>
      <c r="BX55" s="24"/>
      <c r="BY55" s="24"/>
      <c r="BZ55" s="24"/>
      <c r="CA55" s="25"/>
      <c r="CB55" s="23" t="s">
        <v>122</v>
      </c>
      <c r="CC55" s="26"/>
      <c r="CD55" s="26"/>
      <c r="CE55" s="26"/>
      <c r="CF55" s="26"/>
      <c r="CG55" s="26"/>
      <c r="CH55" s="26"/>
      <c r="CI55" s="26"/>
      <c r="CJ55" s="26"/>
      <c r="CK55" s="26"/>
      <c r="CL55" s="26"/>
      <c r="CM55" s="26"/>
      <c r="CN55" s="26"/>
      <c r="CO55" s="26"/>
      <c r="CP55" s="26"/>
      <c r="CQ55" s="26"/>
      <c r="CR55" s="26"/>
      <c r="CS55" s="26"/>
      <c r="CT55" s="26"/>
      <c r="CU55" s="26"/>
      <c r="CV55" s="26"/>
      <c r="CW55" s="26"/>
      <c r="CX55" s="27"/>
      <c r="CY55" s="27"/>
      <c r="CZ55" s="27"/>
      <c r="DA55" s="27"/>
      <c r="DB55" s="27"/>
      <c r="DC55" s="27"/>
      <c r="DD55" s="27"/>
      <c r="DE55" s="27"/>
      <c r="DF55" s="27"/>
      <c r="DG55" s="28"/>
      <c r="DH55" s="2"/>
      <c r="DI55" s="2"/>
      <c r="DJ55" s="2"/>
      <c r="DK55" s="2"/>
      <c r="DN55" t="s">
        <v>193</v>
      </c>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row>
    <row r="56" spans="1:186" ht="15" customHeight="1">
      <c r="A56" s="4"/>
      <c r="B56" s="5"/>
      <c r="C56" s="32"/>
      <c r="D56" s="847">
        <v>9</v>
      </c>
      <c r="E56" s="848"/>
      <c r="F56" s="842"/>
      <c r="G56" s="843"/>
      <c r="H56" s="844"/>
      <c r="I56" s="849"/>
      <c r="J56" s="850"/>
      <c r="K56" s="850"/>
      <c r="L56" s="850"/>
      <c r="M56" s="851"/>
      <c r="N56" s="776" t="str">
        <f>IF(I56="","",SUM($I$48:I55)+I56)</f>
        <v/>
      </c>
      <c r="O56" s="777"/>
      <c r="P56" s="777"/>
      <c r="Q56" s="777"/>
      <c r="R56" s="777"/>
      <c r="S56" s="778"/>
      <c r="T56" s="847">
        <v>21</v>
      </c>
      <c r="U56" s="848"/>
      <c r="V56" s="842"/>
      <c r="W56" s="843"/>
      <c r="X56" s="844"/>
      <c r="Y56" s="849"/>
      <c r="Z56" s="850"/>
      <c r="AA56" s="850"/>
      <c r="AB56" s="850"/>
      <c r="AC56" s="851"/>
      <c r="AD56" s="776" t="str">
        <f>IF(Y56="","",SUM($I$48:$I$59)+SUM($Y$48:Y55)+Y56)</f>
        <v/>
      </c>
      <c r="AE56" s="777"/>
      <c r="AF56" s="777"/>
      <c r="AG56" s="777"/>
      <c r="AH56" s="777"/>
      <c r="AI56" s="778"/>
      <c r="AJ56" s="83"/>
      <c r="AK56" s="76"/>
      <c r="AL56" s="8"/>
      <c r="AM56" s="2"/>
      <c r="AN56" s="2"/>
      <c r="AO56" s="2"/>
      <c r="AP56" s="84"/>
      <c r="AQ56" s="84"/>
      <c r="AR56" s="84"/>
      <c r="AS56" s="84"/>
      <c r="AT56" s="84"/>
      <c r="AU56" s="84"/>
      <c r="AV56" s="84"/>
      <c r="AW56" s="84"/>
      <c r="AX56" s="84"/>
      <c r="AY56" s="84"/>
      <c r="AZ56" s="84"/>
      <c r="BA56" s="84"/>
      <c r="BB56" s="84"/>
      <c r="BC56" s="84"/>
      <c r="BD56" s="84"/>
      <c r="BE56" s="84"/>
      <c r="BF56" s="84"/>
      <c r="BG56" s="2"/>
      <c r="BH56" s="2"/>
      <c r="BI56" s="2"/>
      <c r="BJ56" s="2"/>
      <c r="BK56" s="2"/>
      <c r="BL56" s="2"/>
      <c r="BM56" s="2"/>
      <c r="BN56" s="2"/>
      <c r="BO56" s="2"/>
      <c r="BP56" s="835"/>
      <c r="BQ56" s="956" t="s">
        <v>192</v>
      </c>
      <c r="BR56" s="957"/>
      <c r="BS56" s="958"/>
      <c r="BT56" s="124" t="s">
        <v>59</v>
      </c>
      <c r="BU56" s="57"/>
      <c r="BV56" s="57"/>
      <c r="BW56" s="57"/>
      <c r="BX56" s="57"/>
      <c r="BY56" s="57"/>
      <c r="BZ56" s="57"/>
      <c r="CA56" s="125"/>
      <c r="CB56" s="124" t="s">
        <v>123</v>
      </c>
      <c r="CC56" s="126"/>
      <c r="CD56" s="126"/>
      <c r="CE56" s="126"/>
      <c r="CF56" s="126"/>
      <c r="CG56" s="126"/>
      <c r="CH56" s="126"/>
      <c r="CI56" s="126"/>
      <c r="CJ56" s="126"/>
      <c r="CK56" s="126"/>
      <c r="CL56" s="126"/>
      <c r="CM56" s="126"/>
      <c r="CN56" s="126"/>
      <c r="CO56" s="126"/>
      <c r="CP56" s="126"/>
      <c r="CQ56" s="126"/>
      <c r="CR56" s="126"/>
      <c r="CS56" s="126"/>
      <c r="CT56" s="126"/>
      <c r="CU56" s="126"/>
      <c r="CV56" s="126"/>
      <c r="CW56" s="126"/>
      <c r="CX56" s="127"/>
      <c r="CY56" s="127"/>
      <c r="CZ56" s="127"/>
      <c r="DA56" s="127"/>
      <c r="DB56" s="127"/>
      <c r="DC56" s="127"/>
      <c r="DD56" s="127"/>
      <c r="DE56" s="127"/>
      <c r="DF56" s="127"/>
      <c r="DG56" s="58"/>
      <c r="DH56" s="2"/>
      <c r="DI56" s="2"/>
      <c r="DJ56" s="2"/>
      <c r="DK56" s="2"/>
      <c r="DN56" t="s">
        <v>194</v>
      </c>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row>
    <row r="57" spans="1:186" ht="15" customHeight="1">
      <c r="A57" s="4"/>
      <c r="B57" s="5"/>
      <c r="C57" s="32"/>
      <c r="D57" s="847">
        <v>10</v>
      </c>
      <c r="E57" s="848"/>
      <c r="F57" s="842"/>
      <c r="G57" s="843"/>
      <c r="H57" s="844"/>
      <c r="I57" s="849"/>
      <c r="J57" s="850"/>
      <c r="K57" s="850"/>
      <c r="L57" s="850"/>
      <c r="M57" s="851"/>
      <c r="N57" s="776" t="str">
        <f>IF(I57="","",SUM($I$48:I56)+I57)</f>
        <v/>
      </c>
      <c r="O57" s="777"/>
      <c r="P57" s="777"/>
      <c r="Q57" s="777"/>
      <c r="R57" s="777"/>
      <c r="S57" s="778"/>
      <c r="T57" s="847">
        <v>22</v>
      </c>
      <c r="U57" s="848"/>
      <c r="V57" s="842"/>
      <c r="W57" s="843"/>
      <c r="X57" s="844"/>
      <c r="Y57" s="849"/>
      <c r="Z57" s="850"/>
      <c r="AA57" s="850"/>
      <c r="AB57" s="850"/>
      <c r="AC57" s="851"/>
      <c r="AD57" s="776" t="str">
        <f>IF(Y57="","",SUM($I$48:$I$59)+SUM($Y$48:Y56)+Y57)</f>
        <v/>
      </c>
      <c r="AE57" s="777"/>
      <c r="AF57" s="777"/>
      <c r="AG57" s="777"/>
      <c r="AH57" s="777"/>
      <c r="AI57" s="778"/>
      <c r="AJ57" s="83"/>
      <c r="AK57" s="76"/>
      <c r="AL57" s="8"/>
      <c r="AM57" s="2"/>
      <c r="AN57" s="2"/>
      <c r="AO57" s="2"/>
      <c r="AP57" s="84"/>
      <c r="AQ57" s="84"/>
      <c r="AR57" s="84"/>
      <c r="AS57" s="84"/>
      <c r="AT57" s="84"/>
      <c r="AU57" s="84"/>
      <c r="AV57" s="84"/>
      <c r="AW57" s="84"/>
      <c r="AX57" s="84"/>
      <c r="AY57" s="84"/>
      <c r="AZ57" s="84"/>
      <c r="BA57" s="84"/>
      <c r="BB57" s="84"/>
      <c r="BC57" s="84"/>
      <c r="BD57" s="84"/>
      <c r="BE57" s="84"/>
      <c r="BF57" s="84"/>
      <c r="BG57" s="2"/>
      <c r="BH57" s="2"/>
      <c r="BI57" s="2"/>
      <c r="BJ57" s="2"/>
      <c r="BK57" s="2"/>
      <c r="BL57" s="2"/>
      <c r="BM57" s="2"/>
      <c r="BN57" s="2"/>
      <c r="BO57" s="2"/>
      <c r="BP57" s="833" t="s">
        <v>315</v>
      </c>
      <c r="BQ57" s="880" t="s">
        <v>193</v>
      </c>
      <c r="BR57" s="881"/>
      <c r="BS57" s="882"/>
      <c r="BT57" s="17" t="s">
        <v>111</v>
      </c>
      <c r="BU57" s="17"/>
      <c r="BV57" s="17"/>
      <c r="BW57" s="17"/>
      <c r="BX57" s="17"/>
      <c r="BY57" s="17"/>
      <c r="BZ57" s="17"/>
      <c r="CA57" s="17"/>
      <c r="CB57" s="16" t="s">
        <v>140</v>
      </c>
      <c r="CC57" s="17"/>
      <c r="CD57" s="19"/>
      <c r="CE57" s="19"/>
      <c r="CF57" s="19"/>
      <c r="CG57" s="19"/>
      <c r="CH57" s="19"/>
      <c r="CI57" s="19"/>
      <c r="CJ57" s="19"/>
      <c r="CK57" s="19"/>
      <c r="CL57" s="19"/>
      <c r="CM57" s="19"/>
      <c r="CN57" s="19"/>
      <c r="CO57" s="17"/>
      <c r="CP57" s="17"/>
      <c r="CQ57" s="17"/>
      <c r="CR57" s="17"/>
      <c r="CS57" s="19"/>
      <c r="CT57" s="19"/>
      <c r="CU57" s="19"/>
      <c r="CV57" s="19"/>
      <c r="CW57" s="19"/>
      <c r="CX57" s="20"/>
      <c r="CY57" s="20"/>
      <c r="CZ57" s="20"/>
      <c r="DA57" s="20"/>
      <c r="DB57" s="20"/>
      <c r="DC57" s="20"/>
      <c r="DD57" s="20"/>
      <c r="DE57" s="20"/>
      <c r="DF57" s="20"/>
      <c r="DG57" s="21"/>
      <c r="DH57" s="2"/>
      <c r="DI57" s="2"/>
      <c r="DJ57" s="2"/>
      <c r="DK57" s="2"/>
      <c r="DN57" t="s">
        <v>195</v>
      </c>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row>
    <row r="58" spans="1:186" ht="15" customHeight="1">
      <c r="A58" s="4"/>
      <c r="B58" s="5"/>
      <c r="C58" s="32"/>
      <c r="D58" s="847">
        <v>11</v>
      </c>
      <c r="E58" s="848"/>
      <c r="F58" s="842"/>
      <c r="G58" s="843"/>
      <c r="H58" s="844"/>
      <c r="I58" s="849"/>
      <c r="J58" s="850"/>
      <c r="K58" s="850"/>
      <c r="L58" s="850"/>
      <c r="M58" s="851"/>
      <c r="N58" s="776" t="str">
        <f>IF(I58="","",SUM($I$48:I57)+I58)</f>
        <v/>
      </c>
      <c r="O58" s="777"/>
      <c r="P58" s="777"/>
      <c r="Q58" s="777"/>
      <c r="R58" s="777"/>
      <c r="S58" s="778"/>
      <c r="T58" s="847">
        <v>23</v>
      </c>
      <c r="U58" s="848"/>
      <c r="V58" s="842"/>
      <c r="W58" s="843"/>
      <c r="X58" s="844"/>
      <c r="Y58" s="849"/>
      <c r="Z58" s="850"/>
      <c r="AA58" s="850"/>
      <c r="AB58" s="850"/>
      <c r="AC58" s="851"/>
      <c r="AD58" s="776" t="str">
        <f>IF(Y58="","",SUM($I$48:$I$59)+SUM($Y$48:Y57)+Y58)</f>
        <v/>
      </c>
      <c r="AE58" s="777"/>
      <c r="AF58" s="777"/>
      <c r="AG58" s="777"/>
      <c r="AH58" s="777"/>
      <c r="AI58" s="778"/>
      <c r="AJ58" s="83"/>
      <c r="AK58" s="76"/>
      <c r="AL58" s="8"/>
      <c r="AM58" s="2"/>
      <c r="AN58" s="2"/>
      <c r="AO58" s="2"/>
      <c r="AP58" s="84"/>
      <c r="AQ58" s="84"/>
      <c r="AR58" s="84"/>
      <c r="AS58" s="84"/>
      <c r="AT58" s="84"/>
      <c r="AU58" s="84"/>
      <c r="AV58" s="84"/>
      <c r="AW58" s="84"/>
      <c r="AX58" s="84"/>
      <c r="AY58" s="84"/>
      <c r="AZ58" s="84"/>
      <c r="BA58" s="84"/>
      <c r="BB58" s="84"/>
      <c r="BC58" s="84"/>
      <c r="BD58" s="84"/>
      <c r="BE58" s="84"/>
      <c r="BF58" s="84"/>
      <c r="BG58" s="2"/>
      <c r="BH58" s="2"/>
      <c r="BI58" s="2"/>
      <c r="BJ58" s="2"/>
      <c r="BK58" s="2"/>
      <c r="BL58" s="2"/>
      <c r="BM58" s="2"/>
      <c r="BN58" s="2"/>
      <c r="BO58" s="2"/>
      <c r="BP58" s="834"/>
      <c r="BQ58" s="826" t="s">
        <v>194</v>
      </c>
      <c r="BR58" s="827"/>
      <c r="BS58" s="828"/>
      <c r="BT58" s="24" t="s">
        <v>124</v>
      </c>
      <c r="BU58" s="24"/>
      <c r="BV58" s="24"/>
      <c r="BW58" s="24"/>
      <c r="BX58" s="24"/>
      <c r="BY58" s="24"/>
      <c r="BZ58" s="24"/>
      <c r="CA58" s="24"/>
      <c r="CB58" s="23" t="s">
        <v>141</v>
      </c>
      <c r="CC58" s="26"/>
      <c r="CD58" s="26"/>
      <c r="CE58" s="26"/>
      <c r="CF58" s="26"/>
      <c r="CG58" s="26"/>
      <c r="CH58" s="26"/>
      <c r="CI58" s="26"/>
      <c r="CJ58" s="26"/>
      <c r="CK58" s="26"/>
      <c r="CL58" s="26"/>
      <c r="CM58" s="26"/>
      <c r="CN58" s="26"/>
      <c r="CO58" s="24"/>
      <c r="CP58" s="24"/>
      <c r="CQ58" s="24"/>
      <c r="CR58" s="24"/>
      <c r="CS58" s="26"/>
      <c r="CT58" s="26"/>
      <c r="CU58" s="26"/>
      <c r="CV58" s="26"/>
      <c r="CW58" s="26"/>
      <c r="CX58" s="27"/>
      <c r="CY58" s="27"/>
      <c r="CZ58" s="27"/>
      <c r="DA58" s="27"/>
      <c r="DB58" s="27"/>
      <c r="DC58" s="27"/>
      <c r="DD58" s="27"/>
      <c r="DE58" s="27"/>
      <c r="DF58" s="27"/>
      <c r="DG58" s="28"/>
      <c r="DH58" s="2"/>
      <c r="DI58" s="2"/>
      <c r="DJ58" s="2"/>
      <c r="DK58" s="2"/>
      <c r="DN58" t="s">
        <v>196</v>
      </c>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row>
    <row r="59" spans="1:186" ht="15" customHeight="1">
      <c r="A59" s="4"/>
      <c r="B59" s="5"/>
      <c r="C59" s="32"/>
      <c r="D59" s="847">
        <v>12</v>
      </c>
      <c r="E59" s="848"/>
      <c r="F59" s="842"/>
      <c r="G59" s="843"/>
      <c r="H59" s="844"/>
      <c r="I59" s="849"/>
      <c r="J59" s="850"/>
      <c r="K59" s="850"/>
      <c r="L59" s="850"/>
      <c r="M59" s="851"/>
      <c r="N59" s="776" t="str">
        <f>IF(I59="","",SUM($I$48:I58)+I59)</f>
        <v/>
      </c>
      <c r="O59" s="777"/>
      <c r="P59" s="777"/>
      <c r="Q59" s="777"/>
      <c r="R59" s="777"/>
      <c r="S59" s="778"/>
      <c r="T59" s="847">
        <v>24</v>
      </c>
      <c r="U59" s="848"/>
      <c r="V59" s="842"/>
      <c r="W59" s="843"/>
      <c r="X59" s="844"/>
      <c r="Y59" s="849"/>
      <c r="Z59" s="850"/>
      <c r="AA59" s="850"/>
      <c r="AB59" s="850"/>
      <c r="AC59" s="851"/>
      <c r="AD59" s="776" t="str">
        <f>IF(Y59="","",SUM($I$48:$I$59)+SUM($Y$48:Y58)+Y59)</f>
        <v/>
      </c>
      <c r="AE59" s="777"/>
      <c r="AF59" s="777"/>
      <c r="AG59" s="777"/>
      <c r="AH59" s="777"/>
      <c r="AI59" s="778"/>
      <c r="AJ59" s="83"/>
      <c r="AK59" s="76"/>
      <c r="AL59" s="8"/>
      <c r="AM59" s="2"/>
      <c r="AN59" s="2"/>
      <c r="AO59" s="2"/>
      <c r="AP59" s="84"/>
      <c r="AQ59" s="84"/>
      <c r="AR59" s="84"/>
      <c r="AS59" s="84"/>
      <c r="AT59" s="84"/>
      <c r="AU59" s="84"/>
      <c r="AV59" s="84"/>
      <c r="AW59" s="84"/>
      <c r="AX59" s="84"/>
      <c r="AY59" s="84"/>
      <c r="AZ59" s="84"/>
      <c r="BA59" s="84"/>
      <c r="BB59" s="84"/>
      <c r="BC59" s="84"/>
      <c r="BD59" s="84"/>
      <c r="BE59" s="84"/>
      <c r="BF59" s="84"/>
      <c r="BG59" s="2"/>
      <c r="BH59" s="2"/>
      <c r="BI59" s="2"/>
      <c r="BJ59" s="2"/>
      <c r="BK59" s="2"/>
      <c r="BL59" s="2"/>
      <c r="BM59" s="2"/>
      <c r="BN59" s="2"/>
      <c r="BO59" s="2"/>
      <c r="BP59" s="834"/>
      <c r="BQ59" s="826" t="s">
        <v>195</v>
      </c>
      <c r="BR59" s="827"/>
      <c r="BS59" s="828"/>
      <c r="BT59" s="24" t="s">
        <v>125</v>
      </c>
      <c r="BU59" s="24"/>
      <c r="BV59" s="24"/>
      <c r="BW59" s="24"/>
      <c r="BX59" s="24"/>
      <c r="BY59" s="24"/>
      <c r="BZ59" s="24"/>
      <c r="CA59" s="24"/>
      <c r="CB59" s="23" t="s">
        <v>142</v>
      </c>
      <c r="CC59" s="26"/>
      <c r="CD59" s="26"/>
      <c r="CE59" s="26"/>
      <c r="CF59" s="26"/>
      <c r="CG59" s="26"/>
      <c r="CH59" s="26"/>
      <c r="CI59" s="26"/>
      <c r="CJ59" s="26"/>
      <c r="CK59" s="26"/>
      <c r="CL59" s="26"/>
      <c r="CM59" s="26"/>
      <c r="CN59" s="26"/>
      <c r="CO59" s="24"/>
      <c r="CP59" s="24"/>
      <c r="CQ59" s="24"/>
      <c r="CR59" s="24"/>
      <c r="CS59" s="26"/>
      <c r="CT59" s="26"/>
      <c r="CU59" s="26"/>
      <c r="CV59" s="26"/>
      <c r="CW59" s="26"/>
      <c r="CX59" s="27"/>
      <c r="CY59" s="27"/>
      <c r="CZ59" s="27"/>
      <c r="DA59" s="27"/>
      <c r="DB59" s="27"/>
      <c r="DC59" s="27"/>
      <c r="DD59" s="27"/>
      <c r="DE59" s="27"/>
      <c r="DF59" s="27"/>
      <c r="DG59" s="28"/>
      <c r="DH59" s="2"/>
      <c r="DI59" s="2"/>
      <c r="DJ59" s="2"/>
      <c r="DK59" s="2"/>
      <c r="DN59" t="s">
        <v>197</v>
      </c>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row>
    <row r="60" spans="1:186" ht="15" customHeight="1">
      <c r="A60" s="4"/>
      <c r="B60" s="5"/>
      <c r="C60" s="5" t="s">
        <v>621</v>
      </c>
      <c r="D60" s="322"/>
      <c r="E60" s="322"/>
      <c r="F60" s="323"/>
      <c r="G60" s="323"/>
      <c r="H60" s="323"/>
      <c r="I60" s="324"/>
      <c r="J60" s="324"/>
      <c r="K60" s="324"/>
      <c r="L60" s="324"/>
      <c r="M60" s="324"/>
      <c r="N60" s="325"/>
      <c r="O60" s="326"/>
      <c r="P60" s="326"/>
      <c r="Q60" s="326"/>
      <c r="R60" s="326"/>
      <c r="S60" s="326"/>
      <c r="T60" s="322"/>
      <c r="U60" s="322"/>
      <c r="V60" s="323"/>
      <c r="W60" s="323"/>
      <c r="X60" s="323"/>
      <c r="Y60" s="324"/>
      <c r="Z60" s="324"/>
      <c r="AA60" s="324"/>
      <c r="AB60" s="324"/>
      <c r="AC60" s="324"/>
      <c r="AD60" s="325"/>
      <c r="AE60" s="326"/>
      <c r="AF60" s="1310" t="s">
        <v>787</v>
      </c>
      <c r="AG60" s="1310"/>
      <c r="AH60" s="1310"/>
      <c r="AI60" s="1310"/>
      <c r="AJ60" s="1310"/>
      <c r="AK60" s="1310"/>
      <c r="AL60" s="8"/>
      <c r="AM60" s="2"/>
      <c r="AN60" s="2"/>
      <c r="AO60" s="2"/>
      <c r="AP60" s="84"/>
      <c r="AQ60" s="84"/>
      <c r="AR60" s="84"/>
      <c r="AS60" s="84"/>
      <c r="AT60" s="84"/>
      <c r="AU60" s="84"/>
      <c r="AV60" s="84"/>
      <c r="AW60" s="84"/>
      <c r="AX60" s="84"/>
      <c r="AY60" s="84"/>
      <c r="AZ60" s="84"/>
      <c r="BA60" s="84"/>
      <c r="BB60" s="84"/>
      <c r="BC60" s="84"/>
      <c r="BD60" s="84"/>
      <c r="BE60" s="84"/>
      <c r="BF60" s="84"/>
      <c r="BG60" s="2"/>
      <c r="BH60" s="2"/>
      <c r="BI60" s="2"/>
      <c r="BJ60" s="2"/>
      <c r="BK60" s="2"/>
      <c r="BL60" s="2"/>
      <c r="BM60" s="2"/>
      <c r="BN60" s="2"/>
      <c r="BO60" s="2"/>
      <c r="BP60" s="834"/>
      <c r="BQ60" s="826" t="s">
        <v>196</v>
      </c>
      <c r="BR60" s="827"/>
      <c r="BS60" s="828"/>
      <c r="BT60" s="24" t="s">
        <v>126</v>
      </c>
      <c r="BU60" s="24"/>
      <c r="BV60" s="24"/>
      <c r="BW60" s="24"/>
      <c r="BX60" s="24"/>
      <c r="BY60" s="24"/>
      <c r="BZ60" s="24"/>
      <c r="CA60" s="24"/>
      <c r="CB60" s="23" t="s">
        <v>126</v>
      </c>
      <c r="CC60" s="26"/>
      <c r="CD60" s="26"/>
      <c r="CE60" s="26"/>
      <c r="CF60" s="26"/>
      <c r="CG60" s="26"/>
      <c r="CH60" s="26"/>
      <c r="CI60" s="26"/>
      <c r="CJ60" s="26"/>
      <c r="CK60" s="26"/>
      <c r="CL60" s="26"/>
      <c r="CM60" s="26"/>
      <c r="CN60" s="26"/>
      <c r="CO60" s="24"/>
      <c r="CP60" s="24"/>
      <c r="CQ60" s="24"/>
      <c r="CR60" s="24"/>
      <c r="CS60" s="26"/>
      <c r="CT60" s="26"/>
      <c r="CU60" s="26"/>
      <c r="CV60" s="26"/>
      <c r="CW60" s="26"/>
      <c r="CX60" s="27"/>
      <c r="CY60" s="27"/>
      <c r="CZ60" s="27"/>
      <c r="DA60" s="27"/>
      <c r="DB60" s="27"/>
      <c r="DC60" s="27"/>
      <c r="DD60" s="27"/>
      <c r="DE60" s="27"/>
      <c r="DF60" s="27"/>
      <c r="DG60" s="28"/>
      <c r="DH60" s="2"/>
      <c r="DI60" s="2"/>
      <c r="DJ60" s="2"/>
      <c r="DK60" s="2"/>
      <c r="DN60" t="s">
        <v>198</v>
      </c>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row>
    <row r="61" spans="1:186" ht="15" customHeight="1">
      <c r="A61" s="4"/>
      <c r="B61" s="34"/>
      <c r="C61" s="34"/>
      <c r="D61" s="34"/>
      <c r="E61" s="34"/>
      <c r="F61" s="34"/>
      <c r="G61" s="34"/>
      <c r="H61" s="34"/>
      <c r="I61" s="34"/>
      <c r="J61" s="34"/>
      <c r="K61" s="34"/>
      <c r="L61" s="34"/>
      <c r="M61" s="34"/>
      <c r="N61" s="34"/>
      <c r="O61" s="34"/>
      <c r="P61" s="34"/>
      <c r="Q61" s="34"/>
      <c r="R61" s="35"/>
      <c r="S61" s="35"/>
      <c r="T61" s="35"/>
      <c r="U61" s="35"/>
      <c r="V61" s="35"/>
      <c r="W61" s="35"/>
      <c r="X61" s="35"/>
      <c r="Y61" s="35"/>
      <c r="Z61" s="35"/>
      <c r="AA61" s="34"/>
      <c r="AB61" s="34"/>
      <c r="AC61" s="34"/>
      <c r="AD61" s="34"/>
      <c r="AE61" s="34"/>
      <c r="AF61" s="34"/>
      <c r="AG61" s="34"/>
      <c r="AH61" s="34"/>
      <c r="AI61" s="34"/>
      <c r="AJ61" s="34"/>
      <c r="AK61" s="34"/>
      <c r="AL61" s="8"/>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834"/>
      <c r="BQ61" s="826" t="s">
        <v>197</v>
      </c>
      <c r="BR61" s="827"/>
      <c r="BS61" s="828"/>
      <c r="BT61" s="24" t="s">
        <v>127</v>
      </c>
      <c r="BU61" s="24"/>
      <c r="BV61" s="24"/>
      <c r="BW61" s="24"/>
      <c r="BX61" s="24"/>
      <c r="BY61" s="24"/>
      <c r="BZ61" s="24"/>
      <c r="CA61" s="26"/>
      <c r="CB61" s="23" t="s">
        <v>143</v>
      </c>
      <c r="CC61" s="26"/>
      <c r="CD61" s="26"/>
      <c r="CE61" s="26"/>
      <c r="CF61" s="26"/>
      <c r="CG61" s="26"/>
      <c r="CH61" s="26"/>
      <c r="CI61" s="26"/>
      <c r="CJ61" s="26"/>
      <c r="CK61" s="26"/>
      <c r="CL61" s="26"/>
      <c r="CM61" s="26"/>
      <c r="CN61" s="26"/>
      <c r="CO61" s="26"/>
      <c r="CP61" s="26"/>
      <c r="CQ61" s="26"/>
      <c r="CR61" s="26"/>
      <c r="CS61" s="26"/>
      <c r="CT61" s="26"/>
      <c r="CU61" s="26"/>
      <c r="CV61" s="26"/>
      <c r="CW61" s="26"/>
      <c r="CX61" s="27"/>
      <c r="CY61" s="27"/>
      <c r="CZ61" s="27"/>
      <c r="DA61" s="27"/>
      <c r="DB61" s="27"/>
      <c r="DC61" s="27"/>
      <c r="DD61" s="27"/>
      <c r="DE61" s="27"/>
      <c r="DF61" s="27"/>
      <c r="DG61" s="28"/>
      <c r="DH61" s="2"/>
      <c r="DI61" s="2"/>
      <c r="DJ61" s="2"/>
      <c r="DK61" s="2"/>
      <c r="DN61" t="s">
        <v>199</v>
      </c>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row>
    <row r="62" spans="1:186" ht="12.6" customHeight="1">
      <c r="A62" s="320"/>
      <c r="B62" s="327"/>
      <c r="C62" s="327"/>
      <c r="D62" s="327"/>
      <c r="E62" s="327"/>
      <c r="F62" s="327"/>
      <c r="G62" s="327"/>
      <c r="H62" s="327"/>
      <c r="I62" s="327"/>
      <c r="J62" s="327"/>
      <c r="K62" s="327"/>
      <c r="L62" s="327"/>
      <c r="M62" s="327"/>
      <c r="N62" s="327"/>
      <c r="O62" s="327"/>
      <c r="P62" s="327"/>
      <c r="Q62" s="327"/>
      <c r="R62" s="320"/>
      <c r="S62" s="320"/>
      <c r="T62" s="320"/>
      <c r="U62" s="320"/>
      <c r="V62" s="320"/>
      <c r="W62" s="320"/>
      <c r="X62" s="320"/>
      <c r="Y62" s="320"/>
      <c r="Z62" s="320"/>
      <c r="AA62" s="327"/>
      <c r="AB62" s="327"/>
      <c r="AC62" s="327"/>
      <c r="AD62" s="327"/>
      <c r="AE62" s="327"/>
      <c r="AF62" s="327"/>
      <c r="AG62" s="327"/>
      <c r="AH62" s="327"/>
      <c r="AI62" s="327"/>
      <c r="AJ62" s="327"/>
      <c r="AK62" s="327"/>
      <c r="AL62" s="320"/>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834"/>
      <c r="BQ62" s="826" t="s">
        <v>198</v>
      </c>
      <c r="BR62" s="827"/>
      <c r="BS62" s="828"/>
      <c r="BT62" s="24" t="s">
        <v>128</v>
      </c>
      <c r="BU62" s="24"/>
      <c r="BV62" s="24"/>
      <c r="BW62" s="24"/>
      <c r="BX62" s="24"/>
      <c r="BY62" s="24"/>
      <c r="BZ62" s="24"/>
      <c r="CA62" s="26"/>
      <c r="CB62" s="23" t="s">
        <v>211</v>
      </c>
      <c r="CC62" s="26"/>
      <c r="CD62" s="26"/>
      <c r="CE62" s="26"/>
      <c r="CF62" s="26"/>
      <c r="CG62" s="26"/>
      <c r="CH62" s="26"/>
      <c r="CI62" s="26"/>
      <c r="CJ62" s="26"/>
      <c r="CK62" s="26"/>
      <c r="CL62" s="26"/>
      <c r="CM62" s="26"/>
      <c r="CN62" s="26"/>
      <c r="CO62" s="26"/>
      <c r="CP62" s="26"/>
      <c r="CQ62" s="26"/>
      <c r="CR62" s="26"/>
      <c r="CS62" s="26"/>
      <c r="CT62" s="26"/>
      <c r="CU62" s="26"/>
      <c r="CV62" s="26"/>
      <c r="CW62" s="26"/>
      <c r="CX62" s="27"/>
      <c r="CY62" s="27"/>
      <c r="CZ62" s="27"/>
      <c r="DA62" s="27"/>
      <c r="DB62" s="27"/>
      <c r="DC62" s="27"/>
      <c r="DD62" s="27"/>
      <c r="DE62" s="27"/>
      <c r="DF62" s="27"/>
      <c r="DG62" s="28"/>
      <c r="DH62" s="2"/>
      <c r="DI62" s="2"/>
      <c r="DJ62" s="2"/>
      <c r="DK62" s="2"/>
      <c r="DN62" t="s">
        <v>200</v>
      </c>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row>
    <row r="63" spans="1:186" ht="12.6" customHeight="1">
      <c r="A63" s="2"/>
      <c r="B63" s="5"/>
      <c r="C63" s="5"/>
      <c r="D63" s="5"/>
      <c r="E63" s="5"/>
      <c r="F63" s="5"/>
      <c r="G63" s="5"/>
      <c r="H63" s="5"/>
      <c r="I63" s="5"/>
      <c r="J63" s="5"/>
      <c r="K63" s="5"/>
      <c r="L63" s="5"/>
      <c r="M63" s="5"/>
      <c r="N63" s="5"/>
      <c r="O63" s="5"/>
      <c r="P63" s="5"/>
      <c r="Q63" s="5"/>
      <c r="R63" s="2"/>
      <c r="S63" s="2"/>
      <c r="T63" s="2"/>
      <c r="U63" s="2"/>
      <c r="V63" s="2"/>
      <c r="W63" s="2"/>
      <c r="X63" s="2"/>
      <c r="Y63" s="2"/>
      <c r="Z63" s="2"/>
      <c r="AA63" s="5"/>
      <c r="AB63" s="5"/>
      <c r="AC63" s="5"/>
      <c r="AD63" s="5"/>
      <c r="AE63" s="5"/>
      <c r="AF63" s="5"/>
      <c r="AG63" s="5"/>
      <c r="AH63" s="5"/>
      <c r="AI63" s="5"/>
      <c r="AJ63" s="5"/>
      <c r="AK63" s="5"/>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834"/>
      <c r="BQ63" s="826" t="s">
        <v>199</v>
      </c>
      <c r="BR63" s="827"/>
      <c r="BS63" s="828"/>
      <c r="BT63" s="24" t="s">
        <v>129</v>
      </c>
      <c r="BU63" s="24"/>
      <c r="BV63" s="24"/>
      <c r="BW63" s="24"/>
      <c r="BX63" s="24"/>
      <c r="BY63" s="24"/>
      <c r="BZ63" s="24"/>
      <c r="CA63" s="26"/>
      <c r="CB63" s="23" t="s">
        <v>144</v>
      </c>
      <c r="CC63" s="26"/>
      <c r="CD63" s="26"/>
      <c r="CE63" s="26"/>
      <c r="CF63" s="26"/>
      <c r="CG63" s="26"/>
      <c r="CH63" s="26"/>
      <c r="CI63" s="26"/>
      <c r="CJ63" s="26"/>
      <c r="CK63" s="26"/>
      <c r="CL63" s="26"/>
      <c r="CM63" s="26"/>
      <c r="CN63" s="26"/>
      <c r="CO63" s="26"/>
      <c r="CP63" s="26"/>
      <c r="CQ63" s="26"/>
      <c r="CR63" s="26"/>
      <c r="CS63" s="26"/>
      <c r="CT63" s="26"/>
      <c r="CU63" s="26"/>
      <c r="CV63" s="26"/>
      <c r="CW63" s="26"/>
      <c r="CX63" s="27"/>
      <c r="CY63" s="27"/>
      <c r="CZ63" s="27"/>
      <c r="DA63" s="27"/>
      <c r="DB63" s="27"/>
      <c r="DC63" s="27"/>
      <c r="DD63" s="27"/>
      <c r="DE63" s="27"/>
      <c r="DF63" s="27"/>
      <c r="DG63" s="28"/>
      <c r="DH63" s="2"/>
      <c r="DI63" s="2"/>
      <c r="DJ63" s="2"/>
      <c r="DK63" s="2"/>
      <c r="DN63" t="s">
        <v>201</v>
      </c>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row>
    <row r="64" spans="1:186" ht="12.6" customHeight="1">
      <c r="A64" s="38"/>
      <c r="B64" s="36"/>
      <c r="C64" s="36"/>
      <c r="D64" s="36"/>
      <c r="E64" s="36"/>
      <c r="F64" s="36"/>
      <c r="G64" s="36"/>
      <c r="H64" s="36"/>
      <c r="I64" s="36"/>
      <c r="J64" s="36"/>
      <c r="K64" s="36"/>
      <c r="L64" s="36"/>
      <c r="M64" s="36"/>
      <c r="N64" s="36"/>
      <c r="O64" s="36"/>
      <c r="P64" s="36"/>
      <c r="Q64" s="36"/>
      <c r="R64" s="37"/>
      <c r="S64" s="37"/>
      <c r="T64" s="37"/>
      <c r="U64" s="37"/>
      <c r="V64" s="37"/>
      <c r="W64" s="37"/>
      <c r="X64" s="37"/>
      <c r="Y64" s="37"/>
      <c r="Z64" s="37"/>
      <c r="AA64" s="36"/>
      <c r="AB64" s="36"/>
      <c r="AC64" s="36"/>
      <c r="AD64" s="36"/>
      <c r="AE64" s="36"/>
      <c r="AF64" s="36"/>
      <c r="AG64" s="36"/>
      <c r="AH64" s="36"/>
      <c r="AI64" s="36"/>
      <c r="AJ64" s="36"/>
      <c r="AK64" s="36"/>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834"/>
      <c r="BQ64" s="826" t="s">
        <v>200</v>
      </c>
      <c r="BR64" s="827"/>
      <c r="BS64" s="828"/>
      <c r="BT64" s="24" t="s">
        <v>130</v>
      </c>
      <c r="BU64" s="24"/>
      <c r="BV64" s="24"/>
      <c r="BW64" s="24"/>
      <c r="BX64" s="24"/>
      <c r="BY64" s="24"/>
      <c r="BZ64" s="24"/>
      <c r="CA64" s="26"/>
      <c r="CB64" s="23" t="s">
        <v>145</v>
      </c>
      <c r="CC64" s="26"/>
      <c r="CD64" s="26"/>
      <c r="CE64" s="26"/>
      <c r="CF64" s="26"/>
      <c r="CG64" s="26"/>
      <c r="CH64" s="26"/>
      <c r="CI64" s="52"/>
      <c r="CJ64" s="52"/>
      <c r="CK64" s="52"/>
      <c r="CL64" s="52"/>
      <c r="CM64" s="52"/>
      <c r="CN64" s="52"/>
      <c r="CO64" s="52"/>
      <c r="CP64" s="52"/>
      <c r="CQ64" s="52"/>
      <c r="CR64" s="52"/>
      <c r="CS64" s="52"/>
      <c r="CT64" s="52"/>
      <c r="CU64" s="52"/>
      <c r="CV64" s="52"/>
      <c r="CW64" s="52"/>
      <c r="CX64" s="2"/>
      <c r="CY64" s="2"/>
      <c r="CZ64" s="2"/>
      <c r="DA64" s="2"/>
      <c r="DB64" s="2"/>
      <c r="DC64" s="2"/>
      <c r="DD64" s="2"/>
      <c r="DE64" s="2"/>
      <c r="DF64" s="2"/>
      <c r="DG64" s="109"/>
      <c r="DH64" s="2"/>
      <c r="DI64" s="2"/>
      <c r="DJ64" s="2"/>
      <c r="DK64" s="2"/>
      <c r="DN64" t="s">
        <v>202</v>
      </c>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row>
    <row r="65" spans="1:186" ht="12.6" customHeight="1">
      <c r="A65" s="38"/>
      <c r="B65" s="5"/>
      <c r="C65" s="5"/>
      <c r="D65" s="5"/>
      <c r="E65" s="5"/>
      <c r="F65" s="5"/>
      <c r="G65" s="5"/>
      <c r="H65" s="5"/>
      <c r="I65" s="5"/>
      <c r="J65" s="5"/>
      <c r="K65" s="5"/>
      <c r="L65" s="5"/>
      <c r="M65" s="5"/>
      <c r="N65" s="5"/>
      <c r="O65" s="5"/>
      <c r="P65" s="5"/>
      <c r="Q65" s="5"/>
      <c r="R65" s="2"/>
      <c r="S65" s="2"/>
      <c r="T65" s="2"/>
      <c r="U65" s="2"/>
      <c r="V65" s="2"/>
      <c r="W65" s="318"/>
      <c r="X65" s="318"/>
      <c r="Y65" s="318"/>
      <c r="Z65" s="318"/>
      <c r="AA65" s="319"/>
      <c r="AB65" s="319"/>
      <c r="AC65" s="319"/>
      <c r="AD65" s="319"/>
      <c r="AE65" s="319"/>
      <c r="AF65" s="319"/>
      <c r="AG65" s="319"/>
      <c r="AH65" s="319"/>
      <c r="AI65" s="319"/>
      <c r="AJ65" s="319"/>
      <c r="AK65" s="319"/>
      <c r="AL65" s="44"/>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834"/>
      <c r="BQ65" s="826" t="s">
        <v>201</v>
      </c>
      <c r="BR65" s="827"/>
      <c r="BS65" s="828"/>
      <c r="BT65" s="24" t="s">
        <v>131</v>
      </c>
      <c r="BU65" s="24"/>
      <c r="BV65" s="24"/>
      <c r="BW65" s="24"/>
      <c r="BX65" s="24"/>
      <c r="BY65" s="24"/>
      <c r="BZ65" s="24"/>
      <c r="CA65" s="26"/>
      <c r="CB65" s="23" t="s">
        <v>212</v>
      </c>
      <c r="CC65" s="24"/>
      <c r="CD65" s="24"/>
      <c r="CE65" s="24"/>
      <c r="CF65" s="24"/>
      <c r="CG65" s="24"/>
      <c r="CH65" s="24"/>
      <c r="CI65" s="26"/>
      <c r="CJ65" s="26"/>
      <c r="CK65" s="26"/>
      <c r="CL65" s="26"/>
      <c r="CM65" s="26"/>
      <c r="CN65" s="26"/>
      <c r="CO65" s="26"/>
      <c r="CP65" s="26"/>
      <c r="CQ65" s="26"/>
      <c r="CR65" s="26"/>
      <c r="CS65" s="26"/>
      <c r="CT65" s="26"/>
      <c r="CU65" s="26"/>
      <c r="CV65" s="26"/>
      <c r="CW65" s="26"/>
      <c r="CX65" s="27"/>
      <c r="CY65" s="27"/>
      <c r="CZ65" s="27"/>
      <c r="DA65" s="27"/>
      <c r="DB65" s="27"/>
      <c r="DC65" s="27"/>
      <c r="DD65" s="27"/>
      <c r="DE65" s="27"/>
      <c r="DF65" s="27"/>
      <c r="DG65" s="28"/>
      <c r="DH65" s="2"/>
      <c r="DI65" s="2"/>
      <c r="DJ65" s="2"/>
      <c r="DK65" s="2"/>
      <c r="DN65" t="s">
        <v>203</v>
      </c>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row>
    <row r="66" spans="1:186" ht="20.100000000000001" customHeight="1" thickBot="1">
      <c r="A66" s="38"/>
      <c r="B66" s="5"/>
      <c r="C66" s="5"/>
      <c r="D66" s="5"/>
      <c r="E66" s="5"/>
      <c r="F66" s="5"/>
      <c r="G66" s="5"/>
      <c r="H66" s="5"/>
      <c r="I66" s="5"/>
      <c r="J66" s="5"/>
      <c r="K66" s="5"/>
      <c r="L66" s="5"/>
      <c r="M66" s="5"/>
      <c r="N66" s="5"/>
      <c r="O66" s="5"/>
      <c r="P66" s="5"/>
      <c r="Q66" s="5"/>
      <c r="R66" s="2"/>
      <c r="S66" s="2"/>
      <c r="T66" s="2"/>
      <c r="U66" s="779" t="s">
        <v>222</v>
      </c>
      <c r="V66" s="779"/>
      <c r="W66" s="779"/>
      <c r="X66" s="779"/>
      <c r="Y66" s="779"/>
      <c r="Z66" s="1192" t="s">
        <v>625</v>
      </c>
      <c r="AA66" s="1192"/>
      <c r="AB66" s="1192"/>
      <c r="AC66" s="1192"/>
      <c r="AD66" s="907" t="str">
        <f>AD9</f>
        <v>(消費税手入力)</v>
      </c>
      <c r="AE66" s="907"/>
      <c r="AF66" s="907"/>
      <c r="AG66" s="907"/>
      <c r="AH66" s="907"/>
      <c r="AI66" s="907"/>
      <c r="AJ66" s="907"/>
      <c r="AK66" s="907"/>
      <c r="AL66" s="44"/>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834"/>
      <c r="BQ66" s="826" t="s">
        <v>202</v>
      </c>
      <c r="BR66" s="827"/>
      <c r="BS66" s="828"/>
      <c r="BT66" s="24" t="s">
        <v>132</v>
      </c>
      <c r="BU66" s="24"/>
      <c r="BV66" s="24"/>
      <c r="BW66" s="24"/>
      <c r="BX66" s="24"/>
      <c r="BY66" s="24"/>
      <c r="BZ66" s="24"/>
      <c r="CA66" s="26"/>
      <c r="CB66" s="23" t="s">
        <v>213</v>
      </c>
      <c r="CC66" s="24"/>
      <c r="CD66" s="24"/>
      <c r="CE66" s="24"/>
      <c r="CF66" s="24"/>
      <c r="CG66" s="24"/>
      <c r="CH66" s="24"/>
      <c r="CI66" s="105"/>
      <c r="CJ66" s="105"/>
      <c r="CK66" s="105"/>
      <c r="CL66" s="105"/>
      <c r="CM66" s="105"/>
      <c r="CN66" s="105"/>
      <c r="CO66" s="105"/>
      <c r="CP66" s="105"/>
      <c r="CQ66" s="105"/>
      <c r="CR66" s="105"/>
      <c r="CS66" s="105"/>
      <c r="CT66" s="105"/>
      <c r="CU66" s="105"/>
      <c r="CV66" s="105"/>
      <c r="CW66" s="105"/>
      <c r="CX66" s="106"/>
      <c r="CY66" s="106"/>
      <c r="CZ66" s="106"/>
      <c r="DA66" s="106"/>
      <c r="DB66" s="106"/>
      <c r="DC66" s="106"/>
      <c r="DD66" s="106"/>
      <c r="DE66" s="106"/>
      <c r="DF66" s="106"/>
      <c r="DG66" s="107"/>
      <c r="DH66" s="2"/>
      <c r="DI66" s="2"/>
      <c r="DJ66" s="2"/>
      <c r="DK66" s="2"/>
      <c r="DN66" t="s">
        <v>204</v>
      </c>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row>
    <row r="67" spans="1:186" ht="20.100000000000001" customHeight="1">
      <c r="A67" s="38"/>
      <c r="B67" s="5"/>
      <c r="C67" s="2"/>
      <c r="D67" s="2"/>
      <c r="E67" s="2"/>
      <c r="F67" s="772" t="str">
        <f>IF(L6="","池田煖房工業株式会社　御中",L6)</f>
        <v>池田煖房工業株式会社　御中</v>
      </c>
      <c r="G67" s="772"/>
      <c r="H67" s="772"/>
      <c r="I67" s="772"/>
      <c r="J67" s="772"/>
      <c r="K67" s="772"/>
      <c r="L67" s="772"/>
      <c r="M67" s="772"/>
      <c r="N67" s="772"/>
      <c r="O67" s="772"/>
      <c r="P67" s="772"/>
      <c r="Q67" s="772"/>
      <c r="R67" s="6"/>
      <c r="S67" s="7"/>
      <c r="T67" s="2"/>
      <c r="U67" s="886" t="s">
        <v>219</v>
      </c>
      <c r="V67" s="887"/>
      <c r="W67" s="887"/>
      <c r="X67" s="887"/>
      <c r="Y67" s="888"/>
      <c r="Z67" s="1019" t="str">
        <f>IF($Z$10="","",$Z$10)</f>
        <v/>
      </c>
      <c r="AA67" s="1019"/>
      <c r="AB67" s="892" t="str">
        <f>IF($AB$10="","",$AB$10)</f>
        <v/>
      </c>
      <c r="AC67" s="892"/>
      <c r="AD67" s="892" t="str">
        <f>IF($AD$10="","",$AD$10)</f>
        <v/>
      </c>
      <c r="AE67" s="892"/>
      <c r="AF67" s="892" t="str">
        <f>IF($AF$10="","",$AF$10)</f>
        <v/>
      </c>
      <c r="AG67" s="892"/>
      <c r="AH67" s="892" t="str">
        <f>IF($AH$10="","",$AH$10)</f>
        <v/>
      </c>
      <c r="AI67" s="892"/>
      <c r="AJ67" s="1019" t="str">
        <f>IF($AJ$10="","",$AJ$10)</f>
        <v/>
      </c>
      <c r="AK67" s="1020"/>
      <c r="AL67" s="44"/>
      <c r="AM67" s="2"/>
      <c r="AN67" s="2"/>
      <c r="AO67" s="2"/>
      <c r="AP67" s="2"/>
      <c r="AQ67" s="832" t="s">
        <v>430</v>
      </c>
      <c r="AR67" s="832"/>
      <c r="AS67" s="832"/>
      <c r="AT67" s="832"/>
      <c r="AU67" s="832"/>
      <c r="AV67" s="832"/>
      <c r="AW67" s="832"/>
      <c r="AX67" s="832"/>
      <c r="AY67" s="832"/>
      <c r="AZ67" s="832"/>
      <c r="BA67" s="832"/>
      <c r="BB67" s="832"/>
      <c r="BC67" s="832"/>
      <c r="BD67" s="832"/>
      <c r="BE67" s="832"/>
      <c r="BF67" s="832"/>
      <c r="BG67" s="832"/>
      <c r="BH67" s="832"/>
      <c r="BI67" s="832"/>
      <c r="BJ67" s="832"/>
      <c r="BK67" s="832"/>
      <c r="BL67" s="2"/>
      <c r="BM67" s="2"/>
      <c r="BN67" s="2"/>
      <c r="BO67" s="2"/>
      <c r="BP67" s="834"/>
      <c r="BQ67" s="826" t="s">
        <v>203</v>
      </c>
      <c r="BR67" s="827"/>
      <c r="BS67" s="828"/>
      <c r="BT67" s="24" t="s">
        <v>133</v>
      </c>
      <c r="BU67" s="24"/>
      <c r="BV67" s="24"/>
      <c r="BW67" s="24"/>
      <c r="BX67" s="24"/>
      <c r="BY67" s="24"/>
      <c r="BZ67" s="24"/>
      <c r="CA67" s="26"/>
      <c r="CB67" s="23" t="s">
        <v>146</v>
      </c>
      <c r="CC67" s="24"/>
      <c r="CD67" s="24"/>
      <c r="CE67" s="24"/>
      <c r="CF67" s="24"/>
      <c r="CG67" s="24"/>
      <c r="CH67" s="24"/>
      <c r="CI67" s="26"/>
      <c r="CJ67" s="26"/>
      <c r="CK67" s="26"/>
      <c r="CL67" s="26"/>
      <c r="CM67" s="26"/>
      <c r="CN67" s="26"/>
      <c r="CO67" s="26"/>
      <c r="CP67" s="26"/>
      <c r="CQ67" s="26"/>
      <c r="CR67" s="26"/>
      <c r="CS67" s="26"/>
      <c r="CT67" s="26"/>
      <c r="CU67" s="26"/>
      <c r="CV67" s="26"/>
      <c r="CW67" s="26"/>
      <c r="CX67" s="27"/>
      <c r="CY67" s="27"/>
      <c r="CZ67" s="27"/>
      <c r="DA67" s="27"/>
      <c r="DB67" s="27"/>
      <c r="DC67" s="27"/>
      <c r="DD67" s="27"/>
      <c r="DE67" s="27"/>
      <c r="DF67" s="27"/>
      <c r="DG67" s="28"/>
      <c r="DH67" s="2"/>
      <c r="DI67" s="2"/>
      <c r="DJ67" s="2"/>
      <c r="DK67" s="2"/>
      <c r="DN67" t="s">
        <v>205</v>
      </c>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row>
    <row r="68" spans="1:186" ht="20.100000000000001" customHeight="1">
      <c r="A68" s="38"/>
      <c r="B68" s="5"/>
      <c r="C68" s="2"/>
      <c r="D68" s="2"/>
      <c r="E68" s="2"/>
      <c r="F68" s="772" t="s">
        <v>479</v>
      </c>
      <c r="G68" s="772"/>
      <c r="H68" s="772"/>
      <c r="I68" s="772"/>
      <c r="J68" s="772"/>
      <c r="K68" s="772"/>
      <c r="L68" s="772"/>
      <c r="M68" s="772"/>
      <c r="N68" s="772"/>
      <c r="O68" s="772"/>
      <c r="P68" s="772"/>
      <c r="Q68" s="772"/>
      <c r="R68" s="772"/>
      <c r="S68" s="772"/>
      <c r="T68" s="2"/>
      <c r="U68" s="883" t="s">
        <v>218</v>
      </c>
      <c r="V68" s="884"/>
      <c r="W68" s="885"/>
      <c r="X68" s="68" t="s">
        <v>217</v>
      </c>
      <c r="Y68" s="116" t="str">
        <f>IF($Y$11="","",$Y$11)</f>
        <v/>
      </c>
      <c r="Z68" s="116" t="str">
        <f>IF($Z$11="","",$Z$11)</f>
        <v/>
      </c>
      <c r="AA68" s="116" t="str">
        <f>IF($AA$11="","",$AA$11)</f>
        <v/>
      </c>
      <c r="AB68" s="116" t="str">
        <f>IF($AB$11="","",$AB$11)</f>
        <v/>
      </c>
      <c r="AC68" s="116" t="str">
        <f>IF($AC$11="","",$AC$11)</f>
        <v/>
      </c>
      <c r="AD68" s="116" t="str">
        <f>IF($AD$11="","",$AD$11)</f>
        <v/>
      </c>
      <c r="AE68" s="116" t="str">
        <f>IF($AE$11="","",$AE$11)</f>
        <v/>
      </c>
      <c r="AF68" s="116" t="str">
        <f>IF($AF$11="","",$AF$11)</f>
        <v/>
      </c>
      <c r="AG68" s="116" t="str">
        <f>IF($AG$11="","",$AG$11)</f>
        <v/>
      </c>
      <c r="AH68" s="116" t="str">
        <f>IF($AH$11="","",$AH$11)</f>
        <v/>
      </c>
      <c r="AI68" s="116" t="str">
        <f>IF($AI$11="","",$AI$11)</f>
        <v/>
      </c>
      <c r="AJ68" s="116" t="str">
        <f>IF($AJ$11="","",$AJ$11)</f>
        <v/>
      </c>
      <c r="AK68" s="117" t="str">
        <f>IF($AK$11="","",$AK$11)</f>
        <v/>
      </c>
      <c r="AL68" s="44"/>
      <c r="AM68" s="2"/>
      <c r="AN68" s="2"/>
      <c r="AO68" s="2"/>
      <c r="AP68" s="2"/>
      <c r="AQ68" s="832"/>
      <c r="AR68" s="832"/>
      <c r="AS68" s="832"/>
      <c r="AT68" s="832"/>
      <c r="AU68" s="832"/>
      <c r="AV68" s="832"/>
      <c r="AW68" s="832"/>
      <c r="AX68" s="832"/>
      <c r="AY68" s="832"/>
      <c r="AZ68" s="832"/>
      <c r="BA68" s="832"/>
      <c r="BB68" s="832"/>
      <c r="BC68" s="832"/>
      <c r="BD68" s="832"/>
      <c r="BE68" s="832"/>
      <c r="BF68" s="832"/>
      <c r="BG68" s="832"/>
      <c r="BH68" s="832"/>
      <c r="BI68" s="832"/>
      <c r="BJ68" s="832"/>
      <c r="BK68" s="832"/>
      <c r="BL68" s="2"/>
      <c r="BM68" s="2"/>
      <c r="BN68" s="2"/>
      <c r="BO68" s="2"/>
      <c r="BP68" s="834"/>
      <c r="BQ68" s="826" t="s">
        <v>204</v>
      </c>
      <c r="BR68" s="827"/>
      <c r="BS68" s="828"/>
      <c r="BT68" s="24" t="s">
        <v>134</v>
      </c>
      <c r="BU68" s="24"/>
      <c r="BV68" s="24"/>
      <c r="BW68" s="24"/>
      <c r="BX68" s="24"/>
      <c r="BY68" s="24"/>
      <c r="BZ68" s="24"/>
      <c r="CA68" s="26"/>
      <c r="CB68" s="23" t="s">
        <v>147</v>
      </c>
      <c r="CC68" s="24"/>
      <c r="CD68" s="24"/>
      <c r="CE68" s="24"/>
      <c r="CF68" s="24"/>
      <c r="CG68" s="24"/>
      <c r="CH68" s="24"/>
      <c r="CI68" s="26"/>
      <c r="CJ68" s="26"/>
      <c r="CK68" s="26"/>
      <c r="CL68" s="26"/>
      <c r="CM68" s="26"/>
      <c r="CN68" s="26"/>
      <c r="CO68" s="26"/>
      <c r="CP68" s="26"/>
      <c r="CQ68" s="26"/>
      <c r="CR68" s="26"/>
      <c r="CS68" s="26"/>
      <c r="CT68" s="26"/>
      <c r="CU68" s="26"/>
      <c r="CV68" s="26"/>
      <c r="CW68" s="26"/>
      <c r="CX68" s="27"/>
      <c r="CY68" s="27"/>
      <c r="CZ68" s="27"/>
      <c r="DA68" s="27"/>
      <c r="DB68" s="27"/>
      <c r="DC68" s="27"/>
      <c r="DD68" s="27"/>
      <c r="DE68" s="27"/>
      <c r="DF68" s="27"/>
      <c r="DG68" s="28"/>
      <c r="DH68" s="2"/>
      <c r="DI68" s="2"/>
      <c r="DJ68" s="2"/>
      <c r="DK68" s="2"/>
      <c r="DL68" s="2"/>
      <c r="DM68" s="2"/>
      <c r="DN68" s="2" t="s">
        <v>206</v>
      </c>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row>
    <row r="69" spans="1:186" ht="20.100000000000001" customHeight="1">
      <c r="A69" s="38"/>
      <c r="B69" s="5"/>
      <c r="C69" s="9"/>
      <c r="D69" s="9"/>
      <c r="E69" s="9"/>
      <c r="F69" s="9"/>
      <c r="G69" s="9"/>
      <c r="H69" s="9"/>
      <c r="I69" s="9"/>
      <c r="J69" s="9"/>
      <c r="K69" s="9"/>
      <c r="L69" s="235"/>
      <c r="M69" s="259"/>
      <c r="N69" s="259"/>
      <c r="O69" s="259"/>
      <c r="P69" s="259"/>
      <c r="Q69" s="259"/>
      <c r="R69" s="259"/>
      <c r="S69" s="259"/>
      <c r="T69" s="2"/>
      <c r="U69" s="893" t="s">
        <v>220</v>
      </c>
      <c r="V69" s="894"/>
      <c r="W69" s="895"/>
      <c r="X69" s="10" t="s">
        <v>35</v>
      </c>
      <c r="Y69" s="32" t="str">
        <f>IF($Y$12="","",$Y$12)</f>
        <v/>
      </c>
      <c r="Z69" s="10"/>
      <c r="AA69" s="5"/>
      <c r="AB69" s="5"/>
      <c r="AC69" s="5"/>
      <c r="AD69" s="5"/>
      <c r="AE69" s="5"/>
      <c r="AF69" s="5"/>
      <c r="AG69" s="5"/>
      <c r="AH69" s="5"/>
      <c r="AI69" s="5"/>
      <c r="AJ69" s="5"/>
      <c r="AK69" s="45"/>
      <c r="AL69" s="44"/>
      <c r="AM69" s="2"/>
      <c r="AN69" s="2"/>
      <c r="AO69" s="2"/>
      <c r="AP69" s="2"/>
      <c r="AQ69" s="832"/>
      <c r="AR69" s="832"/>
      <c r="AS69" s="832"/>
      <c r="AT69" s="832"/>
      <c r="AU69" s="832"/>
      <c r="AV69" s="832"/>
      <c r="AW69" s="832"/>
      <c r="AX69" s="832"/>
      <c r="AY69" s="832"/>
      <c r="AZ69" s="832"/>
      <c r="BA69" s="832"/>
      <c r="BB69" s="832"/>
      <c r="BC69" s="832"/>
      <c r="BD69" s="832"/>
      <c r="BE69" s="832"/>
      <c r="BF69" s="832"/>
      <c r="BG69" s="832"/>
      <c r="BH69" s="832"/>
      <c r="BI69" s="832"/>
      <c r="BJ69" s="832"/>
      <c r="BK69" s="832"/>
      <c r="BL69" s="2"/>
      <c r="BM69" s="2"/>
      <c r="BN69" s="2"/>
      <c r="BO69" s="2"/>
      <c r="BP69" s="834"/>
      <c r="BQ69" s="826" t="s">
        <v>205</v>
      </c>
      <c r="BR69" s="827"/>
      <c r="BS69" s="828"/>
      <c r="BT69" s="24" t="s">
        <v>135</v>
      </c>
      <c r="BU69" s="24"/>
      <c r="BV69" s="24"/>
      <c r="BW69" s="24"/>
      <c r="BX69" s="24"/>
      <c r="BY69" s="24"/>
      <c r="BZ69" s="24"/>
      <c r="CA69" s="26"/>
      <c r="CB69" s="23" t="s">
        <v>148</v>
      </c>
      <c r="CC69" s="24"/>
      <c r="CD69" s="24"/>
      <c r="CE69" s="24"/>
      <c r="CF69" s="24"/>
      <c r="CG69" s="24"/>
      <c r="CH69" s="24"/>
      <c r="CI69" s="26"/>
      <c r="CJ69" s="26"/>
      <c r="CK69" s="26"/>
      <c r="CL69" s="26"/>
      <c r="CM69" s="26"/>
      <c r="CN69" s="26"/>
      <c r="CO69" s="26"/>
      <c r="CP69" s="26"/>
      <c r="CQ69" s="26"/>
      <c r="CR69" s="26"/>
      <c r="CS69" s="26"/>
      <c r="CT69" s="26"/>
      <c r="CU69" s="26"/>
      <c r="CV69" s="26"/>
      <c r="CW69" s="26"/>
      <c r="CX69" s="27"/>
      <c r="CY69" s="27"/>
      <c r="CZ69" s="27"/>
      <c r="DA69" s="27"/>
      <c r="DB69" s="27"/>
      <c r="DC69" s="27"/>
      <c r="DD69" s="27"/>
      <c r="DE69" s="27"/>
      <c r="DF69" s="27"/>
      <c r="DG69" s="28"/>
      <c r="DH69" s="2"/>
      <c r="DI69" s="2"/>
      <c r="DJ69" s="2"/>
      <c r="DK69" s="2"/>
      <c r="DL69" s="2"/>
      <c r="DM69" s="2"/>
      <c r="DN69" s="2" t="s">
        <v>207</v>
      </c>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row>
    <row r="70" spans="1:186" ht="20.100000000000001" customHeight="1">
      <c r="A70" s="38"/>
      <c r="B70" s="5"/>
      <c r="C70" s="1058" t="str">
        <f>IF($C$13="","　 年  　 月",$C$13)</f>
        <v>　 年  　 月</v>
      </c>
      <c r="D70" s="1058"/>
      <c r="E70" s="1058"/>
      <c r="F70" s="1058"/>
      <c r="G70" s="1058"/>
      <c r="H70" s="1059" t="str">
        <f>IF($H$13="","　   日",$H$13)</f>
        <v>　   日</v>
      </c>
      <c r="I70" s="1059"/>
      <c r="J70" s="1059"/>
      <c r="K70" s="9"/>
      <c r="L70" s="773" t="s">
        <v>54</v>
      </c>
      <c r="M70" s="773"/>
      <c r="N70" s="773"/>
      <c r="O70" s="773"/>
      <c r="P70" s="773"/>
      <c r="Q70" s="773"/>
      <c r="R70" s="773"/>
      <c r="S70" s="258"/>
      <c r="T70" s="2"/>
      <c r="U70" s="896"/>
      <c r="V70" s="897"/>
      <c r="W70" s="898"/>
      <c r="X70" s="1021" t="str">
        <f>IF($X$13="","",$X$13)</f>
        <v/>
      </c>
      <c r="Y70" s="897"/>
      <c r="Z70" s="897"/>
      <c r="AA70" s="897"/>
      <c r="AB70" s="897"/>
      <c r="AC70" s="897"/>
      <c r="AD70" s="897"/>
      <c r="AE70" s="897"/>
      <c r="AF70" s="897"/>
      <c r="AG70" s="897"/>
      <c r="AH70" s="897"/>
      <c r="AI70" s="897"/>
      <c r="AJ70" s="897"/>
      <c r="AK70" s="1022"/>
      <c r="AL70" s="44"/>
      <c r="AM70" s="2"/>
      <c r="AN70" s="2"/>
      <c r="AO70" s="2"/>
      <c r="AP70" s="2"/>
      <c r="AQ70" s="832"/>
      <c r="AR70" s="832"/>
      <c r="AS70" s="832"/>
      <c r="AT70" s="832"/>
      <c r="AU70" s="832"/>
      <c r="AV70" s="832"/>
      <c r="AW70" s="832"/>
      <c r="AX70" s="832"/>
      <c r="AY70" s="832"/>
      <c r="AZ70" s="832"/>
      <c r="BA70" s="832"/>
      <c r="BB70" s="832"/>
      <c r="BC70" s="832"/>
      <c r="BD70" s="832"/>
      <c r="BE70" s="832"/>
      <c r="BF70" s="832"/>
      <c r="BG70" s="832"/>
      <c r="BH70" s="832"/>
      <c r="BI70" s="832"/>
      <c r="BJ70" s="832"/>
      <c r="BK70" s="832"/>
      <c r="BL70" s="2"/>
      <c r="BM70" s="2"/>
      <c r="BN70" s="2"/>
      <c r="BO70" s="2"/>
      <c r="BP70" s="834"/>
      <c r="BQ70" s="826" t="s">
        <v>206</v>
      </c>
      <c r="BR70" s="827"/>
      <c r="BS70" s="828"/>
      <c r="BT70" s="24" t="s">
        <v>136</v>
      </c>
      <c r="BU70" s="24"/>
      <c r="BV70" s="24"/>
      <c r="BW70" s="24"/>
      <c r="BX70" s="24"/>
      <c r="BY70" s="24"/>
      <c r="BZ70" s="24"/>
      <c r="CA70" s="26"/>
      <c r="CB70" s="23" t="s">
        <v>149</v>
      </c>
      <c r="CC70" s="24"/>
      <c r="CD70" s="24"/>
      <c r="CE70" s="26"/>
      <c r="CF70" s="26"/>
      <c r="CG70" s="26"/>
      <c r="CH70" s="26"/>
      <c r="CI70" s="26"/>
      <c r="CJ70" s="26"/>
      <c r="CK70" s="26"/>
      <c r="CL70" s="26"/>
      <c r="CM70" s="26"/>
      <c r="CN70" s="26"/>
      <c r="CO70" s="26"/>
      <c r="CP70" s="26"/>
      <c r="CQ70" s="26"/>
      <c r="CR70" s="26"/>
      <c r="CS70" s="26"/>
      <c r="CT70" s="26"/>
      <c r="CU70" s="26"/>
      <c r="CV70" s="26"/>
      <c r="CW70" s="26"/>
      <c r="CX70" s="27"/>
      <c r="CY70" s="27"/>
      <c r="CZ70" s="27"/>
      <c r="DA70" s="27"/>
      <c r="DB70" s="27"/>
      <c r="DC70" s="27"/>
      <c r="DD70" s="27"/>
      <c r="DE70" s="27"/>
      <c r="DF70" s="27"/>
      <c r="DG70" s="28"/>
      <c r="DH70" s="2"/>
      <c r="DI70" s="2"/>
      <c r="DJ70" s="2"/>
      <c r="DK70" s="2"/>
      <c r="DL70" s="2"/>
      <c r="DM70" s="2"/>
      <c r="DN70" s="2" t="s">
        <v>208</v>
      </c>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row>
    <row r="71" spans="1:186" ht="24.95" customHeight="1">
      <c r="A71" s="38"/>
      <c r="B71" s="5"/>
      <c r="C71" s="2"/>
      <c r="D71" s="5"/>
      <c r="E71" s="5"/>
      <c r="F71" s="5"/>
      <c r="G71" s="5"/>
      <c r="H71" s="5"/>
      <c r="I71" s="5"/>
      <c r="J71" s="5"/>
      <c r="K71" s="5"/>
      <c r="L71" s="773"/>
      <c r="M71" s="773"/>
      <c r="N71" s="773"/>
      <c r="O71" s="773"/>
      <c r="P71" s="773"/>
      <c r="Q71" s="773"/>
      <c r="R71" s="773"/>
      <c r="S71" s="258"/>
      <c r="T71" s="2"/>
      <c r="U71" s="794" t="s">
        <v>3</v>
      </c>
      <c r="V71" s="795"/>
      <c r="W71" s="796"/>
      <c r="X71" s="889" t="str">
        <f>IF($X$14="","",$X$14)</f>
        <v/>
      </c>
      <c r="Y71" s="890"/>
      <c r="Z71" s="890"/>
      <c r="AA71" s="890"/>
      <c r="AB71" s="890"/>
      <c r="AC71" s="890"/>
      <c r="AD71" s="890"/>
      <c r="AE71" s="890"/>
      <c r="AF71" s="890"/>
      <c r="AG71" s="890"/>
      <c r="AH71" s="890"/>
      <c r="AI71" s="890"/>
      <c r="AJ71" s="890"/>
      <c r="AK71" s="891"/>
      <c r="AL71" s="44"/>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834"/>
      <c r="BQ71" s="826" t="s">
        <v>207</v>
      </c>
      <c r="BR71" s="827"/>
      <c r="BS71" s="828"/>
      <c r="BT71" s="24" t="s">
        <v>137</v>
      </c>
      <c r="BU71" s="24"/>
      <c r="BV71" s="24"/>
      <c r="BW71" s="24"/>
      <c r="BX71" s="24"/>
      <c r="BY71" s="24"/>
      <c r="BZ71" s="24"/>
      <c r="CA71" s="26"/>
      <c r="CB71" s="23" t="s">
        <v>150</v>
      </c>
      <c r="CC71" s="24"/>
      <c r="CD71" s="24"/>
      <c r="CE71" s="26"/>
      <c r="CF71" s="26"/>
      <c r="CG71" s="26"/>
      <c r="CH71" s="26"/>
      <c r="CI71" s="26"/>
      <c r="CJ71" s="26"/>
      <c r="CK71" s="26"/>
      <c r="CL71" s="26"/>
      <c r="CM71" s="26"/>
      <c r="CN71" s="26"/>
      <c r="CO71" s="26"/>
      <c r="CP71" s="26"/>
      <c r="CQ71" s="26"/>
      <c r="CR71" s="26"/>
      <c r="CS71" s="26"/>
      <c r="CT71" s="26"/>
      <c r="CU71" s="26"/>
      <c r="CV71" s="26"/>
      <c r="CW71" s="26"/>
      <c r="CX71" s="27"/>
      <c r="CY71" s="27"/>
      <c r="CZ71" s="27"/>
      <c r="DA71" s="27"/>
      <c r="DB71" s="27"/>
      <c r="DC71" s="27"/>
      <c r="DD71" s="27"/>
      <c r="DE71" s="27"/>
      <c r="DF71" s="27"/>
      <c r="DG71" s="28"/>
      <c r="DH71" s="2"/>
      <c r="DI71" s="2"/>
      <c r="DJ71" s="2"/>
      <c r="DK71" s="2"/>
      <c r="DL71" s="2"/>
      <c r="DM71" s="2"/>
      <c r="DN71" s="2" t="s">
        <v>209</v>
      </c>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row>
    <row r="72" spans="1:186" ht="20.100000000000001" customHeight="1">
      <c r="A72" s="38"/>
      <c r="B72" s="5"/>
      <c r="C72" s="814" t="s">
        <v>629</v>
      </c>
      <c r="D72" s="815"/>
      <c r="E72" s="816"/>
      <c r="F72" s="1060" t="str">
        <f>IF($F$15="","",$F$15)</f>
        <v/>
      </c>
      <c r="G72" s="1061"/>
      <c r="H72" s="905" t="s">
        <v>6</v>
      </c>
      <c r="I72" s="1060" t="str">
        <f>IF($I$15="","",$I$15)</f>
        <v/>
      </c>
      <c r="J72" s="1061"/>
      <c r="K72" s="905" t="s">
        <v>6</v>
      </c>
      <c r="L72" s="1304" t="str">
        <f>IF($L$15="","",$L$15)</f>
        <v/>
      </c>
      <c r="M72" s="1305"/>
      <c r="N72" s="1305"/>
      <c r="O72" s="1306"/>
      <c r="P72" s="1297" t="s">
        <v>6</v>
      </c>
      <c r="Q72" s="1298" t="str">
        <f>IF($Q$15="","",$Q$15)</f>
        <v/>
      </c>
      <c r="R72" s="1299"/>
      <c r="S72" s="1300"/>
      <c r="T72" s="2"/>
      <c r="U72" s="1073" t="s">
        <v>2</v>
      </c>
      <c r="V72" s="1074"/>
      <c r="W72" s="1075"/>
      <c r="X72" s="909" t="str">
        <f>IF($X$15="","",$X$15)</f>
        <v/>
      </c>
      <c r="Y72" s="910"/>
      <c r="Z72" s="910"/>
      <c r="AA72" s="910"/>
      <c r="AB72" s="910"/>
      <c r="AC72" s="910"/>
      <c r="AD72" s="910"/>
      <c r="AE72" s="910"/>
      <c r="AF72" s="910"/>
      <c r="AG72" s="910"/>
      <c r="AH72" s="910"/>
      <c r="AI72" s="910"/>
      <c r="AJ72" s="910"/>
      <c r="AK72" s="911"/>
      <c r="AL72" s="44"/>
      <c r="AM72" s="2"/>
      <c r="AN72" s="2"/>
      <c r="AO72" s="2"/>
      <c r="AP72" s="2"/>
      <c r="AQ72" s="2"/>
      <c r="AR72" s="30" t="s">
        <v>39</v>
      </c>
      <c r="AS72" s="2"/>
      <c r="AT72" s="2"/>
      <c r="AU72" s="2"/>
      <c r="AV72" s="2"/>
      <c r="AW72" s="2"/>
      <c r="AX72" s="2"/>
      <c r="AY72" s="2"/>
      <c r="AZ72" s="2"/>
      <c r="BA72" s="2"/>
      <c r="BB72" s="2"/>
      <c r="BC72" s="2"/>
      <c r="BD72" s="2"/>
      <c r="BE72" s="2"/>
      <c r="BF72" s="2"/>
      <c r="BG72" s="2"/>
      <c r="BH72" s="2"/>
      <c r="BI72" s="2"/>
      <c r="BJ72" s="2"/>
      <c r="BK72" s="2"/>
      <c r="BL72" s="2"/>
      <c r="BM72" s="2"/>
      <c r="BN72" s="2"/>
      <c r="BO72" s="2"/>
      <c r="BP72" s="834"/>
      <c r="BQ72" s="826" t="s">
        <v>208</v>
      </c>
      <c r="BR72" s="827"/>
      <c r="BS72" s="828"/>
      <c r="BT72" s="24" t="s">
        <v>138</v>
      </c>
      <c r="BU72" s="24"/>
      <c r="BV72" s="24"/>
      <c r="BW72" s="24"/>
      <c r="BX72" s="24"/>
      <c r="BY72" s="24"/>
      <c r="BZ72" s="24"/>
      <c r="CA72" s="26"/>
      <c r="CB72" s="23" t="s">
        <v>151</v>
      </c>
      <c r="CC72" s="24"/>
      <c r="CD72" s="24"/>
      <c r="CE72" s="26"/>
      <c r="CF72" s="26"/>
      <c r="CG72" s="26"/>
      <c r="CH72" s="26"/>
      <c r="CI72" s="26"/>
      <c r="CJ72" s="26"/>
      <c r="CK72" s="26"/>
      <c r="CL72" s="26"/>
      <c r="CM72" s="26"/>
      <c r="CN72" s="26"/>
      <c r="CO72" s="26"/>
      <c r="CP72" s="26"/>
      <c r="CQ72" s="26"/>
      <c r="CR72" s="26"/>
      <c r="CS72" s="26"/>
      <c r="CT72" s="26"/>
      <c r="CU72" s="26"/>
      <c r="CV72" s="26"/>
      <c r="CW72" s="26"/>
      <c r="CX72" s="27"/>
      <c r="CY72" s="27"/>
      <c r="CZ72" s="27"/>
      <c r="DA72" s="27"/>
      <c r="DB72" s="27"/>
      <c r="DC72" s="27"/>
      <c r="DD72" s="27"/>
      <c r="DE72" s="27"/>
      <c r="DF72" s="27"/>
      <c r="DG72" s="28"/>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row>
    <row r="73" spans="1:186" ht="20.100000000000001" customHeight="1" thickBot="1">
      <c r="A73" s="38"/>
      <c r="B73" s="5"/>
      <c r="C73" s="817"/>
      <c r="D73" s="818"/>
      <c r="E73" s="819"/>
      <c r="F73" s="1062"/>
      <c r="G73" s="1063"/>
      <c r="H73" s="905"/>
      <c r="I73" s="1062"/>
      <c r="J73" s="1063"/>
      <c r="K73" s="905"/>
      <c r="L73" s="1307"/>
      <c r="M73" s="1308"/>
      <c r="N73" s="1308"/>
      <c r="O73" s="1309"/>
      <c r="P73" s="1297"/>
      <c r="Q73" s="1301"/>
      <c r="R73" s="1302"/>
      <c r="S73" s="1303"/>
      <c r="T73" s="2"/>
      <c r="U73" s="1070" t="s">
        <v>4</v>
      </c>
      <c r="V73" s="1071"/>
      <c r="W73" s="1072"/>
      <c r="X73" s="906" t="str">
        <f>IF($X$16="","",$X$16)</f>
        <v/>
      </c>
      <c r="Y73" s="907"/>
      <c r="Z73" s="907"/>
      <c r="AA73" s="907"/>
      <c r="AB73" s="907"/>
      <c r="AC73" s="907"/>
      <c r="AD73" s="907"/>
      <c r="AE73" s="907"/>
      <c r="AF73" s="907"/>
      <c r="AG73" s="907"/>
      <c r="AH73" s="907"/>
      <c r="AI73" s="907"/>
      <c r="AJ73" s="907"/>
      <c r="AK73" s="908"/>
      <c r="AL73" s="44"/>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835"/>
      <c r="BQ73" s="956" t="s">
        <v>209</v>
      </c>
      <c r="BR73" s="957"/>
      <c r="BS73" s="958"/>
      <c r="BT73" s="57" t="s">
        <v>139</v>
      </c>
      <c r="BU73" s="57"/>
      <c r="BV73" s="57"/>
      <c r="BW73" s="57"/>
      <c r="BX73" s="57"/>
      <c r="BY73" s="57"/>
      <c r="BZ73" s="57"/>
      <c r="CA73" s="126"/>
      <c r="CB73" s="124" t="s">
        <v>152</v>
      </c>
      <c r="CC73" s="57"/>
      <c r="CD73" s="57"/>
      <c r="CE73" s="126"/>
      <c r="CF73" s="126"/>
      <c r="CG73" s="126"/>
      <c r="CH73" s="126"/>
      <c r="CI73" s="126"/>
      <c r="CJ73" s="126"/>
      <c r="CK73" s="126"/>
      <c r="CL73" s="126"/>
      <c r="CM73" s="126"/>
      <c r="CN73" s="126"/>
      <c r="CO73" s="126"/>
      <c r="CP73" s="126"/>
      <c r="CQ73" s="126"/>
      <c r="CR73" s="126"/>
      <c r="CS73" s="126"/>
      <c r="CT73" s="126"/>
      <c r="CU73" s="126"/>
      <c r="CV73" s="126"/>
      <c r="CW73" s="126"/>
      <c r="CX73" s="127"/>
      <c r="CY73" s="127"/>
      <c r="CZ73" s="127"/>
      <c r="DA73" s="127"/>
      <c r="DB73" s="127"/>
      <c r="DC73" s="127"/>
      <c r="DD73" s="127"/>
      <c r="DE73" s="127"/>
      <c r="DF73" s="127"/>
      <c r="DG73" s="28"/>
      <c r="DH73" s="2"/>
      <c r="DI73" s="2"/>
      <c r="DJ73" s="2"/>
      <c r="DK73" s="2"/>
      <c r="DL73" s="2"/>
      <c r="DM73" s="2"/>
      <c r="DN73" s="167">
        <v>1350</v>
      </c>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row>
    <row r="74" spans="1:186" ht="6" customHeight="1" thickBot="1">
      <c r="A74" s="38"/>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44"/>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50"/>
      <c r="BQ74" s="51"/>
      <c r="BR74" s="51"/>
      <c r="BS74" s="51"/>
      <c r="BT74" s="51"/>
      <c r="BU74" s="51"/>
      <c r="BV74" s="51"/>
      <c r="BW74" s="51"/>
      <c r="BX74" s="51"/>
      <c r="BY74" s="51"/>
      <c r="BZ74" s="51"/>
      <c r="CA74" s="51"/>
      <c r="CB74" s="51"/>
      <c r="CC74" s="51"/>
      <c r="CD74" s="51"/>
      <c r="CE74" s="51"/>
      <c r="CF74" s="51"/>
      <c r="CG74" s="51"/>
      <c r="CH74" s="51"/>
      <c r="CI74" s="51"/>
      <c r="CJ74" s="51"/>
      <c r="CK74" s="51"/>
      <c r="CL74" s="51"/>
      <c r="CM74" s="51"/>
      <c r="CN74" s="51"/>
      <c r="CO74" s="51"/>
      <c r="CP74" s="51"/>
      <c r="CQ74" s="51"/>
      <c r="CR74" s="51"/>
      <c r="CS74" s="52"/>
      <c r="CT74" s="52"/>
      <c r="CU74" s="52"/>
      <c r="CV74" s="52"/>
      <c r="CW74" s="52"/>
      <c r="CX74" s="2"/>
      <c r="CY74" s="2"/>
      <c r="CZ74" s="2"/>
      <c r="DA74" s="2"/>
      <c r="DB74" s="2"/>
      <c r="DC74" s="2"/>
      <c r="DD74" s="2"/>
      <c r="DE74" s="2"/>
      <c r="DF74" s="2"/>
      <c r="DG74" s="53"/>
      <c r="DH74" s="2"/>
      <c r="DI74" s="2"/>
      <c r="DJ74" s="2"/>
      <c r="DK74" s="2"/>
      <c r="DL74" s="2"/>
      <c r="DM74" s="2"/>
      <c r="DN74" s="167"/>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row>
    <row r="75" spans="1:186" ht="18" customHeight="1">
      <c r="A75" s="38"/>
      <c r="B75" s="5"/>
      <c r="C75" s="808" t="s">
        <v>0</v>
      </c>
      <c r="D75" s="809"/>
      <c r="E75" s="810"/>
      <c r="F75" s="853" t="str">
        <f>IF($F$18="","",$F$18)</f>
        <v/>
      </c>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5"/>
      <c r="AF75" s="1003" t="s">
        <v>1</v>
      </c>
      <c r="AG75" s="809"/>
      <c r="AH75" s="1004"/>
      <c r="AI75" s="1030" t="str">
        <f>IF($AI$18="","",$AI$18)</f>
        <v/>
      </c>
      <c r="AJ75" s="1031"/>
      <c r="AK75" s="1032"/>
      <c r="AL75" s="44"/>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50"/>
      <c r="DH75" s="2"/>
      <c r="DI75" s="2"/>
      <c r="DJ75" s="2"/>
      <c r="DK75" s="2"/>
      <c r="DL75" s="2"/>
      <c r="DM75" s="2"/>
      <c r="DN75" s="167">
        <v>1360</v>
      </c>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row>
    <row r="76" spans="1:186" ht="18" customHeight="1" thickBot="1">
      <c r="A76" s="38"/>
      <c r="B76" s="5"/>
      <c r="C76" s="811"/>
      <c r="D76" s="812"/>
      <c r="E76" s="813"/>
      <c r="F76" s="856"/>
      <c r="G76" s="857"/>
      <c r="H76" s="857"/>
      <c r="I76" s="857"/>
      <c r="J76" s="857"/>
      <c r="K76" s="857"/>
      <c r="L76" s="857"/>
      <c r="M76" s="857"/>
      <c r="N76" s="857"/>
      <c r="O76" s="857"/>
      <c r="P76" s="857"/>
      <c r="Q76" s="857"/>
      <c r="R76" s="857"/>
      <c r="S76" s="857"/>
      <c r="T76" s="857"/>
      <c r="U76" s="857"/>
      <c r="V76" s="857"/>
      <c r="W76" s="857"/>
      <c r="X76" s="857"/>
      <c r="Y76" s="857"/>
      <c r="Z76" s="857"/>
      <c r="AA76" s="857"/>
      <c r="AB76" s="857"/>
      <c r="AC76" s="857"/>
      <c r="AD76" s="857"/>
      <c r="AE76" s="858"/>
      <c r="AF76" s="1005"/>
      <c r="AG76" s="812"/>
      <c r="AH76" s="1006"/>
      <c r="AI76" s="1033"/>
      <c r="AJ76" s="1034"/>
      <c r="AK76" s="1035"/>
      <c r="AL76" s="44"/>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50"/>
      <c r="DH76" s="2"/>
      <c r="DI76" s="2"/>
      <c r="DJ76" s="2"/>
      <c r="DK76" s="2"/>
      <c r="DL76" s="2"/>
      <c r="DM76" s="2"/>
      <c r="DN76" s="167">
        <v>1370</v>
      </c>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77" spans="1:186" ht="6" customHeight="1" thickBot="1">
      <c r="A77" s="38"/>
      <c r="B77" s="5"/>
      <c r="C77" s="5"/>
      <c r="D77" s="5"/>
      <c r="E77" s="5"/>
      <c r="F77" s="5"/>
      <c r="G77" s="5"/>
      <c r="H77" s="5"/>
      <c r="I77" s="5"/>
      <c r="J77" s="5"/>
      <c r="K77" s="5"/>
      <c r="L77" s="5"/>
      <c r="M77" s="5"/>
      <c r="N77" s="5"/>
      <c r="O77" s="5"/>
      <c r="P77" s="5"/>
      <c r="Q77" s="5"/>
      <c r="R77" s="5"/>
      <c r="S77" s="5"/>
      <c r="T77" s="5"/>
      <c r="U77" s="5"/>
      <c r="V77" s="5"/>
      <c r="W77" s="5"/>
      <c r="X77" s="5"/>
      <c r="Y77" s="2"/>
      <c r="Z77" s="2"/>
      <c r="AA77" s="5"/>
      <c r="AB77" s="54"/>
      <c r="AC77" s="54"/>
      <c r="AD77" s="54"/>
      <c r="AE77" s="54"/>
      <c r="AF77" s="54"/>
      <c r="AG77" s="54"/>
      <c r="AH77" s="54"/>
      <c r="AI77" s="54"/>
      <c r="AJ77" s="54"/>
      <c r="AK77" s="54"/>
      <c r="AL77" s="44"/>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50"/>
      <c r="DH77" s="2"/>
      <c r="DI77" s="2"/>
      <c r="DJ77" s="2"/>
      <c r="DK77" s="2"/>
      <c r="DL77" s="2"/>
      <c r="DM77" s="2"/>
      <c r="DN77" s="167"/>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row>
    <row r="78" spans="1:186" ht="18" customHeight="1">
      <c r="A78" s="38"/>
      <c r="B78" s="5"/>
      <c r="C78" s="13" t="s">
        <v>7</v>
      </c>
      <c r="D78" s="14"/>
      <c r="E78" s="14"/>
      <c r="F78" s="14"/>
      <c r="G78" s="14"/>
      <c r="H78" s="879"/>
      <c r="I78" s="879"/>
      <c r="J78" s="831" t="str">
        <f>IF($J$21="","",$J$21)</f>
        <v/>
      </c>
      <c r="K78" s="831"/>
      <c r="L78" s="831"/>
      <c r="M78" s="831"/>
      <c r="N78" s="831"/>
      <c r="O78" s="831"/>
      <c r="P78" s="831"/>
      <c r="Q78" s="5"/>
      <c r="R78" s="73"/>
      <c r="S78" s="870" t="s">
        <v>233</v>
      </c>
      <c r="T78" s="871"/>
      <c r="U78" s="872"/>
      <c r="V78" s="774" t="str">
        <f>IF($BQ$15="","",$V$21)</f>
        <v/>
      </c>
      <c r="W78" s="775"/>
      <c r="X78" s="775"/>
      <c r="Y78" s="775"/>
      <c r="Z78" s="775" t="str">
        <f>IF($BT$15="","",$Z$21)</f>
        <v/>
      </c>
      <c r="AA78" s="775"/>
      <c r="AB78" s="775"/>
      <c r="AC78" s="775"/>
      <c r="AD78" s="775"/>
      <c r="AE78" s="775"/>
      <c r="AF78" s="775"/>
      <c r="AG78" s="775"/>
      <c r="AH78" s="775"/>
      <c r="AI78" s="775"/>
      <c r="AJ78" s="775"/>
      <c r="AK78" s="859"/>
      <c r="AL78" s="44"/>
      <c r="AM78" s="2"/>
      <c r="AN78" s="2"/>
      <c r="AO78" s="2"/>
      <c r="AP78" s="2"/>
      <c r="AQ78" s="2"/>
      <c r="AR78" s="111"/>
      <c r="AS78" s="111"/>
      <c r="AT78" s="55"/>
      <c r="AU78" s="97"/>
      <c r="AV78" s="97"/>
      <c r="AW78" s="97"/>
      <c r="AX78" s="112"/>
      <c r="AY78" s="112"/>
      <c r="AZ78" s="112"/>
      <c r="BA78" s="112"/>
      <c r="BB78" s="112"/>
      <c r="BC78" s="2"/>
      <c r="BD78" s="2"/>
      <c r="BE78" s="2"/>
      <c r="BF78" s="2"/>
      <c r="BG78" s="2"/>
      <c r="BH78" s="2"/>
      <c r="BI78" s="2"/>
      <c r="BJ78" s="2"/>
      <c r="BK78" s="2"/>
      <c r="BL78" s="2"/>
      <c r="BM78" s="2"/>
      <c r="BN78" s="2"/>
      <c r="BO78" s="2"/>
      <c r="BP78" s="833" t="s">
        <v>272</v>
      </c>
      <c r="BQ78" s="959">
        <v>1350</v>
      </c>
      <c r="BR78" s="960"/>
      <c r="BS78" s="961"/>
      <c r="BT78" s="132" t="s">
        <v>261</v>
      </c>
      <c r="BU78" s="132"/>
      <c r="BV78" s="132"/>
      <c r="BW78" s="132"/>
      <c r="BX78" s="132"/>
      <c r="BY78" s="132"/>
      <c r="BZ78" s="132"/>
      <c r="CA78" s="133"/>
      <c r="CB78" s="134" t="s">
        <v>273</v>
      </c>
      <c r="CC78" s="132"/>
      <c r="CD78" s="132"/>
      <c r="CE78" s="132"/>
      <c r="CF78" s="132"/>
      <c r="CG78" s="132"/>
      <c r="CH78" s="132"/>
      <c r="CI78" s="132"/>
      <c r="CJ78" s="132"/>
      <c r="CK78" s="132"/>
      <c r="CL78" s="132"/>
      <c r="CM78" s="132"/>
      <c r="CN78" s="132"/>
      <c r="CO78" s="132"/>
      <c r="CP78" s="132"/>
      <c r="CQ78" s="133"/>
      <c r="CR78" s="133"/>
      <c r="CS78" s="133"/>
      <c r="CT78" s="133"/>
      <c r="CU78" s="133"/>
      <c r="CV78" s="133"/>
      <c r="CW78" s="133"/>
      <c r="CX78" s="135"/>
      <c r="CY78" s="135"/>
      <c r="CZ78" s="135"/>
      <c r="DA78" s="135"/>
      <c r="DB78" s="135"/>
      <c r="DC78" s="135"/>
      <c r="DD78" s="135"/>
      <c r="DE78" s="135"/>
      <c r="DF78" s="135"/>
      <c r="DG78" s="136"/>
      <c r="DH78" s="2"/>
      <c r="DI78" s="2"/>
      <c r="DJ78" s="2"/>
      <c r="DK78" s="2"/>
      <c r="DL78" s="2"/>
      <c r="DM78" s="2"/>
      <c r="DN78" s="167">
        <v>1380</v>
      </c>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row>
    <row r="79" spans="1:186" ht="18" customHeight="1">
      <c r="A79" s="38"/>
      <c r="B79" s="5"/>
      <c r="C79" s="15"/>
      <c r="D79" s="852" t="s">
        <v>468</v>
      </c>
      <c r="E79" s="852"/>
      <c r="F79" s="852"/>
      <c r="G79" s="852"/>
      <c r="H79" s="852"/>
      <c r="I79" s="852"/>
      <c r="J79" s="831"/>
      <c r="K79" s="831"/>
      <c r="L79" s="831"/>
      <c r="M79" s="831"/>
      <c r="N79" s="831"/>
      <c r="O79" s="831"/>
      <c r="P79" s="831"/>
      <c r="Q79" s="5"/>
      <c r="R79" s="73"/>
      <c r="S79" s="873"/>
      <c r="T79" s="874"/>
      <c r="U79" s="875"/>
      <c r="V79" s="991" t="str">
        <f>IF($AQ$4="","",$V$22)</f>
        <v/>
      </c>
      <c r="W79" s="992"/>
      <c r="X79" s="992"/>
      <c r="Y79" s="992"/>
      <c r="Z79" s="992"/>
      <c r="AA79" s="992"/>
      <c r="AB79" s="992"/>
      <c r="AC79" s="992"/>
      <c r="AD79" s="992"/>
      <c r="AE79" s="992"/>
      <c r="AF79" s="992"/>
      <c r="AG79" s="992"/>
      <c r="AH79" s="992"/>
      <c r="AI79" s="992"/>
      <c r="AJ79" s="992"/>
      <c r="AK79" s="993"/>
      <c r="AL79" s="44"/>
      <c r="AM79" s="2"/>
      <c r="AN79" s="2"/>
      <c r="AO79" s="2"/>
      <c r="AP79" s="2"/>
      <c r="AQ79" s="2"/>
      <c r="AR79" s="111"/>
      <c r="AS79" s="111"/>
      <c r="AT79" s="55"/>
      <c r="AU79" s="97"/>
      <c r="AV79" s="97"/>
      <c r="AW79" s="97"/>
      <c r="AX79" s="112"/>
      <c r="AY79" s="112"/>
      <c r="AZ79" s="112"/>
      <c r="BA79" s="112"/>
      <c r="BB79" s="112"/>
      <c r="BC79" s="2"/>
      <c r="BD79" s="2"/>
      <c r="BE79" s="2"/>
      <c r="BF79" s="2"/>
      <c r="BG79" s="2"/>
      <c r="BH79" s="2"/>
      <c r="BI79" s="2"/>
      <c r="BJ79" s="2"/>
      <c r="BK79" s="2"/>
      <c r="BL79" s="2"/>
      <c r="BM79" s="2"/>
      <c r="BN79" s="2"/>
      <c r="BO79" s="2"/>
      <c r="BP79" s="834"/>
      <c r="BQ79" s="826">
        <v>1360</v>
      </c>
      <c r="BR79" s="827"/>
      <c r="BS79" s="828"/>
      <c r="BT79" s="24" t="s">
        <v>262</v>
      </c>
      <c r="BU79" s="24"/>
      <c r="BV79" s="24"/>
      <c r="BW79" s="24"/>
      <c r="BX79" s="24"/>
      <c r="BY79" s="24"/>
      <c r="BZ79" s="24"/>
      <c r="CA79" s="26"/>
      <c r="CB79" s="23" t="s">
        <v>274</v>
      </c>
      <c r="CC79" s="24"/>
      <c r="CD79" s="24"/>
      <c r="CE79" s="24"/>
      <c r="CF79" s="24"/>
      <c r="CG79" s="24"/>
      <c r="CH79" s="24"/>
      <c r="CI79" s="24"/>
      <c r="CJ79" s="24"/>
      <c r="CK79" s="24"/>
      <c r="CL79" s="24"/>
      <c r="CM79" s="24"/>
      <c r="CN79" s="24"/>
      <c r="CO79" s="24"/>
      <c r="CP79" s="24"/>
      <c r="CQ79" s="26"/>
      <c r="CR79" s="26"/>
      <c r="CS79" s="26"/>
      <c r="CT79" s="26"/>
      <c r="CU79" s="26"/>
      <c r="CV79" s="26"/>
      <c r="CW79" s="26"/>
      <c r="CX79" s="27"/>
      <c r="CY79" s="27"/>
      <c r="CZ79" s="27"/>
      <c r="DA79" s="27"/>
      <c r="DB79" s="27"/>
      <c r="DC79" s="27"/>
      <c r="DD79" s="27"/>
      <c r="DE79" s="27"/>
      <c r="DF79" s="27"/>
      <c r="DG79" s="28"/>
      <c r="DH79" s="2"/>
      <c r="DI79" s="2"/>
      <c r="DJ79" s="2"/>
      <c r="DK79" s="2"/>
      <c r="DL79" s="2"/>
      <c r="DM79" s="2"/>
      <c r="DN79" s="167">
        <v>1390</v>
      </c>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row>
    <row r="80" spans="1:186" ht="18" customHeight="1">
      <c r="A80" s="38"/>
      <c r="B80" s="1231"/>
      <c r="C80" s="13" t="s">
        <v>8</v>
      </c>
      <c r="D80" s="14"/>
      <c r="E80" s="14"/>
      <c r="F80" s="14"/>
      <c r="G80" s="14"/>
      <c r="H80" s="14"/>
      <c r="I80" s="14"/>
      <c r="J80" s="831" t="str">
        <f>IF($J$23="","",J23)</f>
        <v/>
      </c>
      <c r="K80" s="831"/>
      <c r="L80" s="831"/>
      <c r="M80" s="831"/>
      <c r="N80" s="831"/>
      <c r="O80" s="831"/>
      <c r="P80" s="831"/>
      <c r="Q80" s="5"/>
      <c r="R80" s="70"/>
      <c r="S80" s="873"/>
      <c r="T80" s="874"/>
      <c r="U80" s="875"/>
      <c r="V80" s="994"/>
      <c r="W80" s="995"/>
      <c r="X80" s="995"/>
      <c r="Y80" s="995"/>
      <c r="Z80" s="995"/>
      <c r="AA80" s="995"/>
      <c r="AB80" s="995"/>
      <c r="AC80" s="995"/>
      <c r="AD80" s="995"/>
      <c r="AE80" s="995"/>
      <c r="AF80" s="995"/>
      <c r="AG80" s="995"/>
      <c r="AH80" s="995"/>
      <c r="AI80" s="995"/>
      <c r="AJ80" s="995"/>
      <c r="AK80" s="996"/>
      <c r="AL80" s="44"/>
      <c r="AM80" s="2"/>
      <c r="AN80" s="2"/>
      <c r="AO80" s="2"/>
      <c r="AP80" s="2"/>
      <c r="AQ80" s="2"/>
      <c r="AR80" s="111"/>
      <c r="AS80" s="111"/>
      <c r="AT80" s="55"/>
      <c r="AU80" s="97"/>
      <c r="AV80" s="97"/>
      <c r="AW80" s="97"/>
      <c r="AX80" s="112"/>
      <c r="AY80" s="112"/>
      <c r="AZ80" s="112"/>
      <c r="BA80" s="112"/>
      <c r="BB80" s="112"/>
      <c r="BC80" s="2"/>
      <c r="BD80" s="2"/>
      <c r="BE80" s="2"/>
      <c r="BF80" s="2"/>
      <c r="BG80" s="2"/>
      <c r="BH80" s="2"/>
      <c r="BI80" s="2"/>
      <c r="BJ80" s="2"/>
      <c r="BK80" s="2"/>
      <c r="BL80" s="2"/>
      <c r="BM80" s="2"/>
      <c r="BN80" s="2"/>
      <c r="BO80" s="2"/>
      <c r="BP80" s="834"/>
      <c r="BQ80" s="826"/>
      <c r="BR80" s="827"/>
      <c r="BS80" s="828"/>
      <c r="BT80" s="940" t="s">
        <v>281</v>
      </c>
      <c r="BU80" s="941"/>
      <c r="BV80" s="941"/>
      <c r="BW80" s="941"/>
      <c r="BX80" s="941"/>
      <c r="BY80" s="941"/>
      <c r="BZ80" s="941"/>
      <c r="CA80" s="942"/>
      <c r="CB80" s="23" t="s">
        <v>283</v>
      </c>
      <c r="CC80" s="24"/>
      <c r="CD80" s="24"/>
      <c r="CE80" s="24"/>
      <c r="CF80" s="24"/>
      <c r="CG80" s="24"/>
      <c r="CH80" s="24"/>
      <c r="CI80" s="24"/>
      <c r="CJ80" s="24"/>
      <c r="CK80" s="24"/>
      <c r="CL80" s="24"/>
      <c r="CM80" s="24"/>
      <c r="CN80" s="24"/>
      <c r="CO80" s="24"/>
      <c r="CP80" s="24"/>
      <c r="CQ80" s="26"/>
      <c r="CR80" s="26"/>
      <c r="CS80" s="26"/>
      <c r="CT80" s="26"/>
      <c r="CU80" s="26"/>
      <c r="CV80" s="26"/>
      <c r="CW80" s="26"/>
      <c r="CX80" s="27"/>
      <c r="CY80" s="27"/>
      <c r="CZ80" s="27"/>
      <c r="DA80" s="27"/>
      <c r="DB80" s="27"/>
      <c r="DC80" s="27"/>
      <c r="DD80" s="27"/>
      <c r="DE80" s="27"/>
      <c r="DF80" s="27"/>
      <c r="DG80" s="28"/>
      <c r="DH80" s="2"/>
      <c r="DI80" s="2"/>
      <c r="DJ80" s="2"/>
      <c r="DK80" s="2"/>
      <c r="DL80" s="2"/>
      <c r="DM80" s="2"/>
      <c r="DN80" s="167">
        <v>1400</v>
      </c>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row>
    <row r="81" spans="1:186" ht="18" customHeight="1">
      <c r="A81" s="38"/>
      <c r="B81" s="1231"/>
      <c r="C81" s="29"/>
      <c r="D81" s="912" t="s">
        <v>224</v>
      </c>
      <c r="E81" s="912"/>
      <c r="F81" s="912"/>
      <c r="G81" s="912"/>
      <c r="H81" s="912"/>
      <c r="I81" s="912"/>
      <c r="J81" s="831"/>
      <c r="K81" s="831"/>
      <c r="L81" s="831"/>
      <c r="M81" s="831"/>
      <c r="N81" s="831"/>
      <c r="O81" s="831"/>
      <c r="P81" s="831"/>
      <c r="Q81" s="5"/>
      <c r="R81" s="70"/>
      <c r="S81" s="873"/>
      <c r="T81" s="874"/>
      <c r="U81" s="875"/>
      <c r="V81" s="1293" t="str">
        <f>IF($V$24="","",$V$24)</f>
        <v/>
      </c>
      <c r="W81" s="1293"/>
      <c r="X81" s="1293"/>
      <c r="Y81" s="1293"/>
      <c r="Z81" s="1293"/>
      <c r="AA81" s="1293"/>
      <c r="AB81" s="1293"/>
      <c r="AC81" s="1293"/>
      <c r="AD81" s="1293"/>
      <c r="AE81" s="1293"/>
      <c r="AF81" s="1293"/>
      <c r="AG81" s="1293"/>
      <c r="AH81" s="1293"/>
      <c r="AI81" s="1293"/>
      <c r="AJ81" s="1293"/>
      <c r="AK81" s="1294"/>
      <c r="AL81" s="44"/>
      <c r="AM81" s="2"/>
      <c r="AN81" s="2"/>
      <c r="AO81" s="2"/>
      <c r="AP81" s="2"/>
      <c r="AQ81" s="2"/>
      <c r="AR81" s="111"/>
      <c r="AS81" s="111"/>
      <c r="AT81" s="55"/>
      <c r="AU81" s="110"/>
      <c r="AV81" s="110"/>
      <c r="AW81" s="110"/>
      <c r="AX81" s="32"/>
      <c r="AY81" s="32"/>
      <c r="AZ81" s="32"/>
      <c r="BA81" s="32"/>
      <c r="BB81" s="32"/>
      <c r="BC81" s="2"/>
      <c r="BD81" s="2"/>
      <c r="BE81" s="2"/>
      <c r="BF81" s="2"/>
      <c r="BG81" s="2"/>
      <c r="BH81" s="2"/>
      <c r="BI81" s="2"/>
      <c r="BJ81" s="2"/>
      <c r="BK81" s="2"/>
      <c r="BL81" s="2"/>
      <c r="BM81" s="2"/>
      <c r="BN81" s="2"/>
      <c r="BO81" s="2"/>
      <c r="BP81" s="834"/>
      <c r="BQ81" s="826"/>
      <c r="BR81" s="827"/>
      <c r="BS81" s="828"/>
      <c r="BT81" s="940" t="s">
        <v>282</v>
      </c>
      <c r="BU81" s="941"/>
      <c r="BV81" s="941"/>
      <c r="BW81" s="941"/>
      <c r="BX81" s="941"/>
      <c r="BY81" s="941"/>
      <c r="BZ81" s="941"/>
      <c r="CA81" s="942"/>
      <c r="CB81" s="23" t="s">
        <v>614</v>
      </c>
      <c r="CC81" s="24"/>
      <c r="CD81" s="24"/>
      <c r="CE81" s="24"/>
      <c r="CF81" s="24"/>
      <c r="CG81" s="24"/>
      <c r="CH81" s="24"/>
      <c r="CI81" s="24"/>
      <c r="CJ81" s="24"/>
      <c r="CK81" s="24"/>
      <c r="CL81" s="24"/>
      <c r="CM81" s="24"/>
      <c r="CN81" s="24"/>
      <c r="CO81" s="24"/>
      <c r="CP81" s="24"/>
      <c r="CQ81" s="26"/>
      <c r="CR81" s="26"/>
      <c r="CS81" s="26"/>
      <c r="CT81" s="26"/>
      <c r="CU81" s="26"/>
      <c r="CV81" s="26"/>
      <c r="CW81" s="26"/>
      <c r="CX81" s="27"/>
      <c r="CY81" s="27"/>
      <c r="CZ81" s="27"/>
      <c r="DA81" s="27"/>
      <c r="DB81" s="27"/>
      <c r="DC81" s="27"/>
      <c r="DD81" s="27"/>
      <c r="DE81" s="27"/>
      <c r="DF81" s="27"/>
      <c r="DG81" s="28"/>
      <c r="DH81" s="2"/>
      <c r="DI81" s="2"/>
      <c r="DJ81" s="2"/>
      <c r="DK81" s="2"/>
      <c r="DL81" s="2"/>
      <c r="DM81" s="2"/>
      <c r="DN81" s="167">
        <v>1410</v>
      </c>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row>
    <row r="82" spans="1:186" ht="18" customHeight="1" thickBot="1">
      <c r="A82" s="38"/>
      <c r="B82" s="5"/>
      <c r="C82" s="15" t="s">
        <v>9</v>
      </c>
      <c r="D82" s="10" t="s">
        <v>24</v>
      </c>
      <c r="E82" s="10"/>
      <c r="F82" s="10"/>
      <c r="G82" s="10"/>
      <c r="H82" s="10"/>
      <c r="I82" s="10"/>
      <c r="J82" s="831" t="str">
        <f>$J$25</f>
        <v/>
      </c>
      <c r="K82" s="831"/>
      <c r="L82" s="831"/>
      <c r="M82" s="831"/>
      <c r="N82" s="831"/>
      <c r="O82" s="831"/>
      <c r="P82" s="831"/>
      <c r="Q82" s="5"/>
      <c r="R82" s="10"/>
      <c r="S82" s="876"/>
      <c r="T82" s="877"/>
      <c r="U82" s="878"/>
      <c r="V82" s="1295"/>
      <c r="W82" s="1295"/>
      <c r="X82" s="1295"/>
      <c r="Y82" s="1295"/>
      <c r="Z82" s="1295"/>
      <c r="AA82" s="1295"/>
      <c r="AB82" s="1295"/>
      <c r="AC82" s="1295"/>
      <c r="AD82" s="1295"/>
      <c r="AE82" s="1295"/>
      <c r="AF82" s="1295"/>
      <c r="AG82" s="1295"/>
      <c r="AH82" s="1295"/>
      <c r="AI82" s="1295"/>
      <c r="AJ82" s="1295"/>
      <c r="AK82" s="1296"/>
      <c r="AL82" s="44"/>
      <c r="AM82" s="2"/>
      <c r="AN82" s="2"/>
      <c r="AO82" s="2"/>
      <c r="AP82" s="2"/>
      <c r="AQ82" s="2"/>
      <c r="AR82" s="113"/>
      <c r="AS82" s="113"/>
      <c r="AT82" s="55"/>
      <c r="AU82" s="110"/>
      <c r="AV82" s="110"/>
      <c r="AW82" s="110"/>
      <c r="AX82" s="32"/>
      <c r="AY82" s="32"/>
      <c r="AZ82" s="32"/>
      <c r="BA82" s="32"/>
      <c r="BB82" s="32"/>
      <c r="BC82" s="2"/>
      <c r="BD82" s="2"/>
      <c r="BE82" s="2"/>
      <c r="BF82" s="2"/>
      <c r="BG82" s="2"/>
      <c r="BH82" s="2"/>
      <c r="BI82" s="2"/>
      <c r="BJ82" s="2"/>
      <c r="BK82" s="2"/>
      <c r="BL82" s="2"/>
      <c r="BM82" s="2"/>
      <c r="BN82" s="2"/>
      <c r="BO82" s="2"/>
      <c r="BP82" s="834"/>
      <c r="BQ82" s="826">
        <v>1370</v>
      </c>
      <c r="BR82" s="827"/>
      <c r="BS82" s="828"/>
      <c r="BT82" s="24" t="s">
        <v>250</v>
      </c>
      <c r="BU82" s="24"/>
      <c r="BV82" s="24"/>
      <c r="BW82" s="24"/>
      <c r="BX82" s="24"/>
      <c r="BY82" s="24"/>
      <c r="BZ82" s="24"/>
      <c r="CA82" s="26"/>
      <c r="CB82" s="23"/>
      <c r="CC82" s="24"/>
      <c r="CD82" s="24"/>
      <c r="CE82" s="24"/>
      <c r="CF82" s="24"/>
      <c r="CG82" s="24"/>
      <c r="CH82" s="24"/>
      <c r="CI82" s="24"/>
      <c r="CJ82" s="24"/>
      <c r="CK82" s="24"/>
      <c r="CL82" s="24"/>
      <c r="CM82" s="24"/>
      <c r="CN82" s="24"/>
      <c r="CO82" s="24"/>
      <c r="CP82" s="24"/>
      <c r="CQ82" s="26"/>
      <c r="CR82" s="26"/>
      <c r="CS82" s="26"/>
      <c r="CT82" s="26"/>
      <c r="CU82" s="26"/>
      <c r="CV82" s="26"/>
      <c r="CW82" s="26"/>
      <c r="CX82" s="27"/>
      <c r="CY82" s="27"/>
      <c r="CZ82" s="27"/>
      <c r="DA82" s="27"/>
      <c r="DB82" s="27"/>
      <c r="DC82" s="27"/>
      <c r="DD82" s="27"/>
      <c r="DE82" s="27"/>
      <c r="DF82" s="27"/>
      <c r="DG82" s="28"/>
      <c r="DH82" s="2"/>
      <c r="DI82" s="2"/>
      <c r="DJ82" s="2"/>
      <c r="DK82" s="2"/>
      <c r="DL82" s="2"/>
      <c r="DM82" s="2"/>
      <c r="DN82" s="167">
        <v>1460</v>
      </c>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row>
    <row r="83" spans="1:186" ht="18" customHeight="1">
      <c r="A83" s="38"/>
      <c r="B83" s="5"/>
      <c r="C83" s="15"/>
      <c r="D83" s="852" t="s">
        <v>469</v>
      </c>
      <c r="E83" s="852"/>
      <c r="F83" s="852"/>
      <c r="G83" s="852"/>
      <c r="H83" s="852"/>
      <c r="I83" s="852"/>
      <c r="J83" s="831"/>
      <c r="K83" s="831"/>
      <c r="L83" s="831"/>
      <c r="M83" s="831"/>
      <c r="N83" s="831"/>
      <c r="O83" s="831"/>
      <c r="P83" s="831"/>
      <c r="Q83" s="5"/>
      <c r="R83" s="73"/>
      <c r="S83" s="73"/>
      <c r="T83" s="73"/>
      <c r="U83" s="73"/>
      <c r="V83" s="73"/>
      <c r="W83" s="73"/>
      <c r="X83" s="73"/>
      <c r="Y83" s="73"/>
      <c r="Z83" s="56"/>
      <c r="AL83" s="44"/>
      <c r="AM83" s="2"/>
      <c r="AN83" s="2"/>
      <c r="AO83" s="2"/>
      <c r="AP83" s="2"/>
      <c r="AQ83" s="2"/>
      <c r="AR83" s="113"/>
      <c r="AS83" s="113"/>
      <c r="AT83" s="55"/>
      <c r="AU83" s="110"/>
      <c r="AV83" s="110"/>
      <c r="AW83" s="110"/>
      <c r="AX83" s="32"/>
      <c r="AY83" s="32"/>
      <c r="AZ83" s="32"/>
      <c r="BA83" s="32"/>
      <c r="BB83" s="32"/>
      <c r="BC83" s="2"/>
      <c r="BD83" s="2"/>
      <c r="BE83" s="2"/>
      <c r="BF83" s="2"/>
      <c r="BG83" s="2"/>
      <c r="BH83" s="2"/>
      <c r="BI83" s="2"/>
      <c r="BJ83" s="2"/>
      <c r="BK83" s="2"/>
      <c r="BL83" s="2"/>
      <c r="BM83" s="2"/>
      <c r="BN83" s="2"/>
      <c r="BO83" s="2"/>
      <c r="BP83" s="834"/>
      <c r="BQ83" s="826"/>
      <c r="BR83" s="827"/>
      <c r="BS83" s="828"/>
      <c r="BT83" s="940" t="s">
        <v>284</v>
      </c>
      <c r="BU83" s="941"/>
      <c r="BV83" s="941"/>
      <c r="BW83" s="941"/>
      <c r="BX83" s="941"/>
      <c r="BY83" s="941"/>
      <c r="BZ83" s="941"/>
      <c r="CA83" s="942"/>
      <c r="CB83" s="23" t="s">
        <v>285</v>
      </c>
      <c r="CC83" s="24"/>
      <c r="CD83" s="24"/>
      <c r="CE83" s="24"/>
      <c r="CF83" s="24"/>
      <c r="CG83" s="24"/>
      <c r="CH83" s="24"/>
      <c r="CI83" s="24"/>
      <c r="CJ83" s="24"/>
      <c r="CK83" s="24"/>
      <c r="CL83" s="24"/>
      <c r="CM83" s="24"/>
      <c r="CN83" s="24"/>
      <c r="CO83" s="24"/>
      <c r="CP83" s="24"/>
      <c r="CQ83" s="26"/>
      <c r="CR83" s="26"/>
      <c r="CS83" s="26"/>
      <c r="CT83" s="26"/>
      <c r="CU83" s="26"/>
      <c r="CV83" s="26"/>
      <c r="CW83" s="26"/>
      <c r="CX83" s="27"/>
      <c r="CY83" s="27"/>
      <c r="CZ83" s="27"/>
      <c r="DA83" s="27"/>
      <c r="DB83" s="27"/>
      <c r="DC83" s="27"/>
      <c r="DD83" s="27"/>
      <c r="DE83" s="27"/>
      <c r="DF83" s="27"/>
      <c r="DG83" s="28"/>
      <c r="DH83" s="2"/>
      <c r="DI83" s="2"/>
      <c r="DJ83" s="2"/>
      <c r="DK83" s="2"/>
      <c r="DL83" s="2"/>
      <c r="DM83" s="2"/>
      <c r="DN83" s="167">
        <v>1470</v>
      </c>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ht="18" customHeight="1">
      <c r="A84" s="38"/>
      <c r="B84" s="5"/>
      <c r="C84" s="13" t="s">
        <v>10</v>
      </c>
      <c r="D84" s="1094" t="s">
        <v>19</v>
      </c>
      <c r="E84" s="1094"/>
      <c r="F84" s="1094"/>
      <c r="G84" s="1094"/>
      <c r="H84" s="1094"/>
      <c r="I84" s="1095"/>
      <c r="J84" s="831" t="str">
        <f>IF($J$27="","",$J$27)</f>
        <v/>
      </c>
      <c r="K84" s="831"/>
      <c r="L84" s="831"/>
      <c r="M84" s="831"/>
      <c r="N84" s="831"/>
      <c r="O84" s="831"/>
      <c r="P84" s="831"/>
      <c r="Q84" s="5"/>
      <c r="R84" s="73"/>
      <c r="S84" s="1098" t="s">
        <v>243</v>
      </c>
      <c r="T84" s="98" t="s">
        <v>55</v>
      </c>
      <c r="U84" s="866">
        <v>12150</v>
      </c>
      <c r="V84" s="866"/>
      <c r="W84" s="866"/>
      <c r="X84" s="1200" t="s">
        <v>56</v>
      </c>
      <c r="Y84" s="1200"/>
      <c r="Z84" s="1200"/>
      <c r="AA84" s="1200"/>
      <c r="AB84" s="1200"/>
      <c r="AC84" s="267" t="s">
        <v>55</v>
      </c>
      <c r="AD84" s="866">
        <v>85982</v>
      </c>
      <c r="AE84" s="866"/>
      <c r="AF84" s="866"/>
      <c r="AG84" s="1042" t="s">
        <v>244</v>
      </c>
      <c r="AH84" s="1042"/>
      <c r="AI84" s="1042"/>
      <c r="AJ84" s="1042"/>
      <c r="AK84" s="1043"/>
      <c r="AL84" s="44"/>
      <c r="AM84" s="2"/>
      <c r="AN84" s="2"/>
      <c r="AO84" s="2"/>
      <c r="AP84" s="2"/>
      <c r="AQ84" s="2"/>
      <c r="AR84" s="113"/>
      <c r="AS84" s="113"/>
      <c r="AT84" s="55"/>
      <c r="AU84" s="110"/>
      <c r="AV84" s="110"/>
      <c r="AW84" s="110"/>
      <c r="AX84" s="32"/>
      <c r="AY84" s="32"/>
      <c r="AZ84" s="32"/>
      <c r="BA84" s="32"/>
      <c r="BB84" s="32"/>
      <c r="BC84" s="2"/>
      <c r="BD84" s="2"/>
      <c r="BE84" s="2"/>
      <c r="BF84" s="2"/>
      <c r="BG84" s="2"/>
      <c r="BH84" s="2"/>
      <c r="BI84" s="2"/>
      <c r="BJ84" s="2"/>
      <c r="BK84" s="2"/>
      <c r="BL84" s="2"/>
      <c r="BM84" s="2"/>
      <c r="BN84" s="2"/>
      <c r="BO84" s="2"/>
      <c r="BP84" s="834"/>
      <c r="BQ84" s="826">
        <v>1380</v>
      </c>
      <c r="BR84" s="827"/>
      <c r="BS84" s="828"/>
      <c r="BT84" s="24" t="s">
        <v>263</v>
      </c>
      <c r="BU84" s="24"/>
      <c r="BV84" s="24"/>
      <c r="BW84" s="24"/>
      <c r="BX84" s="24"/>
      <c r="BY84" s="24"/>
      <c r="BZ84" s="24"/>
      <c r="CA84" s="26"/>
      <c r="CB84" s="23" t="s">
        <v>615</v>
      </c>
      <c r="CC84" s="24"/>
      <c r="CD84" s="24"/>
      <c r="CE84" s="24"/>
      <c r="CF84" s="24"/>
      <c r="CG84" s="24"/>
      <c r="CH84" s="24"/>
      <c r="CI84" s="24"/>
      <c r="CJ84" s="24"/>
      <c r="CK84" s="24"/>
      <c r="CL84" s="24"/>
      <c r="CM84" s="24"/>
      <c r="CN84" s="24"/>
      <c r="CO84" s="24"/>
      <c r="CP84" s="24"/>
      <c r="CQ84" s="26"/>
      <c r="CR84" s="26"/>
      <c r="CS84" s="26"/>
      <c r="CT84" s="26"/>
      <c r="CU84" s="26"/>
      <c r="CV84" s="26"/>
      <c r="CW84" s="26"/>
      <c r="CX84" s="27"/>
      <c r="CY84" s="27"/>
      <c r="CZ84" s="27"/>
      <c r="DA84" s="27"/>
      <c r="DB84" s="27"/>
      <c r="DC84" s="27"/>
      <c r="DD84" s="27"/>
      <c r="DE84" s="27"/>
      <c r="DF84" s="27"/>
      <c r="DG84" s="28"/>
      <c r="DH84" s="2"/>
      <c r="DI84" s="2"/>
      <c r="DJ84" s="2"/>
      <c r="DK84" s="2"/>
      <c r="DL84" s="2"/>
      <c r="DM84" s="2"/>
      <c r="DN84" s="167">
        <v>1490</v>
      </c>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ht="18" customHeight="1">
      <c r="A85" s="38"/>
      <c r="B85" s="5"/>
      <c r="C85" s="29"/>
      <c r="D85" s="914" t="s">
        <v>31</v>
      </c>
      <c r="E85" s="914"/>
      <c r="F85" s="914"/>
      <c r="G85" s="914"/>
      <c r="H85" s="914"/>
      <c r="I85" s="915"/>
      <c r="J85" s="831"/>
      <c r="K85" s="831"/>
      <c r="L85" s="831"/>
      <c r="M85" s="831"/>
      <c r="N85" s="831"/>
      <c r="O85" s="831"/>
      <c r="P85" s="831"/>
      <c r="Q85" s="5"/>
      <c r="R85" s="73"/>
      <c r="S85" s="1099"/>
      <c r="T85" s="99" t="s">
        <v>55</v>
      </c>
      <c r="U85" s="869">
        <v>12204</v>
      </c>
      <c r="V85" s="869"/>
      <c r="W85" s="869"/>
      <c r="X85" s="1202" t="s">
        <v>58</v>
      </c>
      <c r="Y85" s="1202"/>
      <c r="Z85" s="1202"/>
      <c r="AA85" s="1202"/>
      <c r="AB85" s="1202"/>
      <c r="AC85" s="268" t="s">
        <v>55</v>
      </c>
      <c r="AD85" s="869">
        <v>14338</v>
      </c>
      <c r="AE85" s="869"/>
      <c r="AF85" s="869"/>
      <c r="AG85" s="1028" t="s">
        <v>57</v>
      </c>
      <c r="AH85" s="1028"/>
      <c r="AI85" s="1028"/>
      <c r="AJ85" s="1028"/>
      <c r="AK85" s="1029"/>
      <c r="AL85" s="44"/>
      <c r="AM85" s="2"/>
      <c r="AN85" s="2"/>
      <c r="AO85" s="2"/>
      <c r="AP85" s="2"/>
      <c r="AQ85" s="2"/>
      <c r="AR85" s="113"/>
      <c r="AS85" s="113"/>
      <c r="AT85" s="55"/>
      <c r="AU85" s="110"/>
      <c r="AV85" s="110"/>
      <c r="AW85" s="110"/>
      <c r="AX85" s="32"/>
      <c r="AY85" s="32"/>
      <c r="AZ85" s="32"/>
      <c r="BA85" s="32"/>
      <c r="BB85" s="32"/>
      <c r="BC85" s="2"/>
      <c r="BD85" s="2"/>
      <c r="BG85" s="2"/>
      <c r="BH85" s="2"/>
      <c r="BL85" s="2"/>
      <c r="BM85" s="2"/>
      <c r="BN85" s="2"/>
      <c r="BO85" s="2"/>
      <c r="BP85" s="834"/>
      <c r="BQ85" s="826"/>
      <c r="BR85" s="827"/>
      <c r="BS85" s="828"/>
      <c r="BT85" s="940" t="s">
        <v>286</v>
      </c>
      <c r="BU85" s="941"/>
      <c r="BV85" s="941"/>
      <c r="BW85" s="941"/>
      <c r="BX85" s="941"/>
      <c r="BY85" s="941"/>
      <c r="BZ85" s="941"/>
      <c r="CA85" s="942"/>
      <c r="CB85" s="23" t="s">
        <v>287</v>
      </c>
      <c r="CC85" s="24"/>
      <c r="CD85" s="24"/>
      <c r="CE85" s="24"/>
      <c r="CF85" s="24"/>
      <c r="CG85" s="24"/>
      <c r="CH85" s="24"/>
      <c r="CI85" s="24"/>
      <c r="CJ85" s="24"/>
      <c r="CK85" s="24"/>
      <c r="CL85" s="24"/>
      <c r="CM85" s="24"/>
      <c r="CN85" s="24"/>
      <c r="CO85" s="24"/>
      <c r="CP85" s="24"/>
      <c r="CQ85" s="26"/>
      <c r="CR85" s="26"/>
      <c r="CS85" s="26"/>
      <c r="CT85" s="26"/>
      <c r="CU85" s="26"/>
      <c r="CV85" s="26"/>
      <c r="CW85" s="26"/>
      <c r="CX85" s="27"/>
      <c r="CY85" s="27"/>
      <c r="CZ85" s="27"/>
      <c r="DA85" s="27"/>
      <c r="DB85" s="27"/>
      <c r="DC85" s="27"/>
      <c r="DD85" s="27"/>
      <c r="DE85" s="27"/>
      <c r="DF85" s="27"/>
      <c r="DG85" s="28"/>
      <c r="DH85" s="2"/>
      <c r="DI85" s="2"/>
      <c r="DJ85" s="2"/>
      <c r="DK85" s="2"/>
      <c r="DL85" s="2"/>
      <c r="DM85" s="2"/>
      <c r="DN85" s="167">
        <v>1500</v>
      </c>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row>
    <row r="86" spans="1:186" ht="18" customHeight="1">
      <c r="A86" s="38"/>
      <c r="B86" s="5"/>
      <c r="C86" s="15" t="s">
        <v>11</v>
      </c>
      <c r="D86" s="829" t="s">
        <v>20</v>
      </c>
      <c r="E86" s="829"/>
      <c r="F86" s="829"/>
      <c r="G86" s="829"/>
      <c r="H86" s="829"/>
      <c r="I86" s="830"/>
      <c r="J86" s="831" t="str">
        <f>IF($J$29="","",$J$29)</f>
        <v/>
      </c>
      <c r="K86" s="831"/>
      <c r="L86" s="831"/>
      <c r="M86" s="831"/>
      <c r="N86" s="831"/>
      <c r="O86" s="831"/>
      <c r="P86" s="831"/>
      <c r="Q86" s="5"/>
      <c r="R86" s="78"/>
      <c r="S86" s="1100"/>
      <c r="T86" s="100" t="s">
        <v>55</v>
      </c>
      <c r="U86" s="1080">
        <v>81205</v>
      </c>
      <c r="V86" s="1080"/>
      <c r="W86" s="1080"/>
      <c r="X86" s="1037" t="s">
        <v>628</v>
      </c>
      <c r="Y86" s="1037"/>
      <c r="Z86" s="1037"/>
      <c r="AA86" s="1037"/>
      <c r="AB86" s="1038"/>
      <c r="AC86" s="336" t="s">
        <v>55</v>
      </c>
      <c r="AD86" s="334"/>
      <c r="AE86" s="334"/>
      <c r="AF86" s="334"/>
      <c r="AG86" s="334"/>
      <c r="AH86" s="334"/>
      <c r="AI86" s="334"/>
      <c r="AJ86" s="334"/>
      <c r="AK86" s="335"/>
      <c r="AL86" s="44"/>
      <c r="AM86" s="2"/>
      <c r="AN86" s="2"/>
      <c r="AO86" s="2"/>
      <c r="AP86" s="2"/>
      <c r="AQ86" s="2"/>
      <c r="AR86" s="113"/>
      <c r="AS86" s="113"/>
      <c r="AT86" s="55"/>
      <c r="AU86" s="110"/>
      <c r="AV86" s="110"/>
      <c r="AW86" s="110"/>
      <c r="AX86" s="32"/>
      <c r="AY86" s="32"/>
      <c r="AZ86" s="32"/>
      <c r="BA86" s="32"/>
      <c r="BB86" s="32"/>
      <c r="BC86" s="2"/>
      <c r="BD86" s="2"/>
      <c r="BE86" s="2"/>
      <c r="BH86" s="2"/>
      <c r="BL86" s="2"/>
      <c r="BM86" s="2"/>
      <c r="BN86" s="2"/>
      <c r="BO86" s="2"/>
      <c r="BP86" s="834"/>
      <c r="BQ86" s="826">
        <v>1390</v>
      </c>
      <c r="BR86" s="827"/>
      <c r="BS86" s="828"/>
      <c r="BT86" s="24" t="s">
        <v>264</v>
      </c>
      <c r="BU86" s="24"/>
      <c r="BV86" s="24"/>
      <c r="BW86" s="24"/>
      <c r="BX86" s="24"/>
      <c r="BY86" s="24"/>
      <c r="BZ86" s="24"/>
      <c r="CA86" s="26"/>
      <c r="CB86" s="23" t="s">
        <v>275</v>
      </c>
      <c r="CC86" s="24"/>
      <c r="CD86" s="24"/>
      <c r="CE86" s="24"/>
      <c r="CF86" s="24"/>
      <c r="CG86" s="24"/>
      <c r="CH86" s="24"/>
      <c r="CI86" s="24"/>
      <c r="CJ86" s="24"/>
      <c r="CK86" s="24"/>
      <c r="CL86" s="24"/>
      <c r="CM86" s="24"/>
      <c r="CN86" s="24"/>
      <c r="CO86" s="24"/>
      <c r="CP86" s="24"/>
      <c r="CQ86" s="26"/>
      <c r="CR86" s="26"/>
      <c r="CS86" s="26"/>
      <c r="CT86" s="26"/>
      <c r="CU86" s="26"/>
      <c r="CV86" s="26"/>
      <c r="CW86" s="26"/>
      <c r="CX86" s="27"/>
      <c r="CY86" s="27"/>
      <c r="CZ86" s="27"/>
      <c r="DA86" s="27"/>
      <c r="DB86" s="27"/>
      <c r="DC86" s="27"/>
      <c r="DD86" s="27"/>
      <c r="DE86" s="27"/>
      <c r="DF86" s="27"/>
      <c r="DG86" s="28"/>
      <c r="DH86" s="2"/>
      <c r="DI86" s="2"/>
      <c r="DJ86" s="2"/>
      <c r="DK86" s="2"/>
      <c r="DL86" s="2"/>
      <c r="DM86" s="2"/>
      <c r="DN86" s="167">
        <v>1540</v>
      </c>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row>
    <row r="87" spans="1:186" ht="18" customHeight="1">
      <c r="A87" s="38"/>
      <c r="B87" s="5"/>
      <c r="C87" s="15"/>
      <c r="D87" s="914" t="s">
        <v>31</v>
      </c>
      <c r="E87" s="914"/>
      <c r="F87" s="914"/>
      <c r="G87" s="914"/>
      <c r="H87" s="914"/>
      <c r="I87" s="915"/>
      <c r="J87" s="831"/>
      <c r="K87" s="831"/>
      <c r="L87" s="831"/>
      <c r="M87" s="831"/>
      <c r="N87" s="831"/>
      <c r="O87" s="831"/>
      <c r="P87" s="831"/>
      <c r="Q87" s="5"/>
      <c r="R87" s="78"/>
      <c r="S87" s="836" t="s">
        <v>260</v>
      </c>
      <c r="T87" s="101" t="s">
        <v>55</v>
      </c>
      <c r="U87" s="1076">
        <v>1310</v>
      </c>
      <c r="V87" s="1076"/>
      <c r="W87" s="861" t="s">
        <v>245</v>
      </c>
      <c r="X87" s="861"/>
      <c r="Y87" s="861"/>
      <c r="Z87" s="267" t="s">
        <v>55</v>
      </c>
      <c r="AA87" s="1076">
        <v>1380</v>
      </c>
      <c r="AB87" s="1076"/>
      <c r="AC87" s="1077" t="s">
        <v>584</v>
      </c>
      <c r="AD87" s="1077"/>
      <c r="AE87" s="1077"/>
      <c r="AF87" s="267" t="s">
        <v>55</v>
      </c>
      <c r="AG87" s="1076">
        <v>1490</v>
      </c>
      <c r="AH87" s="1076"/>
      <c r="AI87" s="1024" t="s">
        <v>255</v>
      </c>
      <c r="AJ87" s="1024"/>
      <c r="AK87" s="1025"/>
      <c r="AL87" s="44"/>
      <c r="AM87" s="2"/>
      <c r="AN87" s="2"/>
      <c r="AO87" s="2"/>
      <c r="AP87" s="2"/>
      <c r="AQ87" s="2"/>
      <c r="AR87" s="113"/>
      <c r="AS87" s="113"/>
      <c r="AT87" s="55"/>
      <c r="AU87" s="110"/>
      <c r="AV87" s="110"/>
      <c r="AW87" s="110"/>
      <c r="AX87" s="32"/>
      <c r="AY87" s="32"/>
      <c r="AZ87" s="32"/>
      <c r="BA87" s="32"/>
      <c r="BB87" s="32"/>
      <c r="BC87" s="2"/>
      <c r="BD87" s="2"/>
      <c r="BE87" s="2"/>
      <c r="BH87" s="2"/>
      <c r="BL87" s="2"/>
      <c r="BM87" s="2"/>
      <c r="BN87" s="2"/>
      <c r="BO87" s="2"/>
      <c r="BP87" s="834"/>
      <c r="BQ87" s="826">
        <v>1400</v>
      </c>
      <c r="BR87" s="827"/>
      <c r="BS87" s="828"/>
      <c r="BT87" s="24" t="s">
        <v>252</v>
      </c>
      <c r="BU87" s="24"/>
      <c r="BV87" s="24"/>
      <c r="BW87" s="24"/>
      <c r="BX87" s="24"/>
      <c r="BY87" s="24"/>
      <c r="BZ87" s="24"/>
      <c r="CA87" s="26"/>
      <c r="CB87" s="23" t="s">
        <v>276</v>
      </c>
      <c r="CC87" s="24"/>
      <c r="CD87" s="24"/>
      <c r="CE87" s="24"/>
      <c r="CF87" s="24"/>
      <c r="CG87" s="24"/>
      <c r="CH87" s="24"/>
      <c r="CI87" s="24"/>
      <c r="CJ87" s="24"/>
      <c r="CK87" s="24"/>
      <c r="CL87" s="24"/>
      <c r="CM87" s="24"/>
      <c r="CN87" s="24"/>
      <c r="CO87" s="24"/>
      <c r="CP87" s="24"/>
      <c r="CQ87" s="26"/>
      <c r="CR87" s="26"/>
      <c r="CS87" s="26"/>
      <c r="CT87" s="26"/>
      <c r="CU87" s="26"/>
      <c r="CV87" s="26"/>
      <c r="CW87" s="26"/>
      <c r="CX87" s="27"/>
      <c r="CY87" s="27"/>
      <c r="CZ87" s="27"/>
      <c r="DA87" s="27"/>
      <c r="DB87" s="27"/>
      <c r="DC87" s="27"/>
      <c r="DD87" s="27"/>
      <c r="DE87" s="27"/>
      <c r="DF87" s="27"/>
      <c r="DG87" s="28"/>
      <c r="DH87" s="2"/>
      <c r="DI87" s="2"/>
      <c r="DJ87" s="2"/>
      <c r="DK87" s="2"/>
      <c r="DL87" s="2"/>
      <c r="DM87" s="2"/>
      <c r="DN87" s="167">
        <v>1700</v>
      </c>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row>
    <row r="88" spans="1:186" ht="18" customHeight="1">
      <c r="A88" s="38"/>
      <c r="B88" s="5"/>
      <c r="C88" s="13" t="s">
        <v>12</v>
      </c>
      <c r="D88" s="14" t="s">
        <v>25</v>
      </c>
      <c r="E88" s="14"/>
      <c r="F88" s="14"/>
      <c r="G88" s="14"/>
      <c r="H88" s="14"/>
      <c r="I88" s="14"/>
      <c r="J88" s="831" t="str">
        <f>$J$31</f>
        <v/>
      </c>
      <c r="K88" s="831"/>
      <c r="L88" s="831"/>
      <c r="M88" s="831"/>
      <c r="N88" s="831"/>
      <c r="O88" s="831"/>
      <c r="P88" s="831"/>
      <c r="Q88" s="5"/>
      <c r="R88" s="5"/>
      <c r="S88" s="837"/>
      <c r="T88" s="99" t="s">
        <v>55</v>
      </c>
      <c r="U88" s="1023">
        <v>1320</v>
      </c>
      <c r="V88" s="1023"/>
      <c r="W88" s="860" t="s">
        <v>246</v>
      </c>
      <c r="X88" s="860"/>
      <c r="Y88" s="860"/>
      <c r="Z88" s="268" t="s">
        <v>55</v>
      </c>
      <c r="AA88" s="1023">
        <v>1390</v>
      </c>
      <c r="AB88" s="1023"/>
      <c r="AC88" s="860" t="s">
        <v>585</v>
      </c>
      <c r="AD88" s="860"/>
      <c r="AE88" s="860"/>
      <c r="AF88" s="268" t="s">
        <v>55</v>
      </c>
      <c r="AG88" s="1023">
        <v>1500</v>
      </c>
      <c r="AH88" s="1023"/>
      <c r="AI88" s="1026" t="s">
        <v>256</v>
      </c>
      <c r="AJ88" s="1026"/>
      <c r="AK88" s="1027"/>
      <c r="AL88" s="44"/>
      <c r="AM88" s="2"/>
      <c r="AN88" s="2"/>
      <c r="AO88" s="2"/>
      <c r="AP88" s="2"/>
      <c r="AQ88" s="2"/>
      <c r="AR88" s="113"/>
      <c r="AS88" s="113"/>
      <c r="AT88" s="55"/>
      <c r="AU88" s="110"/>
      <c r="AV88" s="110"/>
      <c r="AW88" s="110"/>
      <c r="AX88" s="32"/>
      <c r="AY88" s="32"/>
      <c r="AZ88" s="32"/>
      <c r="BA88" s="32"/>
      <c r="BB88" s="32"/>
      <c r="BC88" s="2"/>
      <c r="BD88" s="2"/>
      <c r="BE88" s="2"/>
      <c r="BH88" s="2"/>
      <c r="BJ88" s="897"/>
      <c r="BK88" s="897"/>
      <c r="BL88" s="2"/>
      <c r="BM88" s="2"/>
      <c r="BN88" s="2"/>
      <c r="BO88" s="2"/>
      <c r="BP88" s="834"/>
      <c r="BQ88" s="826">
        <v>1410</v>
      </c>
      <c r="BR88" s="827"/>
      <c r="BS88" s="828"/>
      <c r="BT88" s="24" t="s">
        <v>265</v>
      </c>
      <c r="BU88" s="24"/>
      <c r="BV88" s="24"/>
      <c r="BW88" s="24"/>
      <c r="BX88" s="24"/>
      <c r="BY88" s="24"/>
      <c r="BZ88" s="24"/>
      <c r="CA88" s="26"/>
      <c r="CB88" s="23" t="s">
        <v>277</v>
      </c>
      <c r="CC88" s="24"/>
      <c r="CD88" s="24"/>
      <c r="CE88" s="24"/>
      <c r="CF88" s="24"/>
      <c r="CG88" s="24"/>
      <c r="CH88" s="24"/>
      <c r="CI88" s="24"/>
      <c r="CJ88" s="24"/>
      <c r="CK88" s="24"/>
      <c r="CL88" s="24"/>
      <c r="CM88" s="24"/>
      <c r="CN88" s="24"/>
      <c r="CO88" s="24"/>
      <c r="CP88" s="24"/>
      <c r="CQ88" s="26"/>
      <c r="CR88" s="26"/>
      <c r="CS88" s="26"/>
      <c r="CT88" s="26"/>
      <c r="CU88" s="26"/>
      <c r="CV88" s="26"/>
      <c r="CW88" s="26"/>
      <c r="CX88" s="27"/>
      <c r="CY88" s="27"/>
      <c r="CZ88" s="27"/>
      <c r="DA88" s="27"/>
      <c r="DB88" s="27"/>
      <c r="DC88" s="27"/>
      <c r="DD88" s="27"/>
      <c r="DE88" s="27"/>
      <c r="DF88" s="27"/>
      <c r="DG88" s="28"/>
      <c r="DH88" s="2"/>
      <c r="DI88" s="2"/>
      <c r="DJ88" s="2"/>
      <c r="DK88" s="2"/>
      <c r="DL88" s="2"/>
      <c r="DM88" s="2"/>
      <c r="DN88" s="167">
        <v>1510</v>
      </c>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row>
    <row r="89" spans="1:186" ht="18" customHeight="1">
      <c r="A89" s="38"/>
      <c r="B89" s="5"/>
      <c r="C89" s="29"/>
      <c r="D89" s="845" t="s">
        <v>21</v>
      </c>
      <c r="E89" s="845"/>
      <c r="F89" s="845"/>
      <c r="G89" s="845"/>
      <c r="H89" s="845"/>
      <c r="I89" s="846"/>
      <c r="J89" s="831"/>
      <c r="K89" s="831"/>
      <c r="L89" s="831"/>
      <c r="M89" s="831"/>
      <c r="N89" s="831"/>
      <c r="O89" s="831"/>
      <c r="P89" s="831"/>
      <c r="Q89" s="5"/>
      <c r="R89" s="10"/>
      <c r="S89" s="837"/>
      <c r="T89" s="99" t="s">
        <v>55</v>
      </c>
      <c r="U89" s="1023">
        <v>1330</v>
      </c>
      <c r="V89" s="1023"/>
      <c r="W89" s="860" t="s">
        <v>247</v>
      </c>
      <c r="X89" s="860"/>
      <c r="Y89" s="860"/>
      <c r="Z89" s="268" t="s">
        <v>55</v>
      </c>
      <c r="AA89" s="1023">
        <v>1400</v>
      </c>
      <c r="AB89" s="1023"/>
      <c r="AC89" s="860" t="s">
        <v>252</v>
      </c>
      <c r="AD89" s="860"/>
      <c r="AE89" s="860"/>
      <c r="AF89" s="268" t="s">
        <v>55</v>
      </c>
      <c r="AG89" s="1023">
        <v>1510</v>
      </c>
      <c r="AH89" s="1023"/>
      <c r="AI89" s="1026" t="s">
        <v>257</v>
      </c>
      <c r="AJ89" s="1026"/>
      <c r="AK89" s="1027"/>
      <c r="AL89" s="44"/>
      <c r="AM89" s="2"/>
      <c r="AN89" s="2"/>
      <c r="AO89" s="2"/>
      <c r="AP89" s="2"/>
      <c r="AQ89" s="2"/>
      <c r="AR89" s="113"/>
      <c r="AS89" s="113"/>
      <c r="AT89" s="55"/>
      <c r="AU89" s="114"/>
      <c r="AV89" s="114"/>
      <c r="AW89" s="114"/>
      <c r="AX89" s="5"/>
      <c r="AY89" s="5"/>
      <c r="AZ89" s="5"/>
      <c r="BA89" s="5"/>
      <c r="BB89" s="5"/>
      <c r="BC89" s="2"/>
      <c r="BD89" s="2"/>
      <c r="BE89" s="2"/>
      <c r="BH89" s="2"/>
      <c r="BJ89" s="897"/>
      <c r="BK89" s="897"/>
      <c r="BN89" s="2"/>
      <c r="BO89" s="2"/>
      <c r="BP89" s="834"/>
      <c r="BQ89" s="826">
        <v>1460</v>
      </c>
      <c r="BR89" s="827"/>
      <c r="BS89" s="828"/>
      <c r="BT89" s="24" t="s">
        <v>266</v>
      </c>
      <c r="BU89" s="24"/>
      <c r="BV89" s="24"/>
      <c r="BW89" s="24"/>
      <c r="BX89" s="24"/>
      <c r="BY89" s="24"/>
      <c r="BZ89" s="24"/>
      <c r="CA89" s="26"/>
      <c r="CB89" s="23" t="s">
        <v>278</v>
      </c>
      <c r="CC89" s="24"/>
      <c r="CD89" s="24"/>
      <c r="CE89" s="24"/>
      <c r="CF89" s="24"/>
      <c r="CG89" s="24"/>
      <c r="CH89" s="24"/>
      <c r="CI89" s="24"/>
      <c r="CJ89" s="24"/>
      <c r="CK89" s="24"/>
      <c r="CL89" s="24"/>
      <c r="CM89" s="24"/>
      <c r="CN89" s="24"/>
      <c r="CO89" s="24"/>
      <c r="CP89" s="24"/>
      <c r="CQ89" s="26"/>
      <c r="CR89" s="26"/>
      <c r="CS89" s="26"/>
      <c r="CT89" s="26"/>
      <c r="CU89" s="26"/>
      <c r="CV89" s="26"/>
      <c r="CW89" s="26"/>
      <c r="CX89" s="27"/>
      <c r="CY89" s="27"/>
      <c r="CZ89" s="27"/>
      <c r="DA89" s="27"/>
      <c r="DB89" s="27"/>
      <c r="DC89" s="27"/>
      <c r="DD89" s="27"/>
      <c r="DE89" s="27"/>
      <c r="DF89" s="27"/>
      <c r="DG89" s="28"/>
      <c r="DH89" s="2"/>
      <c r="DI89" s="2"/>
      <c r="DJ89" s="2"/>
      <c r="DK89" s="2"/>
      <c r="DL89" s="2"/>
      <c r="DM89" s="2"/>
      <c r="DN89" s="167">
        <v>1800</v>
      </c>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row>
    <row r="90" spans="1:186" ht="18" customHeight="1">
      <c r="A90" s="38"/>
      <c r="B90" s="5"/>
      <c r="C90" s="15" t="s">
        <v>13</v>
      </c>
      <c r="D90" s="10" t="s">
        <v>26</v>
      </c>
      <c r="E90" s="10"/>
      <c r="F90" s="10"/>
      <c r="G90" s="10"/>
      <c r="H90" s="10"/>
      <c r="I90" s="10"/>
      <c r="J90" s="831" t="str">
        <f>$J$33</f>
        <v/>
      </c>
      <c r="K90" s="831"/>
      <c r="L90" s="831"/>
      <c r="M90" s="831"/>
      <c r="N90" s="831"/>
      <c r="O90" s="831"/>
      <c r="P90" s="831"/>
      <c r="Q90" s="5"/>
      <c r="R90" s="5"/>
      <c r="S90" s="837"/>
      <c r="T90" s="99" t="s">
        <v>55</v>
      </c>
      <c r="U90" s="1023">
        <v>1350</v>
      </c>
      <c r="V90" s="1023"/>
      <c r="W90" s="860" t="s">
        <v>248</v>
      </c>
      <c r="X90" s="860"/>
      <c r="Y90" s="860"/>
      <c r="Z90" s="268" t="s">
        <v>55</v>
      </c>
      <c r="AA90" s="1023">
        <v>1410</v>
      </c>
      <c r="AB90" s="1023"/>
      <c r="AC90" s="860" t="s">
        <v>265</v>
      </c>
      <c r="AD90" s="860"/>
      <c r="AE90" s="860"/>
      <c r="AF90" s="268" t="s">
        <v>55</v>
      </c>
      <c r="AG90" s="1023">
        <v>1540</v>
      </c>
      <c r="AH90" s="1023"/>
      <c r="AI90" s="860" t="s">
        <v>270</v>
      </c>
      <c r="AJ90" s="860"/>
      <c r="AK90" s="1036"/>
      <c r="AL90" s="44"/>
      <c r="AM90" s="2"/>
      <c r="AN90" s="2"/>
      <c r="AO90" s="2"/>
      <c r="AP90" s="2"/>
      <c r="AQ90" s="2"/>
      <c r="AR90" s="111"/>
      <c r="AS90" s="111"/>
      <c r="AT90" s="55"/>
      <c r="AU90" s="115"/>
      <c r="AV90" s="115"/>
      <c r="AW90" s="115"/>
      <c r="AX90" s="112"/>
      <c r="AY90" s="112"/>
      <c r="AZ90" s="112"/>
      <c r="BA90" s="112"/>
      <c r="BB90" s="112"/>
      <c r="BC90" s="2"/>
      <c r="BD90" s="2"/>
      <c r="BE90" s="2"/>
      <c r="BH90" s="2"/>
      <c r="BJ90" s="897"/>
      <c r="BK90" s="897"/>
      <c r="BN90" s="2"/>
      <c r="BO90" s="2"/>
      <c r="BP90" s="834"/>
      <c r="BQ90" s="826">
        <v>1470</v>
      </c>
      <c r="BR90" s="827"/>
      <c r="BS90" s="828"/>
      <c r="BT90" s="24" t="s">
        <v>267</v>
      </c>
      <c r="BU90" s="24"/>
      <c r="BV90" s="24"/>
      <c r="BW90" s="24"/>
      <c r="BX90" s="24"/>
      <c r="BY90" s="24"/>
      <c r="BZ90" s="24"/>
      <c r="CA90" s="26"/>
      <c r="CB90" s="23" t="s">
        <v>279</v>
      </c>
      <c r="CC90" s="24"/>
      <c r="CD90" s="24"/>
      <c r="CE90" s="24"/>
      <c r="CF90" s="24"/>
      <c r="CG90" s="24"/>
      <c r="CH90" s="24"/>
      <c r="CI90" s="24"/>
      <c r="CJ90" s="24"/>
      <c r="CK90" s="24"/>
      <c r="CL90" s="24"/>
      <c r="CM90" s="24"/>
      <c r="CN90" s="24"/>
      <c r="CO90" s="24"/>
      <c r="CP90" s="24"/>
      <c r="CQ90" s="26"/>
      <c r="CR90" s="26"/>
      <c r="CS90" s="26"/>
      <c r="CT90" s="26"/>
      <c r="CU90" s="26"/>
      <c r="CV90" s="26"/>
      <c r="CW90" s="26"/>
      <c r="CX90" s="27"/>
      <c r="CY90" s="27"/>
      <c r="CZ90" s="27"/>
      <c r="DA90" s="27"/>
      <c r="DB90" s="27"/>
      <c r="DC90" s="27"/>
      <c r="DD90" s="27"/>
      <c r="DE90" s="27"/>
      <c r="DF90" s="27"/>
      <c r="DG90" s="28"/>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row>
    <row r="91" spans="1:186" ht="18" customHeight="1">
      <c r="A91" s="38"/>
      <c r="B91" s="5"/>
      <c r="C91" s="15"/>
      <c r="D91" s="852" t="s">
        <v>470</v>
      </c>
      <c r="E91" s="852"/>
      <c r="F91" s="852"/>
      <c r="G91" s="852"/>
      <c r="H91" s="852"/>
      <c r="I91" s="852"/>
      <c r="J91" s="831"/>
      <c r="K91" s="831"/>
      <c r="L91" s="831"/>
      <c r="M91" s="831"/>
      <c r="N91" s="831"/>
      <c r="O91" s="831"/>
      <c r="P91" s="831"/>
      <c r="Q91" s="5"/>
      <c r="R91" s="5"/>
      <c r="S91" s="837"/>
      <c r="T91" s="99" t="s">
        <v>55</v>
      </c>
      <c r="U91" s="1023">
        <v>1360</v>
      </c>
      <c r="V91" s="1023"/>
      <c r="W91" s="860" t="s">
        <v>249</v>
      </c>
      <c r="X91" s="860"/>
      <c r="Y91" s="860"/>
      <c r="Z91" s="268" t="s">
        <v>55</v>
      </c>
      <c r="AA91" s="1023">
        <v>1470</v>
      </c>
      <c r="AB91" s="1023"/>
      <c r="AC91" s="860" t="s">
        <v>253</v>
      </c>
      <c r="AD91" s="860"/>
      <c r="AE91" s="860"/>
      <c r="AF91" s="268" t="s">
        <v>55</v>
      </c>
      <c r="AG91" s="1023">
        <v>1610</v>
      </c>
      <c r="AH91" s="1023"/>
      <c r="AI91" s="860" t="s">
        <v>258</v>
      </c>
      <c r="AJ91" s="860"/>
      <c r="AK91" s="1036"/>
      <c r="AL91" s="44"/>
      <c r="AM91" s="2"/>
      <c r="AN91" s="2"/>
      <c r="AO91" s="2"/>
      <c r="AP91" s="2"/>
      <c r="AQ91" s="2"/>
      <c r="AR91" s="111"/>
      <c r="AS91" s="111"/>
      <c r="AT91" s="55"/>
      <c r="AU91" s="110"/>
      <c r="AV91" s="110"/>
      <c r="AW91" s="110"/>
      <c r="AX91" s="32"/>
      <c r="AY91" s="32"/>
      <c r="AZ91" s="32"/>
      <c r="BA91" s="32"/>
      <c r="BB91" s="32"/>
      <c r="BC91" s="2"/>
      <c r="BD91" s="2"/>
      <c r="BE91" s="2"/>
      <c r="BH91" s="2"/>
      <c r="BN91" s="2"/>
      <c r="BO91" s="2"/>
      <c r="BP91" s="834"/>
      <c r="BQ91" s="826"/>
      <c r="BR91" s="827"/>
      <c r="BS91" s="828"/>
      <c r="BT91" s="823">
        <v>1325</v>
      </c>
      <c r="BU91" s="824"/>
      <c r="BV91" s="824"/>
      <c r="BW91" s="824"/>
      <c r="BX91" s="824"/>
      <c r="BY91" s="824"/>
      <c r="BZ91" s="824"/>
      <c r="CA91" s="825"/>
      <c r="CB91" s="23" t="s">
        <v>288</v>
      </c>
      <c r="CC91" s="24"/>
      <c r="CD91" s="24"/>
      <c r="CE91" s="24"/>
      <c r="CF91" s="24"/>
      <c r="CG91" s="24"/>
      <c r="CH91" s="24"/>
      <c r="CI91" s="24"/>
      <c r="CJ91" s="24"/>
      <c r="CK91" s="24"/>
      <c r="CL91" s="24"/>
      <c r="CM91" s="24"/>
      <c r="CN91" s="24"/>
      <c r="CO91" s="24"/>
      <c r="CP91" s="24"/>
      <c r="CQ91" s="26"/>
      <c r="CR91" s="26"/>
      <c r="CS91" s="26"/>
      <c r="CT91" s="26"/>
      <c r="CU91" s="26"/>
      <c r="CV91" s="26"/>
      <c r="CW91" s="26"/>
      <c r="CX91" s="27"/>
      <c r="CY91" s="27"/>
      <c r="CZ91" s="27"/>
      <c r="DA91" s="27"/>
      <c r="DB91" s="27"/>
      <c r="DC91" s="27"/>
      <c r="DD91" s="27"/>
      <c r="DE91" s="27"/>
      <c r="DF91" s="27"/>
      <c r="DG91" s="28"/>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row>
    <row r="92" spans="1:186" ht="18" customHeight="1">
      <c r="A92" s="38"/>
      <c r="B92" s="5"/>
      <c r="C92" s="13" t="s">
        <v>14</v>
      </c>
      <c r="D92" s="14"/>
      <c r="E92" s="14"/>
      <c r="F92" s="14"/>
      <c r="G92" s="14"/>
      <c r="H92" s="14"/>
      <c r="I92" s="146"/>
      <c r="J92" s="921" t="str">
        <f>IF($J$35="","",$J$35)</f>
        <v/>
      </c>
      <c r="K92" s="922"/>
      <c r="L92" s="922"/>
      <c r="M92" s="922"/>
      <c r="N92" s="922"/>
      <c r="O92" s="922"/>
      <c r="P92" s="923"/>
      <c r="Q92" s="5"/>
      <c r="R92" s="96"/>
      <c r="S92" s="837"/>
      <c r="T92" s="99" t="s">
        <v>55</v>
      </c>
      <c r="U92" s="1023">
        <v>1370</v>
      </c>
      <c r="V92" s="1023"/>
      <c r="W92" s="860" t="s">
        <v>250</v>
      </c>
      <c r="X92" s="860"/>
      <c r="Y92" s="860"/>
      <c r="Z92" s="268" t="s">
        <v>55</v>
      </c>
      <c r="AA92" s="1023">
        <v>1480</v>
      </c>
      <c r="AB92" s="1023"/>
      <c r="AC92" s="860" t="s">
        <v>254</v>
      </c>
      <c r="AD92" s="860"/>
      <c r="AE92" s="860"/>
      <c r="AF92" s="268" t="s">
        <v>55</v>
      </c>
      <c r="AG92" s="1023">
        <v>1700</v>
      </c>
      <c r="AH92" s="1023"/>
      <c r="AI92" s="860" t="s">
        <v>259</v>
      </c>
      <c r="AJ92" s="860"/>
      <c r="AK92" s="1036"/>
      <c r="AL92" s="44"/>
      <c r="AM92" s="2"/>
      <c r="AN92" s="2"/>
      <c r="AO92" s="2"/>
      <c r="AP92" s="2"/>
      <c r="AQ92" s="2"/>
      <c r="AR92" s="2"/>
      <c r="AS92" s="2"/>
      <c r="AT92" s="2"/>
      <c r="AU92" s="2"/>
      <c r="AV92" s="2"/>
      <c r="AW92" s="2"/>
      <c r="AX92" s="2"/>
      <c r="AY92" s="2"/>
      <c r="AZ92" s="2"/>
      <c r="BA92" s="2"/>
      <c r="BB92" s="2"/>
      <c r="BC92" s="2"/>
      <c r="BD92" s="2"/>
      <c r="BE92" s="2"/>
      <c r="BH92" s="2"/>
      <c r="BN92" s="2"/>
      <c r="BO92" s="2"/>
      <c r="BP92" s="834"/>
      <c r="BQ92" s="826">
        <v>1490</v>
      </c>
      <c r="BR92" s="827"/>
      <c r="BS92" s="828"/>
      <c r="BT92" s="24" t="s">
        <v>268</v>
      </c>
      <c r="BU92" s="24"/>
      <c r="BV92" s="24"/>
      <c r="BW92" s="24"/>
      <c r="BX92" s="24"/>
      <c r="BY92" s="24"/>
      <c r="BZ92" s="24"/>
      <c r="CA92" s="26"/>
      <c r="CB92" s="23" t="s">
        <v>155</v>
      </c>
      <c r="CC92" s="24"/>
      <c r="CD92" s="24"/>
      <c r="CE92" s="24"/>
      <c r="CF92" s="24"/>
      <c r="CG92" s="24"/>
      <c r="CH92" s="24"/>
      <c r="CI92" s="24"/>
      <c r="CJ92" s="24"/>
      <c r="CK92" s="24"/>
      <c r="CL92" s="24"/>
      <c r="CM92" s="24"/>
      <c r="CN92" s="24"/>
      <c r="CO92" s="24"/>
      <c r="CP92" s="24"/>
      <c r="CQ92" s="26"/>
      <c r="CR92" s="26"/>
      <c r="CS92" s="26"/>
      <c r="CT92" s="26"/>
      <c r="CU92" s="26"/>
      <c r="CV92" s="26"/>
      <c r="CW92" s="26"/>
      <c r="CX92" s="27"/>
      <c r="CY92" s="27"/>
      <c r="CZ92" s="27"/>
      <c r="DA92" s="27"/>
      <c r="DB92" s="27"/>
      <c r="DC92" s="27"/>
      <c r="DD92" s="27"/>
      <c r="DE92" s="27"/>
      <c r="DF92" s="27"/>
      <c r="DG92" s="28"/>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row>
    <row r="93" spans="1:186" ht="18" customHeight="1">
      <c r="A93" s="38"/>
      <c r="B93" s="5"/>
      <c r="C93" s="15"/>
      <c r="D93" s="852" t="s">
        <v>425</v>
      </c>
      <c r="E93" s="852"/>
      <c r="F93" s="852"/>
      <c r="G93" s="852"/>
      <c r="H93" s="852"/>
      <c r="I93" s="920"/>
      <c r="J93" s="924"/>
      <c r="K93" s="925"/>
      <c r="L93" s="925"/>
      <c r="M93" s="925"/>
      <c r="N93" s="925"/>
      <c r="O93" s="925"/>
      <c r="P93" s="926"/>
      <c r="Q93" s="73"/>
      <c r="R93" s="73"/>
      <c r="S93" s="837"/>
      <c r="T93" s="1096" t="s">
        <v>583</v>
      </c>
      <c r="U93" s="1081"/>
      <c r="V93" s="1081"/>
      <c r="W93" s="1081"/>
      <c r="X93" s="1081"/>
      <c r="Y93" s="1081"/>
      <c r="Z93" s="1081"/>
      <c r="AA93" s="1081"/>
      <c r="AB93" s="1081"/>
      <c r="AC93" s="1081"/>
      <c r="AD93" s="1081"/>
      <c r="AE93" s="1081"/>
      <c r="AF93" s="1081"/>
      <c r="AG93" s="1081"/>
      <c r="AH93" s="1081"/>
      <c r="AI93" s="1081"/>
      <c r="AJ93" s="1081"/>
      <c r="AK93" s="1087"/>
      <c r="AL93" s="44"/>
      <c r="AM93" s="2"/>
      <c r="AN93" s="2"/>
      <c r="AO93" s="2"/>
      <c r="AP93" s="2"/>
      <c r="AQ93" s="2"/>
      <c r="AR93" s="2"/>
      <c r="AS93" s="2"/>
      <c r="AT93" s="2"/>
      <c r="AU93" s="2"/>
      <c r="AV93" s="2"/>
      <c r="AW93" s="2"/>
      <c r="AX93" s="2"/>
      <c r="AY93" s="2"/>
      <c r="AZ93" s="2"/>
      <c r="BA93" s="2"/>
      <c r="BB93" s="2"/>
      <c r="BC93" s="2"/>
      <c r="BD93" s="2"/>
      <c r="BE93" s="2"/>
      <c r="BG93" s="108"/>
      <c r="BH93" s="2"/>
      <c r="BJ93" s="897"/>
      <c r="BK93" s="897"/>
      <c r="BN93" s="2"/>
      <c r="BO93" s="2"/>
      <c r="BP93" s="834"/>
      <c r="BQ93" s="826"/>
      <c r="BR93" s="827"/>
      <c r="BS93" s="828"/>
      <c r="BT93" s="823">
        <v>1510</v>
      </c>
      <c r="BU93" s="824"/>
      <c r="BV93" s="824"/>
      <c r="BW93" s="824"/>
      <c r="BX93" s="824"/>
      <c r="BY93" s="824"/>
      <c r="BZ93" s="824"/>
      <c r="CA93" s="825"/>
      <c r="CB93" s="23" t="s">
        <v>292</v>
      </c>
      <c r="CC93" s="24"/>
      <c r="CD93" s="24"/>
      <c r="CE93" s="24"/>
      <c r="CF93" s="24"/>
      <c r="CG93" s="24"/>
      <c r="CH93" s="24"/>
      <c r="CI93" s="24"/>
      <c r="CJ93" s="24"/>
      <c r="CK93" s="24"/>
      <c r="CL93" s="24"/>
      <c r="CM93" s="24"/>
      <c r="CN93" s="24"/>
      <c r="CO93" s="24"/>
      <c r="CP93" s="24"/>
      <c r="CQ93" s="26"/>
      <c r="CR93" s="26"/>
      <c r="CS93" s="26"/>
      <c r="CT93" s="26"/>
      <c r="CU93" s="26"/>
      <c r="CV93" s="26"/>
      <c r="CW93" s="26"/>
      <c r="CX93" s="27"/>
      <c r="CY93" s="27"/>
      <c r="CZ93" s="27"/>
      <c r="DA93" s="27"/>
      <c r="DB93" s="27"/>
      <c r="DC93" s="27"/>
      <c r="DD93" s="27"/>
      <c r="DE93" s="27"/>
      <c r="DF93" s="27"/>
      <c r="DG93" s="28"/>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row>
    <row r="94" spans="1:186" ht="5.0999999999999996" customHeight="1" thickBot="1">
      <c r="A94" s="38"/>
      <c r="B94" s="5"/>
      <c r="C94" s="15"/>
      <c r="D94" s="852"/>
      <c r="E94" s="852"/>
      <c r="F94" s="852"/>
      <c r="G94" s="852"/>
      <c r="H94" s="852"/>
      <c r="I94" s="920"/>
      <c r="J94" s="924"/>
      <c r="K94" s="925"/>
      <c r="L94" s="925"/>
      <c r="M94" s="925"/>
      <c r="N94" s="925"/>
      <c r="O94" s="925"/>
      <c r="P94" s="926"/>
      <c r="Q94" s="73"/>
      <c r="R94" s="73"/>
      <c r="S94" s="262"/>
      <c r="T94" s="1097"/>
      <c r="U94" s="1088"/>
      <c r="V94" s="1088"/>
      <c r="W94" s="1088"/>
      <c r="X94" s="1088"/>
      <c r="Y94" s="1088"/>
      <c r="Z94" s="1088"/>
      <c r="AA94" s="1088"/>
      <c r="AB94" s="1088"/>
      <c r="AC94" s="1088"/>
      <c r="AD94" s="1088"/>
      <c r="AE94" s="1088"/>
      <c r="AF94" s="1088"/>
      <c r="AG94" s="1088"/>
      <c r="AH94" s="1088"/>
      <c r="AI94" s="1088"/>
      <c r="AJ94" s="1088"/>
      <c r="AK94" s="1089"/>
      <c r="AL94" s="44"/>
      <c r="AM94" s="2"/>
      <c r="AN94" s="2"/>
      <c r="AO94" s="2"/>
      <c r="AP94" s="2"/>
      <c r="AQ94" s="2"/>
      <c r="AR94" s="2"/>
      <c r="AS94" s="2"/>
      <c r="AT94" s="2"/>
      <c r="AU94" s="2"/>
      <c r="AV94" s="2"/>
      <c r="AW94" s="2"/>
      <c r="AX94" s="2"/>
      <c r="AY94" s="2"/>
      <c r="AZ94" s="2"/>
      <c r="BA94" s="2"/>
      <c r="BB94" s="2"/>
      <c r="BC94" s="2"/>
      <c r="BD94" s="2"/>
      <c r="BE94" s="2"/>
      <c r="BG94" s="108"/>
      <c r="BH94" s="2"/>
      <c r="BJ94" s="67"/>
      <c r="BK94" s="67"/>
      <c r="BN94" s="2"/>
      <c r="BO94" s="2"/>
      <c r="BP94" s="834"/>
      <c r="BQ94" s="118"/>
      <c r="BR94" s="119"/>
      <c r="BS94" s="120"/>
      <c r="BT94" s="129"/>
      <c r="BU94" s="130"/>
      <c r="BV94" s="130"/>
      <c r="BW94" s="130"/>
      <c r="BX94" s="130"/>
      <c r="BY94" s="130"/>
      <c r="BZ94" s="130"/>
      <c r="CA94" s="131"/>
      <c r="CB94" s="23"/>
      <c r="CC94" s="24"/>
      <c r="CD94" s="24"/>
      <c r="CE94" s="24"/>
      <c r="CF94" s="24"/>
      <c r="CG94" s="24"/>
      <c r="CH94" s="24"/>
      <c r="CI94" s="24"/>
      <c r="CJ94" s="24"/>
      <c r="CK94" s="24"/>
      <c r="CL94" s="24"/>
      <c r="CM94" s="24"/>
      <c r="CN94" s="24"/>
      <c r="CO94" s="24"/>
      <c r="CP94" s="24"/>
      <c r="CQ94" s="26"/>
      <c r="CR94" s="26"/>
      <c r="CS94" s="26"/>
      <c r="CT94" s="26"/>
      <c r="CU94" s="26"/>
      <c r="CV94" s="26"/>
      <c r="CW94" s="26"/>
      <c r="CX94" s="27"/>
      <c r="CY94" s="27"/>
      <c r="CZ94" s="27"/>
      <c r="DA94" s="27"/>
      <c r="DB94" s="27"/>
      <c r="DC94" s="27"/>
      <c r="DD94" s="27"/>
      <c r="DE94" s="27"/>
      <c r="DF94" s="27"/>
      <c r="DG94" s="28"/>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row>
    <row r="95" spans="1:186" ht="15" customHeight="1" thickTop="1">
      <c r="A95" s="38"/>
      <c r="B95" s="5"/>
      <c r="C95" s="154" t="s">
        <v>15</v>
      </c>
      <c r="D95" s="913" t="s">
        <v>27</v>
      </c>
      <c r="E95" s="913"/>
      <c r="F95" s="913"/>
      <c r="G95" s="155" t="s">
        <v>227</v>
      </c>
      <c r="H95" s="156">
        <f>IF($AV$23="","",$H$37)</f>
        <v>10</v>
      </c>
      <c r="I95" s="155" t="s">
        <v>226</v>
      </c>
      <c r="J95" s="927" t="str">
        <f>$J$37</f>
        <v/>
      </c>
      <c r="K95" s="928"/>
      <c r="L95" s="928"/>
      <c r="M95" s="928"/>
      <c r="N95" s="928"/>
      <c r="O95" s="928"/>
      <c r="P95" s="929"/>
      <c r="Q95" s="73"/>
      <c r="R95" s="73"/>
      <c r="S95" s="836" t="s">
        <v>482</v>
      </c>
      <c r="T95" s="98" t="s">
        <v>55</v>
      </c>
      <c r="U95" s="894" t="s">
        <v>158</v>
      </c>
      <c r="V95" s="1093"/>
      <c r="W95" s="267" t="s">
        <v>55</v>
      </c>
      <c r="X95" s="894" t="s">
        <v>565</v>
      </c>
      <c r="Y95" s="894"/>
      <c r="Z95" s="267" t="s">
        <v>55</v>
      </c>
      <c r="AA95" s="894" t="s">
        <v>548</v>
      </c>
      <c r="AB95" s="1093"/>
      <c r="AC95" s="101" t="s">
        <v>55</v>
      </c>
      <c r="AD95" s="894" t="s">
        <v>530</v>
      </c>
      <c r="AE95" s="894"/>
      <c r="AF95" s="267" t="s">
        <v>55</v>
      </c>
      <c r="AG95" s="894" t="s">
        <v>509</v>
      </c>
      <c r="AH95" s="894"/>
      <c r="AI95" s="267" t="s">
        <v>55</v>
      </c>
      <c r="AJ95" s="943" t="s">
        <v>497</v>
      </c>
      <c r="AK95" s="944"/>
      <c r="AL95" s="44"/>
      <c r="AM95" s="2"/>
      <c r="AN95" s="2"/>
      <c r="AO95" s="2"/>
      <c r="AP95" s="2"/>
      <c r="AQ95" s="2"/>
      <c r="AR95" s="2"/>
      <c r="AS95" s="2"/>
      <c r="AT95" s="2"/>
      <c r="AU95" s="2"/>
      <c r="AV95" s="2"/>
      <c r="AW95" s="2"/>
      <c r="AX95" s="2"/>
      <c r="AY95" s="2"/>
      <c r="AZ95" s="2"/>
      <c r="BA95" s="2"/>
      <c r="BB95" s="2"/>
      <c r="BC95" s="2"/>
      <c r="BD95" s="2"/>
      <c r="BE95" s="2"/>
      <c r="BG95" s="108"/>
      <c r="BH95" s="2"/>
      <c r="BL95" s="2"/>
      <c r="BM95" s="2"/>
      <c r="BN95" s="2"/>
      <c r="BO95" s="2"/>
      <c r="BP95" s="834"/>
      <c r="BQ95" s="826"/>
      <c r="BR95" s="827"/>
      <c r="BS95" s="828"/>
      <c r="BT95" s="823">
        <v>1540</v>
      </c>
      <c r="BU95" s="824"/>
      <c r="BV95" s="824"/>
      <c r="BW95" s="824"/>
      <c r="BX95" s="824"/>
      <c r="BY95" s="824"/>
      <c r="BZ95" s="824"/>
      <c r="CA95" s="825"/>
      <c r="CB95" s="24" t="s">
        <v>293</v>
      </c>
      <c r="CC95" s="24"/>
      <c r="CD95" s="24"/>
      <c r="CE95" s="24"/>
      <c r="CF95" s="24"/>
      <c r="CG95" s="24"/>
      <c r="CH95" s="24"/>
      <c r="CI95" s="24"/>
      <c r="CJ95" s="24"/>
      <c r="CK95" s="24"/>
      <c r="CL95" s="24"/>
      <c r="CM95" s="24"/>
      <c r="CN95" s="24"/>
      <c r="CO95" s="24"/>
      <c r="CP95" s="24"/>
      <c r="CQ95" s="26"/>
      <c r="CR95" s="26"/>
      <c r="CS95" s="26"/>
      <c r="CT95" s="26"/>
      <c r="CU95" s="26"/>
      <c r="CV95" s="26"/>
      <c r="CW95" s="26"/>
      <c r="CX95" s="27"/>
      <c r="CY95" s="27"/>
      <c r="CZ95" s="27"/>
      <c r="DA95" s="27"/>
      <c r="DB95" s="27"/>
      <c r="DC95" s="27"/>
      <c r="DD95" s="27"/>
      <c r="DE95" s="27"/>
      <c r="DF95" s="27"/>
      <c r="DG95" s="28"/>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row>
    <row r="96" spans="1:186" ht="9" customHeight="1">
      <c r="A96" s="38"/>
      <c r="B96" s="5"/>
      <c r="C96" s="157"/>
      <c r="D96" s="158"/>
      <c r="E96" s="158"/>
      <c r="F96" s="158"/>
      <c r="G96" s="159"/>
      <c r="H96" s="159"/>
      <c r="I96" s="159"/>
      <c r="J96" s="930"/>
      <c r="K96" s="931"/>
      <c r="L96" s="931"/>
      <c r="M96" s="931"/>
      <c r="N96" s="931"/>
      <c r="O96" s="931"/>
      <c r="P96" s="932"/>
      <c r="Q96" s="73"/>
      <c r="R96" s="73"/>
      <c r="S96" s="837"/>
      <c r="T96" s="1092" t="s">
        <v>60</v>
      </c>
      <c r="U96" s="1085"/>
      <c r="V96" s="1090"/>
      <c r="W96" s="1084" t="s">
        <v>566</v>
      </c>
      <c r="X96" s="1085"/>
      <c r="Y96" s="1085"/>
      <c r="Z96" s="1084" t="s">
        <v>549</v>
      </c>
      <c r="AA96" s="1085"/>
      <c r="AB96" s="1090"/>
      <c r="AC96" s="1085" t="s">
        <v>531</v>
      </c>
      <c r="AD96" s="1085"/>
      <c r="AE96" s="1085"/>
      <c r="AF96" s="1084" t="s">
        <v>510</v>
      </c>
      <c r="AG96" s="1085"/>
      <c r="AH96" s="1085"/>
      <c r="AI96" s="1084" t="s">
        <v>498</v>
      </c>
      <c r="AJ96" s="1085"/>
      <c r="AK96" s="1091"/>
      <c r="AL96" s="44"/>
      <c r="AM96" s="2"/>
      <c r="AN96" s="2"/>
      <c r="AO96" s="2"/>
      <c r="AP96" s="2"/>
      <c r="AQ96" s="2"/>
      <c r="AR96" s="2"/>
      <c r="AS96" s="2"/>
      <c r="AT96" s="2"/>
      <c r="AU96" s="2"/>
      <c r="AV96" s="2"/>
      <c r="AW96" s="2"/>
      <c r="AX96" s="2"/>
      <c r="AY96" s="2"/>
      <c r="AZ96" s="2"/>
      <c r="BA96" s="2"/>
      <c r="BB96" s="2"/>
      <c r="BC96" s="2"/>
      <c r="BD96" s="2"/>
      <c r="BE96" s="2"/>
      <c r="BG96" s="108"/>
      <c r="BH96" s="2"/>
      <c r="BL96" s="2"/>
      <c r="BM96" s="2"/>
      <c r="BN96" s="2"/>
      <c r="BO96" s="2"/>
      <c r="BP96" s="834"/>
      <c r="BQ96" s="118"/>
      <c r="BR96" s="119"/>
      <c r="BS96" s="120"/>
      <c r="BT96" s="129"/>
      <c r="BU96" s="130"/>
      <c r="BV96" s="130"/>
      <c r="BW96" s="130"/>
      <c r="BX96" s="130"/>
      <c r="BY96" s="130"/>
      <c r="BZ96" s="130"/>
      <c r="CA96" s="131"/>
      <c r="CB96" s="24"/>
      <c r="CC96" s="24"/>
      <c r="CD96" s="24"/>
      <c r="CE96" s="24"/>
      <c r="CF96" s="24"/>
      <c r="CG96" s="24"/>
      <c r="CH96" s="24"/>
      <c r="CI96" s="24"/>
      <c r="CJ96" s="24"/>
      <c r="CK96" s="24"/>
      <c r="CL96" s="24"/>
      <c r="CM96" s="24"/>
      <c r="CN96" s="24"/>
      <c r="CO96" s="24"/>
      <c r="CP96" s="24"/>
      <c r="CQ96" s="26"/>
      <c r="CR96" s="26"/>
      <c r="CS96" s="26"/>
      <c r="CT96" s="26"/>
      <c r="CU96" s="26"/>
      <c r="CV96" s="26"/>
      <c r="CW96" s="26"/>
      <c r="CX96" s="27"/>
      <c r="CY96" s="27"/>
      <c r="CZ96" s="27"/>
      <c r="DA96" s="27"/>
      <c r="DB96" s="27"/>
      <c r="DC96" s="27"/>
      <c r="DD96" s="27"/>
      <c r="DE96" s="27"/>
      <c r="DF96" s="27"/>
      <c r="DG96" s="28"/>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row>
    <row r="97" spans="1:186" ht="15" customHeight="1">
      <c r="A97" s="38"/>
      <c r="B97" s="5"/>
      <c r="C97" s="157"/>
      <c r="D97" s="936" t="s">
        <v>359</v>
      </c>
      <c r="E97" s="936"/>
      <c r="F97" s="936"/>
      <c r="G97" s="936"/>
      <c r="H97" s="936"/>
      <c r="I97" s="937"/>
      <c r="J97" s="930"/>
      <c r="K97" s="931"/>
      <c r="L97" s="931"/>
      <c r="M97" s="931"/>
      <c r="N97" s="931"/>
      <c r="O97" s="931"/>
      <c r="P97" s="932"/>
      <c r="Q97" s="5"/>
      <c r="R97" s="5"/>
      <c r="S97" s="837"/>
      <c r="T97" s="103" t="s">
        <v>55</v>
      </c>
      <c r="U97" s="1081" t="s">
        <v>581</v>
      </c>
      <c r="V97" s="1086"/>
      <c r="W97" s="269" t="s">
        <v>55</v>
      </c>
      <c r="X97" s="1081" t="s">
        <v>563</v>
      </c>
      <c r="Y97" s="1081"/>
      <c r="Z97" s="269" t="s">
        <v>55</v>
      </c>
      <c r="AA97" s="144" t="s">
        <v>546</v>
      </c>
      <c r="AB97" s="270"/>
      <c r="AC97" s="266" t="s">
        <v>55</v>
      </c>
      <c r="AD97" s="1081" t="s">
        <v>528</v>
      </c>
      <c r="AE97" s="1081"/>
      <c r="AF97" s="269" t="s">
        <v>55</v>
      </c>
      <c r="AG97" s="1081" t="s">
        <v>507</v>
      </c>
      <c r="AH97" s="1081"/>
      <c r="AI97" s="272" t="s">
        <v>55</v>
      </c>
      <c r="AJ97" s="945" t="s">
        <v>495</v>
      </c>
      <c r="AK97" s="946"/>
      <c r="AL97" s="44"/>
      <c r="AM97" s="2"/>
      <c r="AN97" s="2"/>
      <c r="AO97" s="2"/>
      <c r="AP97" s="2"/>
      <c r="AQ97" s="2"/>
      <c r="AR97" s="2"/>
      <c r="AS97" s="2"/>
      <c r="AT97" s="2"/>
      <c r="AU97" s="2"/>
      <c r="AV97" s="2"/>
      <c r="AW97" s="2"/>
      <c r="AX97" s="2"/>
      <c r="AY97" s="2"/>
      <c r="AZ97" s="2"/>
      <c r="BA97" s="2"/>
      <c r="BB97" s="2"/>
      <c r="BC97" s="2"/>
      <c r="BD97" s="2"/>
      <c r="BE97" s="2"/>
      <c r="BH97" s="2"/>
      <c r="BI97" s="67"/>
      <c r="BL97" s="2"/>
      <c r="BM97" s="2"/>
      <c r="BN97" s="2"/>
      <c r="BO97" s="2"/>
      <c r="BP97" s="834"/>
      <c r="BQ97" s="826"/>
      <c r="BR97" s="827"/>
      <c r="BS97" s="828"/>
      <c r="BT97" s="823">
        <v>1560</v>
      </c>
      <c r="BU97" s="824"/>
      <c r="BV97" s="824"/>
      <c r="BW97" s="824"/>
      <c r="BX97" s="824"/>
      <c r="BY97" s="824"/>
      <c r="BZ97" s="824"/>
      <c r="CA97" s="825"/>
      <c r="CB97" s="24" t="s">
        <v>294</v>
      </c>
      <c r="CC97" s="24"/>
      <c r="CD97" s="24"/>
      <c r="CE97" s="24"/>
      <c r="CF97" s="24"/>
      <c r="CG97" s="24"/>
      <c r="CH97" s="24"/>
      <c r="CI97" s="24"/>
      <c r="CJ97" s="24"/>
      <c r="CK97" s="24"/>
      <c r="CL97" s="24"/>
      <c r="CM97" s="24"/>
      <c r="CN97" s="24"/>
      <c r="CO97" s="24"/>
      <c r="CP97" s="24"/>
      <c r="CQ97" s="26"/>
      <c r="CR97" s="26"/>
      <c r="CS97" s="26"/>
      <c r="CT97" s="26"/>
      <c r="CU97" s="26"/>
      <c r="CV97" s="26"/>
      <c r="CW97" s="26"/>
      <c r="CX97" s="27"/>
      <c r="CY97" s="27"/>
      <c r="CZ97" s="27"/>
      <c r="DA97" s="27"/>
      <c r="DB97" s="27"/>
      <c r="DC97" s="27"/>
      <c r="DD97" s="27"/>
      <c r="DE97" s="27"/>
      <c r="DF97" s="27"/>
      <c r="DG97" s="28"/>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row>
    <row r="98" spans="1:186" ht="9" customHeight="1" thickBot="1">
      <c r="A98" s="38"/>
      <c r="B98" s="5"/>
      <c r="C98" s="166"/>
      <c r="D98" s="938"/>
      <c r="E98" s="938"/>
      <c r="F98" s="938"/>
      <c r="G98" s="938"/>
      <c r="H98" s="938"/>
      <c r="I98" s="939"/>
      <c r="J98" s="933"/>
      <c r="K98" s="934"/>
      <c r="L98" s="934"/>
      <c r="M98" s="934"/>
      <c r="N98" s="934"/>
      <c r="O98" s="934"/>
      <c r="P98" s="935"/>
      <c r="Q98" s="5"/>
      <c r="R98" s="5"/>
      <c r="S98" s="837"/>
      <c r="T98" s="1092" t="s">
        <v>582</v>
      </c>
      <c r="U98" s="1085"/>
      <c r="V98" s="1090"/>
      <c r="W98" s="1084" t="s">
        <v>564</v>
      </c>
      <c r="X98" s="1085"/>
      <c r="Y98" s="1085"/>
      <c r="Z98" s="1084" t="s">
        <v>547</v>
      </c>
      <c r="AA98" s="1085"/>
      <c r="AB98" s="1090"/>
      <c r="AC98" s="1085" t="s">
        <v>529</v>
      </c>
      <c r="AD98" s="1085"/>
      <c r="AE98" s="1085"/>
      <c r="AF98" s="1084" t="s">
        <v>508</v>
      </c>
      <c r="AG98" s="1085"/>
      <c r="AH98" s="1085"/>
      <c r="AI98" s="1084" t="s">
        <v>496</v>
      </c>
      <c r="AJ98" s="1085"/>
      <c r="AK98" s="1091"/>
      <c r="AL98" s="44"/>
      <c r="AM98" s="2"/>
      <c r="AN98" s="2"/>
      <c r="AO98" s="2"/>
      <c r="AP98" s="2"/>
      <c r="AQ98" s="2"/>
      <c r="AR98" s="2"/>
      <c r="AS98" s="2"/>
      <c r="AT98" s="2"/>
      <c r="AU98" s="2"/>
      <c r="AV98" s="2"/>
      <c r="AW98" s="2"/>
      <c r="AX98" s="2"/>
      <c r="AY98" s="2"/>
      <c r="AZ98" s="2"/>
      <c r="BA98" s="2"/>
      <c r="BB98" s="2"/>
      <c r="BC98" s="2"/>
      <c r="BD98" s="2"/>
      <c r="BE98" s="2"/>
      <c r="BH98" s="2"/>
      <c r="BI98" s="67"/>
      <c r="BL98" s="2"/>
      <c r="BM98" s="2"/>
      <c r="BN98" s="2"/>
      <c r="BO98" s="2"/>
      <c r="BP98" s="834"/>
      <c r="BQ98" s="118"/>
      <c r="BR98" s="119"/>
      <c r="BS98" s="120"/>
      <c r="BT98" s="129"/>
      <c r="BU98" s="130"/>
      <c r="BV98" s="130"/>
      <c r="BW98" s="130"/>
      <c r="BX98" s="130"/>
      <c r="BY98" s="130"/>
      <c r="BZ98" s="130"/>
      <c r="CA98" s="131"/>
      <c r="CB98" s="24"/>
      <c r="CC98" s="24"/>
      <c r="CD98" s="24"/>
      <c r="CE98" s="24"/>
      <c r="CF98" s="24"/>
      <c r="CG98" s="24"/>
      <c r="CH98" s="24"/>
      <c r="CI98" s="24"/>
      <c r="CJ98" s="24"/>
      <c r="CK98" s="24"/>
      <c r="CL98" s="24"/>
      <c r="CM98" s="24"/>
      <c r="CN98" s="24"/>
      <c r="CO98" s="24"/>
      <c r="CP98" s="24"/>
      <c r="CQ98" s="26"/>
      <c r="CR98" s="26"/>
      <c r="CS98" s="26"/>
      <c r="CT98" s="26"/>
      <c r="CU98" s="26"/>
      <c r="CV98" s="26"/>
      <c r="CW98" s="26"/>
      <c r="CX98" s="27"/>
      <c r="CY98" s="27"/>
      <c r="CZ98" s="27"/>
      <c r="DA98" s="27"/>
      <c r="DB98" s="27"/>
      <c r="DC98" s="27"/>
      <c r="DD98" s="27"/>
      <c r="DE98" s="27"/>
      <c r="DF98" s="27"/>
      <c r="DG98" s="28"/>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row>
    <row r="99" spans="1:186" ht="15" customHeight="1" thickTop="1">
      <c r="A99" s="38"/>
      <c r="B99" s="5"/>
      <c r="C99" s="15" t="s">
        <v>16</v>
      </c>
      <c r="D99" s="70" t="s">
        <v>28</v>
      </c>
      <c r="E99" s="916">
        <f>IF($AV$23="","",$E$39)</f>
        <v>10</v>
      </c>
      <c r="F99" s="916"/>
      <c r="G99" s="10" t="s">
        <v>29</v>
      </c>
      <c r="H99" s="10" t="s">
        <v>30</v>
      </c>
      <c r="I99" s="10"/>
      <c r="J99" s="917" t="str">
        <f>IF($J$39="","",J39)</f>
        <v/>
      </c>
      <c r="K99" s="917"/>
      <c r="L99" s="917"/>
      <c r="M99" s="917"/>
      <c r="N99" s="917"/>
      <c r="O99" s="917"/>
      <c r="P99" s="917"/>
      <c r="Q99" s="5"/>
      <c r="R99" s="5"/>
      <c r="S99" s="837"/>
      <c r="T99" s="103" t="s">
        <v>55</v>
      </c>
      <c r="U99" s="1081" t="s">
        <v>579</v>
      </c>
      <c r="V99" s="1086"/>
      <c r="W99" s="269" t="s">
        <v>55</v>
      </c>
      <c r="X99" s="1081" t="s">
        <v>169</v>
      </c>
      <c r="Y99" s="1081"/>
      <c r="Z99" s="269" t="s">
        <v>55</v>
      </c>
      <c r="AA99" s="144" t="s">
        <v>544</v>
      </c>
      <c r="AB99" s="271"/>
      <c r="AC99" s="266" t="s">
        <v>55</v>
      </c>
      <c r="AD99" s="1081" t="s">
        <v>527</v>
      </c>
      <c r="AE99" s="1081"/>
      <c r="AF99" s="269" t="s">
        <v>55</v>
      </c>
      <c r="AG99" s="1081" t="s">
        <v>505</v>
      </c>
      <c r="AH99" s="1081"/>
      <c r="AI99" s="272" t="s">
        <v>55</v>
      </c>
      <c r="AJ99" s="1081" t="s">
        <v>493</v>
      </c>
      <c r="AK99" s="1087"/>
      <c r="AL99" s="44"/>
      <c r="AM99" s="2"/>
      <c r="AN99" s="2"/>
      <c r="AO99" s="2"/>
      <c r="AP99" s="2"/>
      <c r="AQ99" s="2"/>
      <c r="AR99" s="2"/>
      <c r="AS99" s="2"/>
      <c r="AT99" s="2"/>
      <c r="AU99" s="2"/>
      <c r="AV99" s="2"/>
      <c r="AW99" s="2"/>
      <c r="AX99" s="2"/>
      <c r="AY99" s="2"/>
      <c r="AZ99" s="2"/>
      <c r="BA99" s="2"/>
      <c r="BB99" s="2"/>
      <c r="BC99" s="2"/>
      <c r="BD99" s="2"/>
      <c r="BE99" s="2"/>
      <c r="BH99" s="2"/>
      <c r="BI99" s="897"/>
      <c r="BJ99" s="897"/>
      <c r="BK99" s="2"/>
      <c r="BL99" s="2"/>
      <c r="BM99" s="2"/>
      <c r="BN99" s="2"/>
      <c r="BO99" s="2"/>
      <c r="BP99" s="834"/>
      <c r="BQ99" s="826"/>
      <c r="BR99" s="827"/>
      <c r="BS99" s="828"/>
      <c r="BT99" s="823">
        <v>1570</v>
      </c>
      <c r="BU99" s="824"/>
      <c r="BV99" s="824"/>
      <c r="BW99" s="824"/>
      <c r="BX99" s="824"/>
      <c r="BY99" s="824"/>
      <c r="BZ99" s="824"/>
      <c r="CA99" s="825"/>
      <c r="CB99" s="24" t="s">
        <v>351</v>
      </c>
      <c r="CC99" s="24"/>
      <c r="CD99" s="26"/>
      <c r="CE99" s="26"/>
      <c r="CF99" s="26"/>
      <c r="CG99" s="26"/>
      <c r="CH99" s="26"/>
      <c r="CI99" s="26"/>
      <c r="CJ99" s="26"/>
      <c r="CK99" s="26"/>
      <c r="CL99" s="26"/>
      <c r="CM99" s="26"/>
      <c r="CN99" s="26"/>
      <c r="CO99" s="26"/>
      <c r="CP99" s="26"/>
      <c r="CQ99" s="26"/>
      <c r="CR99" s="26"/>
      <c r="CS99" s="26"/>
      <c r="CT99" s="26"/>
      <c r="CU99" s="26"/>
      <c r="CV99" s="26"/>
      <c r="CW99" s="26"/>
      <c r="CX99" s="27"/>
      <c r="CY99" s="27"/>
      <c r="CZ99" s="27"/>
      <c r="DA99" s="27"/>
      <c r="DB99" s="27"/>
      <c r="DC99" s="27"/>
      <c r="DD99" s="27"/>
      <c r="DE99" s="27"/>
      <c r="DF99" s="27"/>
      <c r="DG99" s="28"/>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row>
    <row r="100" spans="1:186" ht="9" customHeight="1">
      <c r="A100" s="38"/>
      <c r="B100" s="1231"/>
      <c r="C100" s="15"/>
      <c r="D100" s="70"/>
      <c r="E100" s="121"/>
      <c r="F100" s="121"/>
      <c r="G100" s="10"/>
      <c r="H100" s="10"/>
      <c r="I100" s="10"/>
      <c r="J100" s="918"/>
      <c r="K100" s="918"/>
      <c r="L100" s="918"/>
      <c r="M100" s="918"/>
      <c r="N100" s="918"/>
      <c r="O100" s="918"/>
      <c r="P100" s="918"/>
      <c r="Q100" s="5"/>
      <c r="R100" s="5"/>
      <c r="S100" s="837"/>
      <c r="T100" s="1092" t="s">
        <v>580</v>
      </c>
      <c r="U100" s="1085"/>
      <c r="V100" s="1090"/>
      <c r="W100" s="1084" t="s">
        <v>562</v>
      </c>
      <c r="X100" s="1085"/>
      <c r="Y100" s="1085"/>
      <c r="Z100" s="1084" t="s">
        <v>545</v>
      </c>
      <c r="AA100" s="1085"/>
      <c r="AB100" s="1090"/>
      <c r="AC100" s="1085" t="s">
        <v>510</v>
      </c>
      <c r="AD100" s="1085"/>
      <c r="AE100" s="1085"/>
      <c r="AF100" s="1084" t="s">
        <v>506</v>
      </c>
      <c r="AG100" s="1085"/>
      <c r="AH100" s="1085"/>
      <c r="AI100" s="1084" t="s">
        <v>494</v>
      </c>
      <c r="AJ100" s="1085"/>
      <c r="AK100" s="1091"/>
      <c r="AL100" s="44"/>
      <c r="AM100" s="2"/>
      <c r="AN100" s="2"/>
      <c r="AO100" s="2"/>
      <c r="AP100" s="2"/>
      <c r="AQ100" s="2"/>
      <c r="AR100" s="2"/>
      <c r="AS100" s="2"/>
      <c r="AT100" s="2"/>
      <c r="AU100" s="2"/>
      <c r="AV100" s="2"/>
      <c r="AW100" s="2"/>
      <c r="AX100" s="2"/>
      <c r="AY100" s="2"/>
      <c r="AZ100" s="2"/>
      <c r="BA100" s="2"/>
      <c r="BB100" s="2"/>
      <c r="BC100" s="2"/>
      <c r="BD100" s="2"/>
      <c r="BE100" s="2"/>
      <c r="BH100" s="2"/>
      <c r="BI100" s="67"/>
      <c r="BJ100" s="67"/>
      <c r="BK100" s="2"/>
      <c r="BL100" s="2"/>
      <c r="BM100" s="2"/>
      <c r="BN100" s="2"/>
      <c r="BO100" s="2"/>
      <c r="BP100" s="834"/>
      <c r="BQ100" s="118"/>
      <c r="BR100" s="119"/>
      <c r="BS100" s="119"/>
      <c r="BT100" s="129"/>
      <c r="BU100" s="130"/>
      <c r="BV100" s="130"/>
      <c r="BW100" s="130"/>
      <c r="BX100" s="130"/>
      <c r="BY100" s="130"/>
      <c r="BZ100" s="130"/>
      <c r="CA100" s="131"/>
      <c r="CB100" s="24"/>
      <c r="CC100" s="24"/>
      <c r="CD100" s="26"/>
      <c r="CE100" s="26"/>
      <c r="CF100" s="26"/>
      <c r="CG100" s="26"/>
      <c r="CH100" s="26"/>
      <c r="CI100" s="26"/>
      <c r="CJ100" s="26"/>
      <c r="CK100" s="26"/>
      <c r="CL100" s="26"/>
      <c r="CM100" s="26"/>
      <c r="CN100" s="26"/>
      <c r="CO100" s="26"/>
      <c r="CP100" s="26"/>
      <c r="CQ100" s="26"/>
      <c r="CR100" s="26"/>
      <c r="CS100" s="26"/>
      <c r="CT100" s="26"/>
      <c r="CU100" s="26"/>
      <c r="CV100" s="26"/>
      <c r="CW100" s="26"/>
      <c r="CX100" s="27"/>
      <c r="CY100" s="27"/>
      <c r="CZ100" s="27"/>
      <c r="DA100" s="27"/>
      <c r="DB100" s="27"/>
      <c r="DC100" s="27"/>
      <c r="DD100" s="27"/>
      <c r="DE100" s="27"/>
      <c r="DF100" s="27"/>
      <c r="DG100" s="28"/>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row>
    <row r="101" spans="1:186" ht="15" customHeight="1">
      <c r="A101" s="38"/>
      <c r="B101" s="1231"/>
      <c r="C101" s="29"/>
      <c r="D101" s="912" t="s">
        <v>225</v>
      </c>
      <c r="E101" s="912"/>
      <c r="F101" s="912"/>
      <c r="G101" s="912"/>
      <c r="H101" s="912"/>
      <c r="I101" s="912"/>
      <c r="J101" s="919"/>
      <c r="K101" s="919"/>
      <c r="L101" s="919"/>
      <c r="M101" s="919"/>
      <c r="N101" s="919"/>
      <c r="O101" s="919"/>
      <c r="P101" s="919"/>
      <c r="Q101" s="5"/>
      <c r="R101" s="5"/>
      <c r="S101" s="837"/>
      <c r="T101" s="103" t="s">
        <v>55</v>
      </c>
      <c r="U101" s="1081" t="s">
        <v>577</v>
      </c>
      <c r="V101" s="1086"/>
      <c r="W101" s="269" t="s">
        <v>55</v>
      </c>
      <c r="X101" s="1081" t="s">
        <v>560</v>
      </c>
      <c r="Y101" s="1081"/>
      <c r="Z101" s="269" t="s">
        <v>55</v>
      </c>
      <c r="AA101" s="1081" t="s">
        <v>542</v>
      </c>
      <c r="AB101" s="1086"/>
      <c r="AC101" s="266" t="s">
        <v>55</v>
      </c>
      <c r="AD101" s="144" t="s">
        <v>525</v>
      </c>
      <c r="AE101" s="144"/>
      <c r="AF101" s="269" t="s">
        <v>55</v>
      </c>
      <c r="AG101" s="1081" t="s">
        <v>503</v>
      </c>
      <c r="AH101" s="1081"/>
      <c r="AI101" s="269" t="s">
        <v>55</v>
      </c>
      <c r="AJ101" s="1081" t="s">
        <v>491</v>
      </c>
      <c r="AK101" s="1087"/>
      <c r="AL101" s="44"/>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834"/>
      <c r="BQ101" s="826"/>
      <c r="BR101" s="827"/>
      <c r="BS101" s="827"/>
      <c r="BT101" s="823">
        <v>1599</v>
      </c>
      <c r="BU101" s="824"/>
      <c r="BV101" s="824"/>
      <c r="BW101" s="824"/>
      <c r="BX101" s="824"/>
      <c r="BY101" s="824"/>
      <c r="BZ101" s="824"/>
      <c r="CA101" s="825"/>
      <c r="CB101" s="24" t="s">
        <v>295</v>
      </c>
      <c r="CC101" s="24"/>
      <c r="CD101" s="26"/>
      <c r="CE101" s="26"/>
      <c r="CF101" s="26"/>
      <c r="CG101" s="26"/>
      <c r="CH101" s="26"/>
      <c r="CI101" s="26"/>
      <c r="CJ101" s="26"/>
      <c r="CK101" s="26"/>
      <c r="CL101" s="26"/>
      <c r="CM101" s="26"/>
      <c r="CN101" s="26"/>
      <c r="CO101" s="26"/>
      <c r="CP101" s="26"/>
      <c r="CQ101" s="26"/>
      <c r="CR101" s="26"/>
      <c r="CS101" s="26"/>
      <c r="CT101" s="26"/>
      <c r="CU101" s="26"/>
      <c r="CV101" s="26"/>
      <c r="CW101" s="26"/>
      <c r="CX101" s="27"/>
      <c r="CY101" s="27"/>
      <c r="CZ101" s="27"/>
      <c r="DA101" s="27"/>
      <c r="DB101" s="27"/>
      <c r="DC101" s="27"/>
      <c r="DD101" s="27"/>
      <c r="DE101" s="27"/>
      <c r="DF101" s="27"/>
      <c r="DG101" s="28"/>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row>
    <row r="102" spans="1:186" ht="9" customHeight="1">
      <c r="A102" s="38"/>
      <c r="B102" s="5"/>
      <c r="C102" s="1214" t="s">
        <v>228</v>
      </c>
      <c r="D102" s="984" t="s">
        <v>23</v>
      </c>
      <c r="E102" s="984"/>
      <c r="F102" s="984"/>
      <c r="G102" s="984"/>
      <c r="H102" s="984"/>
      <c r="I102" s="987"/>
      <c r="J102" s="921" t="str">
        <f>IFERROR(IF($J$95="","",$J$95-$J$99),"")</f>
        <v/>
      </c>
      <c r="K102" s="922"/>
      <c r="L102" s="922"/>
      <c r="M102" s="922"/>
      <c r="N102" s="922"/>
      <c r="O102" s="922"/>
      <c r="P102" s="923"/>
      <c r="Q102" s="5"/>
      <c r="R102" s="5"/>
      <c r="S102" s="837"/>
      <c r="T102" s="1092" t="s">
        <v>578</v>
      </c>
      <c r="U102" s="1085"/>
      <c r="V102" s="1090"/>
      <c r="W102" s="1084" t="s">
        <v>561</v>
      </c>
      <c r="X102" s="1085"/>
      <c r="Y102" s="1085"/>
      <c r="Z102" s="1084" t="s">
        <v>543</v>
      </c>
      <c r="AA102" s="1085"/>
      <c r="AB102" s="1090"/>
      <c r="AC102" s="1085" t="s">
        <v>526</v>
      </c>
      <c r="AD102" s="1085"/>
      <c r="AE102" s="1085"/>
      <c r="AF102" s="1084" t="s">
        <v>504</v>
      </c>
      <c r="AG102" s="1085"/>
      <c r="AH102" s="1085"/>
      <c r="AI102" s="1084" t="s">
        <v>492</v>
      </c>
      <c r="AJ102" s="1085"/>
      <c r="AK102" s="1091"/>
      <c r="AL102" s="44"/>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834"/>
      <c r="BQ102" s="118"/>
      <c r="BR102" s="119"/>
      <c r="BS102" s="119"/>
      <c r="BT102" s="23"/>
      <c r="BU102" s="24"/>
      <c r="BV102" s="24"/>
      <c r="BW102" s="24"/>
      <c r="BX102" s="24"/>
      <c r="BY102" s="24"/>
      <c r="BZ102" s="24"/>
      <c r="CA102" s="61"/>
      <c r="CB102" s="24"/>
      <c r="CC102" s="24"/>
      <c r="CD102" s="26"/>
      <c r="CE102" s="26"/>
      <c r="CF102" s="26"/>
      <c r="CG102" s="26"/>
      <c r="CH102" s="26"/>
      <c r="CI102" s="26"/>
      <c r="CJ102" s="26"/>
      <c r="CK102" s="26"/>
      <c r="CL102" s="26"/>
      <c r="CM102" s="26"/>
      <c r="CN102" s="26"/>
      <c r="CO102" s="26"/>
      <c r="CP102" s="26"/>
      <c r="CQ102" s="26"/>
      <c r="CR102" s="26"/>
      <c r="CS102" s="26"/>
      <c r="CT102" s="26"/>
      <c r="CU102" s="26"/>
      <c r="CV102" s="26"/>
      <c r="CW102" s="26"/>
      <c r="CX102" s="27"/>
      <c r="CY102" s="27"/>
      <c r="CZ102" s="27"/>
      <c r="DA102" s="27"/>
      <c r="DB102" s="27"/>
      <c r="DC102" s="27"/>
      <c r="DD102" s="27"/>
      <c r="DE102" s="27"/>
      <c r="DF102" s="27"/>
      <c r="DG102" s="28"/>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row>
    <row r="103" spans="1:186" ht="15" customHeight="1">
      <c r="A103" s="38"/>
      <c r="B103" s="5"/>
      <c r="C103" s="1215"/>
      <c r="D103" s="852"/>
      <c r="E103" s="852"/>
      <c r="F103" s="852"/>
      <c r="G103" s="852"/>
      <c r="H103" s="852"/>
      <c r="I103" s="920"/>
      <c r="J103" s="924"/>
      <c r="K103" s="925"/>
      <c r="L103" s="925"/>
      <c r="M103" s="925"/>
      <c r="N103" s="925"/>
      <c r="O103" s="925"/>
      <c r="P103" s="926"/>
      <c r="Q103" s="5"/>
      <c r="R103" s="5"/>
      <c r="S103" s="837"/>
      <c r="T103" s="103" t="s">
        <v>55</v>
      </c>
      <c r="U103" s="1081" t="s">
        <v>575</v>
      </c>
      <c r="V103" s="1086"/>
      <c r="W103" s="269" t="s">
        <v>55</v>
      </c>
      <c r="X103" s="1081" t="s">
        <v>558</v>
      </c>
      <c r="Y103" s="1081"/>
      <c r="Z103" s="269" t="s">
        <v>55</v>
      </c>
      <c r="AA103" s="1081" t="s">
        <v>540</v>
      </c>
      <c r="AB103" s="1086"/>
      <c r="AC103" s="266" t="s">
        <v>55</v>
      </c>
      <c r="AD103" s="144" t="s">
        <v>523</v>
      </c>
      <c r="AE103" s="144"/>
      <c r="AF103" s="269" t="s">
        <v>55</v>
      </c>
      <c r="AG103" s="1081" t="s">
        <v>501</v>
      </c>
      <c r="AH103" s="1081"/>
      <c r="AI103" s="269" t="s">
        <v>55</v>
      </c>
      <c r="AJ103" s="1081" t="s">
        <v>489</v>
      </c>
      <c r="AK103" s="1087"/>
      <c r="AL103" s="44"/>
      <c r="AM103" s="2"/>
      <c r="AN103" s="2"/>
      <c r="AO103" s="2"/>
      <c r="AP103" s="2"/>
      <c r="AQ103" s="2"/>
      <c r="AR103" s="55"/>
      <c r="AS103" s="110"/>
      <c r="AT103" s="110"/>
      <c r="AU103" s="110"/>
      <c r="AV103" s="32"/>
      <c r="AW103" s="32"/>
      <c r="AX103" s="32"/>
      <c r="AY103" s="32"/>
      <c r="AZ103" s="32"/>
      <c r="BA103" s="55"/>
      <c r="BB103" s="110"/>
      <c r="BC103" s="110"/>
      <c r="BD103" s="110"/>
      <c r="BE103" s="32"/>
      <c r="BF103" s="32"/>
      <c r="BG103" s="32"/>
      <c r="BH103" s="32"/>
      <c r="BI103" s="32"/>
      <c r="BJ103" s="2"/>
      <c r="BK103" s="2"/>
      <c r="BL103" s="2"/>
      <c r="BM103" s="2"/>
      <c r="BN103" s="2"/>
      <c r="BO103" s="2"/>
      <c r="BP103" s="834"/>
      <c r="BQ103" s="826">
        <v>1500</v>
      </c>
      <c r="BR103" s="827"/>
      <c r="BS103" s="827"/>
      <c r="BT103" s="23" t="s">
        <v>269</v>
      </c>
      <c r="BU103" s="24"/>
      <c r="BV103" s="24"/>
      <c r="BW103" s="24"/>
      <c r="BX103" s="24"/>
      <c r="BY103" s="24"/>
      <c r="BZ103" s="24"/>
      <c r="CA103" s="61"/>
      <c r="CB103" s="24"/>
      <c r="CC103" s="24"/>
      <c r="CD103" s="26"/>
      <c r="CE103" s="26"/>
      <c r="CF103" s="26"/>
      <c r="CG103" s="26"/>
      <c r="CH103" s="26"/>
      <c r="CI103" s="26"/>
      <c r="CJ103" s="26"/>
      <c r="CK103" s="26"/>
      <c r="CL103" s="26"/>
      <c r="CM103" s="26"/>
      <c r="CN103" s="26"/>
      <c r="CO103" s="26"/>
      <c r="CP103" s="26"/>
      <c r="CQ103" s="26"/>
      <c r="CR103" s="26"/>
      <c r="CS103" s="26"/>
      <c r="CT103" s="26"/>
      <c r="CU103" s="26"/>
      <c r="CV103" s="26"/>
      <c r="CW103" s="26"/>
      <c r="CX103" s="27"/>
      <c r="CY103" s="27"/>
      <c r="CZ103" s="27"/>
      <c r="DA103" s="27"/>
      <c r="DB103" s="27"/>
      <c r="DC103" s="27"/>
      <c r="DD103" s="27"/>
      <c r="DE103" s="27"/>
      <c r="DF103" s="27"/>
      <c r="DG103" s="28"/>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row>
    <row r="104" spans="1:186" ht="9" customHeight="1">
      <c r="A104" s="38"/>
      <c r="B104" s="5"/>
      <c r="C104" s="15"/>
      <c r="D104" s="66"/>
      <c r="E104" s="66"/>
      <c r="F104" s="66"/>
      <c r="G104" s="66"/>
      <c r="H104" s="66"/>
      <c r="I104" s="66"/>
      <c r="J104" s="924"/>
      <c r="K104" s="925"/>
      <c r="L104" s="925"/>
      <c r="M104" s="925"/>
      <c r="N104" s="925"/>
      <c r="O104" s="925"/>
      <c r="P104" s="926"/>
      <c r="Q104" s="5"/>
      <c r="R104" s="5"/>
      <c r="S104" s="837"/>
      <c r="T104" s="1092" t="s">
        <v>576</v>
      </c>
      <c r="U104" s="1085"/>
      <c r="V104" s="1090"/>
      <c r="W104" s="1084" t="s">
        <v>559</v>
      </c>
      <c r="X104" s="1085"/>
      <c r="Y104" s="1085"/>
      <c r="Z104" s="1084" t="s">
        <v>541</v>
      </c>
      <c r="AA104" s="1085"/>
      <c r="AB104" s="1090"/>
      <c r="AC104" s="1085" t="s">
        <v>524</v>
      </c>
      <c r="AD104" s="1085"/>
      <c r="AE104" s="1085"/>
      <c r="AF104" s="1084" t="s">
        <v>502</v>
      </c>
      <c r="AG104" s="1085"/>
      <c r="AH104" s="1085"/>
      <c r="AI104" s="1084" t="s">
        <v>490</v>
      </c>
      <c r="AJ104" s="1085"/>
      <c r="AK104" s="1091"/>
      <c r="AL104" s="44"/>
      <c r="AM104" s="2"/>
      <c r="AN104" s="2"/>
      <c r="AO104" s="2"/>
      <c r="AP104" s="2"/>
      <c r="AQ104" s="2"/>
      <c r="AR104" s="55"/>
      <c r="AS104" s="110"/>
      <c r="AT104" s="110"/>
      <c r="AU104" s="110"/>
      <c r="AV104" s="32"/>
      <c r="AW104" s="32"/>
      <c r="AX104" s="32"/>
      <c r="AY104" s="32"/>
      <c r="AZ104" s="32"/>
      <c r="BA104" s="55"/>
      <c r="BB104" s="110"/>
      <c r="BC104" s="110"/>
      <c r="BD104" s="110"/>
      <c r="BE104" s="32"/>
      <c r="BF104" s="32"/>
      <c r="BG104" s="32"/>
      <c r="BH104" s="32"/>
      <c r="BI104" s="32"/>
      <c r="BJ104" s="2"/>
      <c r="BK104" s="2"/>
      <c r="BL104" s="2"/>
      <c r="BM104" s="2"/>
      <c r="BN104" s="2"/>
      <c r="BO104" s="2"/>
      <c r="BP104" s="834"/>
      <c r="BQ104" s="118"/>
      <c r="BR104" s="119"/>
      <c r="BS104" s="119"/>
      <c r="BT104" s="129"/>
      <c r="BU104" s="130"/>
      <c r="BV104" s="130"/>
      <c r="BW104" s="130"/>
      <c r="BX104" s="130"/>
      <c r="BY104" s="130"/>
      <c r="BZ104" s="130"/>
      <c r="CA104" s="131"/>
      <c r="CB104" s="24"/>
      <c r="CC104" s="24"/>
      <c r="CD104" s="26"/>
      <c r="CE104" s="26"/>
      <c r="CF104" s="26"/>
      <c r="CG104" s="26"/>
      <c r="CH104" s="26"/>
      <c r="CI104" s="26"/>
      <c r="CJ104" s="26"/>
      <c r="CK104" s="26"/>
      <c r="CL104" s="26"/>
      <c r="CM104" s="26"/>
      <c r="CN104" s="26"/>
      <c r="CO104" s="26"/>
      <c r="CP104" s="26"/>
      <c r="CQ104" s="26"/>
      <c r="CR104" s="26"/>
      <c r="CS104" s="26"/>
      <c r="CT104" s="26"/>
      <c r="CU104" s="26"/>
      <c r="CV104" s="26"/>
      <c r="CW104" s="26"/>
      <c r="CX104" s="27"/>
      <c r="CY104" s="27"/>
      <c r="CZ104" s="27"/>
      <c r="DA104" s="27"/>
      <c r="DB104" s="27"/>
      <c r="DC104" s="27"/>
      <c r="DD104" s="27"/>
      <c r="DE104" s="27"/>
      <c r="DF104" s="27"/>
      <c r="DG104" s="28"/>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row>
    <row r="105" spans="1:186" ht="15" customHeight="1">
      <c r="A105" s="38"/>
      <c r="B105" s="5"/>
      <c r="C105" s="29"/>
      <c r="D105" s="912" t="s">
        <v>230</v>
      </c>
      <c r="E105" s="912"/>
      <c r="F105" s="912"/>
      <c r="G105" s="912"/>
      <c r="H105" s="912"/>
      <c r="I105" s="912"/>
      <c r="J105" s="1216"/>
      <c r="K105" s="1217"/>
      <c r="L105" s="1217"/>
      <c r="M105" s="1217"/>
      <c r="N105" s="1217"/>
      <c r="O105" s="1217"/>
      <c r="P105" s="1218"/>
      <c r="Q105" s="5"/>
      <c r="R105" s="5"/>
      <c r="S105" s="837"/>
      <c r="T105" s="103" t="s">
        <v>55</v>
      </c>
      <c r="U105" s="1081" t="s">
        <v>573</v>
      </c>
      <c r="V105" s="1086"/>
      <c r="W105" s="269" t="s">
        <v>55</v>
      </c>
      <c r="X105" s="1081" t="s">
        <v>556</v>
      </c>
      <c r="Y105" s="1081"/>
      <c r="Z105" s="269" t="s">
        <v>55</v>
      </c>
      <c r="AA105" s="1081" t="s">
        <v>538</v>
      </c>
      <c r="AB105" s="1086"/>
      <c r="AC105" s="266" t="s">
        <v>55</v>
      </c>
      <c r="AD105" s="1081" t="s">
        <v>521</v>
      </c>
      <c r="AE105" s="1081"/>
      <c r="AF105" s="269" t="s">
        <v>55</v>
      </c>
      <c r="AG105" s="1081" t="s">
        <v>513</v>
      </c>
      <c r="AH105" s="1081"/>
      <c r="AI105" s="269" t="s">
        <v>55</v>
      </c>
      <c r="AJ105" s="1081" t="s">
        <v>487</v>
      </c>
      <c r="AK105" s="1087"/>
      <c r="AL105" s="44"/>
      <c r="AM105" s="2"/>
      <c r="AN105" s="2"/>
      <c r="AO105" s="2"/>
      <c r="AP105" s="2"/>
      <c r="AQ105" s="2"/>
      <c r="AR105" s="55"/>
      <c r="AS105" s="110"/>
      <c r="AT105" s="110"/>
      <c r="AU105" s="110"/>
      <c r="AV105" s="32"/>
      <c r="AW105" s="32"/>
      <c r="AX105" s="32"/>
      <c r="AY105" s="32"/>
      <c r="AZ105" s="32"/>
      <c r="BA105" s="55"/>
      <c r="BB105" s="110"/>
      <c r="BC105" s="110"/>
      <c r="BD105" s="110"/>
      <c r="BE105" s="32"/>
      <c r="BF105" s="32"/>
      <c r="BG105" s="32"/>
      <c r="BH105" s="32"/>
      <c r="BI105" s="32"/>
      <c r="BJ105" s="2"/>
      <c r="BK105" s="2"/>
      <c r="BL105" s="2"/>
      <c r="BM105" s="2"/>
      <c r="BN105" s="2"/>
      <c r="BO105" s="2"/>
      <c r="BP105" s="834"/>
      <c r="BQ105" s="826"/>
      <c r="BR105" s="827"/>
      <c r="BS105" s="827"/>
      <c r="BT105" s="823">
        <v>1610</v>
      </c>
      <c r="BU105" s="824"/>
      <c r="BV105" s="824"/>
      <c r="BW105" s="824"/>
      <c r="BX105" s="824"/>
      <c r="BY105" s="824"/>
      <c r="BZ105" s="824"/>
      <c r="CA105" s="825"/>
      <c r="CB105" s="24" t="s">
        <v>291</v>
      </c>
      <c r="CC105" s="24"/>
      <c r="CD105" s="26"/>
      <c r="CE105" s="26"/>
      <c r="CF105" s="26"/>
      <c r="CG105" s="26"/>
      <c r="CH105" s="26"/>
      <c r="CI105" s="26"/>
      <c r="CJ105" s="26"/>
      <c r="CK105" s="26"/>
      <c r="CL105" s="26"/>
      <c r="CM105" s="26"/>
      <c r="CN105" s="26"/>
      <c r="CO105" s="26"/>
      <c r="CP105" s="26"/>
      <c r="CQ105" s="26"/>
      <c r="CR105" s="26"/>
      <c r="CS105" s="26"/>
      <c r="CT105" s="26"/>
      <c r="CU105" s="26"/>
      <c r="CV105" s="26"/>
      <c r="CW105" s="26"/>
      <c r="CX105" s="27"/>
      <c r="CY105" s="27"/>
      <c r="CZ105" s="27"/>
      <c r="DA105" s="27"/>
      <c r="DB105" s="27"/>
      <c r="DC105" s="27"/>
      <c r="DD105" s="27"/>
      <c r="DE105" s="27"/>
      <c r="DF105" s="27"/>
      <c r="DG105" s="28"/>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row>
    <row r="106" spans="1:186" ht="9" customHeight="1">
      <c r="A106" s="38"/>
      <c r="B106" s="5"/>
      <c r="C106" s="32"/>
      <c r="D106" s="66"/>
      <c r="E106" s="66"/>
      <c r="F106" s="66"/>
      <c r="G106" s="66"/>
      <c r="H106" s="66"/>
      <c r="I106" s="66"/>
      <c r="J106" s="77"/>
      <c r="K106" s="77"/>
      <c r="L106" s="77"/>
      <c r="M106" s="77"/>
      <c r="N106" s="77"/>
      <c r="O106" s="77"/>
      <c r="P106" s="77"/>
      <c r="Q106" s="5"/>
      <c r="R106" s="5"/>
      <c r="S106" s="837"/>
      <c r="T106" s="1092" t="s">
        <v>574</v>
      </c>
      <c r="U106" s="1085"/>
      <c r="V106" s="1090"/>
      <c r="W106" s="1084" t="s">
        <v>557</v>
      </c>
      <c r="X106" s="1085"/>
      <c r="Y106" s="1085"/>
      <c r="Z106" s="1084" t="s">
        <v>539</v>
      </c>
      <c r="AA106" s="1085"/>
      <c r="AB106" s="1090"/>
      <c r="AC106" s="1085" t="s">
        <v>522</v>
      </c>
      <c r="AD106" s="1085"/>
      <c r="AE106" s="1085"/>
      <c r="AF106" s="1084" t="s">
        <v>514</v>
      </c>
      <c r="AG106" s="1085"/>
      <c r="AH106" s="1085"/>
      <c r="AI106" s="1084" t="s">
        <v>488</v>
      </c>
      <c r="AJ106" s="1085"/>
      <c r="AK106" s="1091"/>
      <c r="AL106" s="44"/>
      <c r="AM106" s="2"/>
      <c r="AN106" s="2"/>
      <c r="AO106" s="2"/>
      <c r="AP106" s="2"/>
      <c r="AQ106" s="2"/>
      <c r="AR106" s="55"/>
      <c r="AS106" s="110"/>
      <c r="AT106" s="110"/>
      <c r="AU106" s="110"/>
      <c r="AV106" s="32"/>
      <c r="AW106" s="32"/>
      <c r="AX106" s="32"/>
      <c r="AY106" s="32"/>
      <c r="AZ106" s="32"/>
      <c r="BA106" s="55"/>
      <c r="BB106" s="110"/>
      <c r="BC106" s="110"/>
      <c r="BD106" s="110"/>
      <c r="BE106" s="32"/>
      <c r="BF106" s="32"/>
      <c r="BG106" s="32"/>
      <c r="BH106" s="32"/>
      <c r="BI106" s="32"/>
      <c r="BJ106" s="2"/>
      <c r="BK106" s="2"/>
      <c r="BL106" s="2"/>
      <c r="BM106" s="2"/>
      <c r="BN106" s="2"/>
      <c r="BO106" s="2"/>
      <c r="BP106" s="834"/>
      <c r="BQ106" s="118"/>
      <c r="BR106" s="119"/>
      <c r="BS106" s="119"/>
      <c r="BT106" s="129"/>
      <c r="BU106" s="130"/>
      <c r="BV106" s="137"/>
      <c r="BW106" s="137"/>
      <c r="BX106" s="137"/>
      <c r="BY106" s="137"/>
      <c r="BZ106" s="137"/>
      <c r="CA106" s="140"/>
      <c r="CB106" s="24"/>
      <c r="CC106" s="24"/>
      <c r="CD106" s="26"/>
      <c r="CE106" s="26"/>
      <c r="CF106" s="26"/>
      <c r="CG106" s="26"/>
      <c r="CH106" s="26"/>
      <c r="CI106" s="26"/>
      <c r="CJ106" s="26"/>
      <c r="CK106" s="26"/>
      <c r="CL106" s="26"/>
      <c r="CM106" s="26"/>
      <c r="CN106" s="26"/>
      <c r="CO106" s="26"/>
      <c r="CP106" s="26"/>
      <c r="CQ106" s="26"/>
      <c r="CR106" s="26"/>
      <c r="CS106" s="26"/>
      <c r="CT106" s="26"/>
      <c r="CU106" s="26"/>
      <c r="CV106" s="26"/>
      <c r="CW106" s="26"/>
      <c r="CX106" s="27"/>
      <c r="CY106" s="27"/>
      <c r="CZ106" s="27"/>
      <c r="DA106" s="27"/>
      <c r="DB106" s="27"/>
      <c r="DC106" s="27"/>
      <c r="DD106" s="27"/>
      <c r="DE106" s="27"/>
      <c r="DF106" s="27"/>
      <c r="DG106" s="28"/>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row>
    <row r="107" spans="1:186" ht="15" customHeight="1">
      <c r="A107" s="38"/>
      <c r="B107" s="5"/>
      <c r="C107" s="1118" t="s">
        <v>231</v>
      </c>
      <c r="D107" s="1118" t="s">
        <v>232</v>
      </c>
      <c r="E107" s="1118"/>
      <c r="F107" s="1118"/>
      <c r="G107" s="1118"/>
      <c r="H107" s="148"/>
      <c r="I107" s="66"/>
      <c r="J107" s="77"/>
      <c r="K107" s="77"/>
      <c r="L107" s="77"/>
      <c r="M107" s="77"/>
      <c r="N107" s="77"/>
      <c r="O107" s="77"/>
      <c r="P107" s="77"/>
      <c r="Q107" s="5"/>
      <c r="R107" s="5"/>
      <c r="S107" s="837"/>
      <c r="T107" s="103" t="s">
        <v>55</v>
      </c>
      <c r="U107" s="1081" t="s">
        <v>571</v>
      </c>
      <c r="V107" s="1086"/>
      <c r="W107" s="269" t="s">
        <v>55</v>
      </c>
      <c r="X107" s="1081" t="s">
        <v>554</v>
      </c>
      <c r="Y107" s="1081"/>
      <c r="Z107" s="269" t="s">
        <v>55</v>
      </c>
      <c r="AA107" s="1081" t="s">
        <v>536</v>
      </c>
      <c r="AB107" s="1086"/>
      <c r="AC107" s="266" t="s">
        <v>55</v>
      </c>
      <c r="AD107" s="1081" t="s">
        <v>520</v>
      </c>
      <c r="AE107" s="1081"/>
      <c r="AF107" s="269" t="s">
        <v>55</v>
      </c>
      <c r="AG107" s="1081" t="s">
        <v>515</v>
      </c>
      <c r="AH107" s="1081"/>
      <c r="AI107" s="269" t="s">
        <v>55</v>
      </c>
      <c r="AJ107" s="1107" t="s">
        <v>485</v>
      </c>
      <c r="AK107" s="1219"/>
      <c r="AL107" s="44"/>
      <c r="AM107" s="2"/>
      <c r="AN107" s="2"/>
      <c r="AO107" s="2"/>
      <c r="AP107" s="2"/>
      <c r="BL107" s="2"/>
      <c r="BM107" s="2"/>
      <c r="BN107" s="2"/>
      <c r="BO107" s="2"/>
      <c r="BP107" s="834"/>
      <c r="BQ107" s="826"/>
      <c r="BR107" s="827"/>
      <c r="BS107" s="827"/>
      <c r="BT107" s="823">
        <v>1615</v>
      </c>
      <c r="BU107" s="824"/>
      <c r="BV107" s="824"/>
      <c r="BW107" s="824"/>
      <c r="BX107" s="824"/>
      <c r="BY107" s="824"/>
      <c r="BZ107" s="824"/>
      <c r="CA107" s="825"/>
      <c r="CB107" s="24" t="s">
        <v>290</v>
      </c>
      <c r="CC107" s="24"/>
      <c r="CD107" s="26"/>
      <c r="CE107" s="26"/>
      <c r="CF107" s="26"/>
      <c r="CG107" s="26"/>
      <c r="CH107" s="26"/>
      <c r="CI107" s="26"/>
      <c r="CJ107" s="26"/>
      <c r="CK107" s="26"/>
      <c r="CL107" s="26"/>
      <c r="CM107" s="26"/>
      <c r="CN107" s="26"/>
      <c r="CO107" s="26"/>
      <c r="CP107" s="26"/>
      <c r="CQ107" s="26"/>
      <c r="CR107" s="26"/>
      <c r="CS107" s="26"/>
      <c r="CT107" s="26"/>
      <c r="CU107" s="26"/>
      <c r="CV107" s="26"/>
      <c r="CW107" s="26"/>
      <c r="CX107" s="27"/>
      <c r="CY107" s="27"/>
      <c r="CZ107" s="27"/>
      <c r="DA107" s="27"/>
      <c r="DB107" s="27"/>
      <c r="DC107" s="27"/>
      <c r="DD107" s="27"/>
      <c r="DE107" s="27"/>
      <c r="DF107" s="27"/>
      <c r="DG107" s="28"/>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row>
    <row r="108" spans="1:186" ht="9" customHeight="1">
      <c r="A108" s="38"/>
      <c r="B108" s="5"/>
      <c r="C108" s="1118"/>
      <c r="D108" s="1118"/>
      <c r="E108" s="1118"/>
      <c r="F108" s="1118"/>
      <c r="G108" s="1118"/>
      <c r="H108" s="148"/>
      <c r="I108" s="66"/>
      <c r="J108" s="77"/>
      <c r="K108" s="77"/>
      <c r="L108" s="77"/>
      <c r="M108" s="77"/>
      <c r="N108" s="77"/>
      <c r="O108" s="77"/>
      <c r="P108" s="77"/>
      <c r="Q108" s="5"/>
      <c r="R108" s="5"/>
      <c r="S108" s="837"/>
      <c r="T108" s="1092" t="s">
        <v>572</v>
      </c>
      <c r="U108" s="1085"/>
      <c r="V108" s="1090"/>
      <c r="W108" s="1084" t="s">
        <v>555</v>
      </c>
      <c r="X108" s="1085"/>
      <c r="Y108" s="1085"/>
      <c r="Z108" s="1084" t="s">
        <v>537</v>
      </c>
      <c r="AA108" s="1085"/>
      <c r="AB108" s="1090"/>
      <c r="AC108" s="1085" t="s">
        <v>519</v>
      </c>
      <c r="AD108" s="1085"/>
      <c r="AE108" s="1085"/>
      <c r="AF108" s="1084" t="s">
        <v>516</v>
      </c>
      <c r="AG108" s="1085"/>
      <c r="AH108" s="1085"/>
      <c r="AI108" s="1084" t="s">
        <v>486</v>
      </c>
      <c r="AJ108" s="1085"/>
      <c r="AK108" s="1091"/>
      <c r="AL108" s="44"/>
      <c r="AM108" s="2"/>
      <c r="AN108" s="2"/>
      <c r="AO108" s="2"/>
      <c r="AP108" s="2"/>
      <c r="BL108" s="2"/>
      <c r="BM108" s="2"/>
      <c r="BN108" s="2"/>
      <c r="BO108" s="2"/>
      <c r="BP108" s="834"/>
      <c r="BQ108" s="118"/>
      <c r="BR108" s="119"/>
      <c r="BS108" s="119"/>
      <c r="BT108" s="129"/>
      <c r="BU108" s="130"/>
      <c r="BV108" s="130"/>
      <c r="BW108" s="130"/>
      <c r="BX108" s="130"/>
      <c r="BY108" s="130"/>
      <c r="BZ108" s="130"/>
      <c r="CA108" s="131"/>
      <c r="CB108" s="24"/>
      <c r="CC108" s="24"/>
      <c r="CD108" s="26"/>
      <c r="CE108" s="26"/>
      <c r="CF108" s="26"/>
      <c r="CG108" s="26"/>
      <c r="CH108" s="26"/>
      <c r="CI108" s="26"/>
      <c r="CJ108" s="26"/>
      <c r="CK108" s="26"/>
      <c r="CL108" s="26"/>
      <c r="CM108" s="26"/>
      <c r="CN108" s="26"/>
      <c r="CO108" s="26"/>
      <c r="CP108" s="26"/>
      <c r="CQ108" s="26"/>
      <c r="CR108" s="26"/>
      <c r="CS108" s="26"/>
      <c r="CT108" s="26"/>
      <c r="CU108" s="26"/>
      <c r="CV108" s="26"/>
      <c r="CW108" s="26"/>
      <c r="CX108" s="27"/>
      <c r="CY108" s="27"/>
      <c r="CZ108" s="27"/>
      <c r="DA108" s="27"/>
      <c r="DB108" s="27"/>
      <c r="DC108" s="27"/>
      <c r="DD108" s="27"/>
      <c r="DE108" s="27"/>
      <c r="DF108" s="27"/>
      <c r="DG108" s="28"/>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row>
    <row r="109" spans="1:186" ht="15" customHeight="1">
      <c r="A109" s="38"/>
      <c r="B109" s="5"/>
      <c r="C109" s="1108" t="s">
        <v>299</v>
      </c>
      <c r="D109" s="894"/>
      <c r="E109" s="894"/>
      <c r="F109" s="894"/>
      <c r="G109" s="1110" t="s">
        <v>51</v>
      </c>
      <c r="H109" s="1125" t="s">
        <v>300</v>
      </c>
      <c r="I109" s="1126"/>
      <c r="J109" s="1113" t="s">
        <v>302</v>
      </c>
      <c r="K109" s="1129" t="s">
        <v>304</v>
      </c>
      <c r="L109" s="1130"/>
      <c r="M109" s="1220" t="s">
        <v>303</v>
      </c>
      <c r="N109" s="1129" t="s">
        <v>305</v>
      </c>
      <c r="O109" s="1129"/>
      <c r="P109" s="1130"/>
      <c r="Q109" s="5"/>
      <c r="R109" s="5"/>
      <c r="S109" s="837"/>
      <c r="T109" s="103" t="s">
        <v>55</v>
      </c>
      <c r="U109" s="1081" t="s">
        <v>569</v>
      </c>
      <c r="V109" s="1086"/>
      <c r="W109" s="269" t="s">
        <v>55</v>
      </c>
      <c r="X109" s="1081" t="s">
        <v>550</v>
      </c>
      <c r="Y109" s="1081"/>
      <c r="Z109" s="269" t="s">
        <v>55</v>
      </c>
      <c r="AA109" s="1081" t="s">
        <v>534</v>
      </c>
      <c r="AB109" s="1086"/>
      <c r="AC109" s="266" t="s">
        <v>55</v>
      </c>
      <c r="AD109" s="1081" t="s">
        <v>517</v>
      </c>
      <c r="AE109" s="1081"/>
      <c r="AF109" s="269" t="s">
        <v>55</v>
      </c>
      <c r="AG109" s="1106" t="s">
        <v>499</v>
      </c>
      <c r="AH109" s="1107"/>
      <c r="AI109" s="269" t="s">
        <v>55</v>
      </c>
      <c r="AJ109" s="1107" t="s">
        <v>484</v>
      </c>
      <c r="AK109" s="1219"/>
      <c r="AL109" s="44"/>
      <c r="AM109" s="2"/>
      <c r="AN109" s="2"/>
      <c r="AO109" s="2"/>
      <c r="AP109" s="2"/>
      <c r="BL109" s="2"/>
      <c r="BM109" s="2"/>
      <c r="BN109" s="2"/>
      <c r="BO109" s="2"/>
      <c r="BP109" s="834"/>
      <c r="BQ109" s="826"/>
      <c r="BR109" s="827"/>
      <c r="BS109" s="827"/>
      <c r="BT109" s="823">
        <v>1699</v>
      </c>
      <c r="BU109" s="824"/>
      <c r="BV109" s="824"/>
      <c r="BW109" s="824"/>
      <c r="BX109" s="824"/>
      <c r="BY109" s="824"/>
      <c r="BZ109" s="824"/>
      <c r="CA109" s="825"/>
      <c r="CB109" s="24" t="s">
        <v>345</v>
      </c>
      <c r="CC109" s="24"/>
      <c r="CD109" s="26"/>
      <c r="CE109" s="26"/>
      <c r="CF109" s="26"/>
      <c r="CG109" s="26"/>
      <c r="CH109" s="26"/>
      <c r="CI109" s="26"/>
      <c r="CJ109" s="26"/>
      <c r="CK109" s="26"/>
      <c r="CL109" s="26"/>
      <c r="CM109" s="26"/>
      <c r="CN109" s="26"/>
      <c r="CO109" s="26"/>
      <c r="CP109" s="26"/>
      <c r="CQ109" s="26"/>
      <c r="CR109" s="26"/>
      <c r="CS109" s="26"/>
      <c r="CT109" s="26"/>
      <c r="CU109" s="26"/>
      <c r="CV109" s="26"/>
      <c r="CW109" s="26"/>
      <c r="CX109" s="27"/>
      <c r="CY109" s="27"/>
      <c r="CZ109" s="27"/>
      <c r="DA109" s="27"/>
      <c r="DB109" s="27"/>
      <c r="DC109" s="27"/>
      <c r="DD109" s="27"/>
      <c r="DE109" s="27"/>
      <c r="DF109" s="27"/>
      <c r="DG109" s="28"/>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row>
    <row r="110" spans="1:186" ht="4.5" customHeight="1">
      <c r="A110" s="38"/>
      <c r="B110" s="5"/>
      <c r="C110" s="1021"/>
      <c r="D110" s="897"/>
      <c r="E110" s="897"/>
      <c r="F110" s="897"/>
      <c r="G110" s="1111"/>
      <c r="H110" s="1127"/>
      <c r="I110" s="1128"/>
      <c r="J110" s="1114"/>
      <c r="K110" s="1131"/>
      <c r="L110" s="1132"/>
      <c r="M110" s="1221"/>
      <c r="N110" s="1222"/>
      <c r="O110" s="1222"/>
      <c r="P110" s="1223"/>
      <c r="Q110" s="5"/>
      <c r="R110" s="5"/>
      <c r="S110" s="837"/>
      <c r="T110" s="1105" t="s">
        <v>570</v>
      </c>
      <c r="U110" s="1083"/>
      <c r="V110" s="1104"/>
      <c r="W110" s="1082" t="s">
        <v>551</v>
      </c>
      <c r="X110" s="1083"/>
      <c r="Y110" s="1083"/>
      <c r="Z110" s="1082" t="s">
        <v>535</v>
      </c>
      <c r="AA110" s="1083"/>
      <c r="AB110" s="1104"/>
      <c r="AC110" s="1083" t="s">
        <v>518</v>
      </c>
      <c r="AD110" s="1083"/>
      <c r="AE110" s="1083"/>
      <c r="AF110" s="1082" t="s">
        <v>500</v>
      </c>
      <c r="AG110" s="1083"/>
      <c r="AH110" s="1083"/>
      <c r="AI110" s="1082" t="s">
        <v>483</v>
      </c>
      <c r="AJ110" s="1083"/>
      <c r="AK110" s="1224"/>
      <c r="AL110" s="44"/>
      <c r="AM110" s="2"/>
      <c r="AN110" s="2"/>
      <c r="AO110" s="2"/>
      <c r="AP110" s="2"/>
      <c r="BL110" s="2"/>
      <c r="BM110" s="2"/>
      <c r="BN110" s="2"/>
      <c r="BO110" s="2"/>
      <c r="BP110" s="834"/>
      <c r="BQ110" s="118"/>
      <c r="BR110" s="119"/>
      <c r="BS110" s="119"/>
      <c r="BT110" s="23"/>
      <c r="BU110" s="24"/>
      <c r="BV110" s="26"/>
      <c r="BW110" s="26"/>
      <c r="BX110" s="26"/>
      <c r="BY110" s="26"/>
      <c r="BZ110" s="26"/>
      <c r="CA110" s="61"/>
      <c r="CB110" s="24"/>
      <c r="CC110" s="24"/>
      <c r="CD110" s="26"/>
      <c r="CE110" s="26"/>
      <c r="CF110" s="26"/>
      <c r="CG110" s="26"/>
      <c r="CH110" s="26"/>
      <c r="CI110" s="26"/>
      <c r="CJ110" s="26"/>
      <c r="CK110" s="26"/>
      <c r="CL110" s="26"/>
      <c r="CM110" s="26"/>
      <c r="CN110" s="26"/>
      <c r="CO110" s="26"/>
      <c r="CP110" s="26"/>
      <c r="CQ110" s="26"/>
      <c r="CR110" s="26"/>
      <c r="CS110" s="26"/>
      <c r="CT110" s="26"/>
      <c r="CU110" s="26"/>
      <c r="CV110" s="26"/>
      <c r="CW110" s="26"/>
      <c r="CX110" s="27"/>
      <c r="CY110" s="27"/>
      <c r="CZ110" s="27"/>
      <c r="DA110" s="27"/>
      <c r="DB110" s="27"/>
      <c r="DC110" s="27"/>
      <c r="DD110" s="27"/>
      <c r="DE110" s="27"/>
      <c r="DF110" s="27"/>
      <c r="DG110" s="28"/>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row>
    <row r="111" spans="1:186" ht="4.5" customHeight="1">
      <c r="A111" s="38"/>
      <c r="B111" s="5"/>
      <c r="C111" s="1021"/>
      <c r="D111" s="897"/>
      <c r="E111" s="897"/>
      <c r="F111" s="897"/>
      <c r="G111" s="1111"/>
      <c r="H111" s="1116">
        <v>10</v>
      </c>
      <c r="I111" s="1119" t="s">
        <v>29</v>
      </c>
      <c r="J111" s="1114"/>
      <c r="K111" s="1121">
        <v>8</v>
      </c>
      <c r="L111" s="1123" t="s">
        <v>29</v>
      </c>
      <c r="M111" s="1225" t="s">
        <v>357</v>
      </c>
      <c r="N111" s="1226"/>
      <c r="O111" s="1226"/>
      <c r="P111" s="1228" t="s">
        <v>29</v>
      </c>
      <c r="Q111" s="5"/>
      <c r="R111" s="5"/>
      <c r="S111" s="837"/>
      <c r="T111" s="1092"/>
      <c r="U111" s="1085"/>
      <c r="V111" s="1090"/>
      <c r="W111" s="1084"/>
      <c r="X111" s="1085"/>
      <c r="Y111" s="1085"/>
      <c r="Z111" s="1084"/>
      <c r="AA111" s="1085"/>
      <c r="AB111" s="1090"/>
      <c r="AC111" s="1085"/>
      <c r="AD111" s="1085"/>
      <c r="AE111" s="1085"/>
      <c r="AF111" s="1084"/>
      <c r="AG111" s="1085"/>
      <c r="AH111" s="1085"/>
      <c r="AI111" s="1084"/>
      <c r="AJ111" s="1085"/>
      <c r="AK111" s="1091"/>
      <c r="AL111" s="44"/>
      <c r="AM111" s="2"/>
      <c r="AN111" s="2"/>
      <c r="AO111" s="2"/>
      <c r="AP111" s="2"/>
      <c r="BL111" s="2"/>
      <c r="BM111" s="2"/>
      <c r="BN111" s="2"/>
      <c r="BO111" s="2"/>
      <c r="BP111" s="834"/>
      <c r="BQ111" s="118"/>
      <c r="BR111" s="119"/>
      <c r="BS111" s="119"/>
      <c r="BT111" s="23"/>
      <c r="BU111" s="24"/>
      <c r="BV111" s="26"/>
      <c r="BW111" s="26"/>
      <c r="BX111" s="26"/>
      <c r="BY111" s="26"/>
      <c r="BZ111" s="26"/>
      <c r="CA111" s="61"/>
      <c r="CB111" s="24"/>
      <c r="CC111" s="24"/>
      <c r="CD111" s="26"/>
      <c r="CE111" s="26"/>
      <c r="CF111" s="26"/>
      <c r="CG111" s="26"/>
      <c r="CH111" s="26"/>
      <c r="CI111" s="26"/>
      <c r="CJ111" s="26"/>
      <c r="CK111" s="26"/>
      <c r="CL111" s="26"/>
      <c r="CM111" s="26"/>
      <c r="CN111" s="26"/>
      <c r="CO111" s="26"/>
      <c r="CP111" s="26"/>
      <c r="CQ111" s="26"/>
      <c r="CR111" s="26"/>
      <c r="CS111" s="26"/>
      <c r="CT111" s="26"/>
      <c r="CU111" s="26"/>
      <c r="CV111" s="26"/>
      <c r="CW111" s="26"/>
      <c r="CX111" s="27"/>
      <c r="CY111" s="27"/>
      <c r="CZ111" s="27"/>
      <c r="DA111" s="27"/>
      <c r="DB111" s="27"/>
      <c r="DC111" s="27"/>
      <c r="DD111" s="27"/>
      <c r="DE111" s="27"/>
      <c r="DF111" s="27"/>
      <c r="DG111" s="28"/>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row>
    <row r="112" spans="1:186" ht="15" customHeight="1">
      <c r="A112" s="38"/>
      <c r="B112" s="5"/>
      <c r="C112" s="1109"/>
      <c r="D112" s="1088"/>
      <c r="E112" s="1088"/>
      <c r="F112" s="1088"/>
      <c r="G112" s="1112"/>
      <c r="H112" s="1117"/>
      <c r="I112" s="1120"/>
      <c r="J112" s="1115"/>
      <c r="K112" s="1122"/>
      <c r="L112" s="1124"/>
      <c r="M112" s="1221"/>
      <c r="N112" s="1227"/>
      <c r="O112" s="1227"/>
      <c r="P112" s="1229"/>
      <c r="Q112" s="5"/>
      <c r="R112" s="5"/>
      <c r="S112" s="837"/>
      <c r="T112" s="141" t="s">
        <v>55</v>
      </c>
      <c r="U112" s="897" t="s">
        <v>567</v>
      </c>
      <c r="V112" s="1103"/>
      <c r="W112" s="272" t="s">
        <v>55</v>
      </c>
      <c r="X112" s="897" t="s">
        <v>552</v>
      </c>
      <c r="Y112" s="897"/>
      <c r="Z112" s="272" t="s">
        <v>55</v>
      </c>
      <c r="AA112" s="897" t="s">
        <v>532</v>
      </c>
      <c r="AB112" s="1103"/>
      <c r="AC112" s="104" t="s">
        <v>55</v>
      </c>
      <c r="AD112" s="897" t="s">
        <v>511</v>
      </c>
      <c r="AE112" s="897"/>
      <c r="AF112" s="272" t="s">
        <v>55</v>
      </c>
      <c r="AG112" s="1102"/>
      <c r="AH112" s="1102"/>
      <c r="AI112" s="104"/>
      <c r="AJ112" s="768"/>
      <c r="AK112" s="1101"/>
      <c r="AL112" s="44"/>
      <c r="AM112" s="2"/>
      <c r="AN112" s="2"/>
      <c r="AO112" s="2"/>
      <c r="AP112" s="2"/>
      <c r="BL112" s="2"/>
      <c r="BM112" s="2"/>
      <c r="BN112" s="2"/>
      <c r="BO112" s="2"/>
      <c r="BP112" s="834"/>
      <c r="BQ112" s="826">
        <v>1540</v>
      </c>
      <c r="BR112" s="827"/>
      <c r="BS112" s="827"/>
      <c r="BT112" s="23" t="s">
        <v>270</v>
      </c>
      <c r="BU112" s="24"/>
      <c r="BV112" s="26"/>
      <c r="BW112" s="26"/>
      <c r="BX112" s="26"/>
      <c r="BY112" s="26"/>
      <c r="BZ112" s="26"/>
      <c r="CA112" s="61"/>
      <c r="CB112" s="24"/>
      <c r="CC112" s="24"/>
      <c r="CD112" s="26"/>
      <c r="CE112" s="26"/>
      <c r="CF112" s="26"/>
      <c r="CG112" s="26"/>
      <c r="CH112" s="26"/>
      <c r="CI112" s="26"/>
      <c r="CJ112" s="26"/>
      <c r="CK112" s="26"/>
      <c r="CL112" s="26"/>
      <c r="CM112" s="26"/>
      <c r="CN112" s="26"/>
      <c r="CO112" s="26"/>
      <c r="CP112" s="26"/>
      <c r="CQ112" s="26"/>
      <c r="CR112" s="26"/>
      <c r="CS112" s="26"/>
      <c r="CT112" s="26"/>
      <c r="CU112" s="26"/>
      <c r="CV112" s="26"/>
      <c r="CW112" s="26"/>
      <c r="CX112" s="27"/>
      <c r="CY112" s="27"/>
      <c r="CZ112" s="27"/>
      <c r="DA112" s="27"/>
      <c r="DB112" s="27"/>
      <c r="DC112" s="27"/>
      <c r="DD112" s="27"/>
      <c r="DE112" s="27"/>
      <c r="DF112" s="27"/>
      <c r="DG112" s="28"/>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row>
    <row r="113" spans="1:186" ht="9" customHeight="1">
      <c r="A113" s="38"/>
      <c r="B113" s="5"/>
      <c r="Q113" s="5"/>
      <c r="R113" s="5"/>
      <c r="S113" s="838"/>
      <c r="T113" s="1258" t="s">
        <v>568</v>
      </c>
      <c r="U113" s="1259"/>
      <c r="V113" s="1279"/>
      <c r="W113" s="1280" t="s">
        <v>553</v>
      </c>
      <c r="X113" s="1259"/>
      <c r="Y113" s="1259"/>
      <c r="Z113" s="1280" t="s">
        <v>533</v>
      </c>
      <c r="AA113" s="1259"/>
      <c r="AB113" s="1279"/>
      <c r="AC113" s="1259" t="s">
        <v>512</v>
      </c>
      <c r="AD113" s="1259"/>
      <c r="AE113" s="1259"/>
      <c r="AF113" s="273"/>
      <c r="AG113" s="263"/>
      <c r="AH113" s="263"/>
      <c r="AI113" s="263"/>
      <c r="AJ113" s="263"/>
      <c r="AK113" s="264"/>
      <c r="AL113" s="44"/>
      <c r="AM113" s="2"/>
      <c r="AN113" s="2"/>
      <c r="AO113" s="2"/>
      <c r="AP113" s="2"/>
      <c r="BL113" s="2"/>
      <c r="BM113" s="2"/>
      <c r="BN113" s="2"/>
      <c r="BO113" s="2"/>
      <c r="BP113" s="834"/>
      <c r="BQ113" s="59"/>
      <c r="BR113" s="26"/>
      <c r="BS113" s="26"/>
      <c r="BT113" s="26"/>
      <c r="BU113" s="26"/>
      <c r="BV113" s="26"/>
      <c r="BW113" s="26"/>
      <c r="BX113" s="26"/>
      <c r="BY113" s="26"/>
      <c r="BZ113" s="26"/>
      <c r="CA113" s="26"/>
      <c r="CB113" s="24"/>
      <c r="CC113" s="24"/>
      <c r="CD113" s="26"/>
      <c r="CE113" s="26"/>
      <c r="CF113" s="26"/>
      <c r="CG113" s="26"/>
      <c r="CH113" s="26"/>
      <c r="CI113" s="26"/>
      <c r="CJ113" s="26"/>
      <c r="CK113" s="26"/>
      <c r="CL113" s="26"/>
      <c r="CM113" s="26"/>
      <c r="CN113" s="26"/>
      <c r="CO113" s="26"/>
      <c r="CP113" s="26"/>
      <c r="CQ113" s="26"/>
      <c r="CR113" s="26"/>
      <c r="CS113" s="26"/>
      <c r="CT113" s="26"/>
      <c r="CU113" s="26"/>
      <c r="CV113" s="26"/>
      <c r="CW113" s="26"/>
      <c r="CX113" s="27"/>
      <c r="CY113" s="27"/>
      <c r="CZ113" s="27"/>
      <c r="DA113" s="27"/>
      <c r="DB113" s="27"/>
      <c r="DC113" s="27"/>
      <c r="DD113" s="27"/>
      <c r="DE113" s="27"/>
      <c r="DF113" s="27"/>
      <c r="DG113" s="28"/>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row>
    <row r="114" spans="1:186" ht="9.9499999999999993" customHeight="1">
      <c r="A114" s="38"/>
      <c r="B114" s="5"/>
      <c r="C114" s="1135"/>
      <c r="D114" s="1135"/>
      <c r="E114" s="1135"/>
      <c r="F114" s="1135"/>
      <c r="G114" s="1135"/>
      <c r="H114" s="1135"/>
      <c r="I114" s="1135"/>
      <c r="J114" s="1134"/>
      <c r="K114" s="1134"/>
      <c r="L114" s="1134"/>
      <c r="M114" s="1134"/>
      <c r="N114" s="1135"/>
      <c r="O114" s="1135"/>
      <c r="P114" s="1135"/>
      <c r="Q114" s="5"/>
      <c r="R114" s="5"/>
      <c r="S114" s="5"/>
      <c r="T114" s="104"/>
      <c r="W114" s="104"/>
      <c r="Z114" s="104"/>
      <c r="AC114" s="104"/>
      <c r="AF114" s="104"/>
      <c r="AI114" s="95"/>
      <c r="AJ114" s="95"/>
      <c r="AK114" s="95"/>
      <c r="AL114" s="44"/>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834"/>
      <c r="BQ114" s="826">
        <v>1700</v>
      </c>
      <c r="BR114" s="827"/>
      <c r="BS114" s="828"/>
      <c r="BT114" s="24" t="s">
        <v>259</v>
      </c>
      <c r="BU114" s="24"/>
      <c r="BV114" s="24"/>
      <c r="BW114" s="24"/>
      <c r="BX114" s="24"/>
      <c r="BY114" s="24"/>
      <c r="BZ114" s="24"/>
      <c r="CA114" s="26"/>
      <c r="CB114" s="23" t="s">
        <v>280</v>
      </c>
      <c r="CC114" s="24"/>
      <c r="CD114" s="24"/>
      <c r="CE114" s="24"/>
      <c r="CF114" s="24"/>
      <c r="CG114" s="24"/>
      <c r="CH114" s="24"/>
      <c r="CI114" s="24"/>
      <c r="CJ114" s="26"/>
      <c r="CK114" s="26"/>
      <c r="CL114" s="26"/>
      <c r="CM114" s="26"/>
      <c r="CN114" s="26"/>
      <c r="CO114" s="26"/>
      <c r="CP114" s="26"/>
      <c r="CQ114" s="26"/>
      <c r="CR114" s="26"/>
      <c r="CS114" s="26"/>
      <c r="CT114" s="26"/>
      <c r="CU114" s="26"/>
      <c r="CV114" s="26"/>
      <c r="CW114" s="26"/>
      <c r="CX114" s="27"/>
      <c r="CY114" s="27"/>
      <c r="CZ114" s="27"/>
      <c r="DA114" s="27"/>
      <c r="DB114" s="27"/>
      <c r="DC114" s="27"/>
      <c r="DD114" s="27"/>
      <c r="DE114" s="27"/>
      <c r="DF114" s="27"/>
      <c r="DG114" s="28"/>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row>
    <row r="115" spans="1:186" ht="15" customHeight="1">
      <c r="A115" s="38"/>
      <c r="B115" s="5"/>
      <c r="C115" s="1135"/>
      <c r="D115" s="1135"/>
      <c r="E115" s="1135"/>
      <c r="F115" s="1135"/>
      <c r="G115" s="1135"/>
      <c r="H115" s="1135"/>
      <c r="I115" s="1135"/>
      <c r="J115" s="1134"/>
      <c r="K115" s="1134"/>
      <c r="L115" s="1134"/>
      <c r="M115" s="1134"/>
      <c r="N115" s="1135"/>
      <c r="O115" s="1135"/>
      <c r="P115" s="1135"/>
      <c r="Q115" s="5"/>
      <c r="R115" s="1261"/>
      <c r="S115" s="1262"/>
      <c r="T115" s="1211"/>
      <c r="U115" s="1267"/>
      <c r="V115" s="1268"/>
      <c r="W115" s="1269"/>
      <c r="X115" s="1267"/>
      <c r="Y115" s="1268"/>
      <c r="Z115" s="1269"/>
      <c r="AA115" s="1267"/>
      <c r="AB115" s="1268"/>
      <c r="AC115" s="1269"/>
      <c r="AD115" s="94"/>
      <c r="AE115" s="1195" t="s">
        <v>306</v>
      </c>
      <c r="AF115" s="1196"/>
      <c r="AG115" s="1196"/>
      <c r="AH115" s="1196"/>
      <c r="AI115" s="1196"/>
      <c r="AJ115" s="1196"/>
      <c r="AK115" s="1197"/>
      <c r="AL115" s="44"/>
      <c r="AM115" s="2"/>
      <c r="AN115" s="2"/>
      <c r="AO115" s="2"/>
      <c r="AP115" s="2"/>
      <c r="AQ115" s="2"/>
      <c r="AR115" s="30"/>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834"/>
      <c r="BQ115" s="23"/>
      <c r="BR115" s="24"/>
      <c r="BS115" s="25"/>
      <c r="BT115" s="823">
        <v>2680</v>
      </c>
      <c r="BU115" s="824"/>
      <c r="BV115" s="824"/>
      <c r="BW115" s="824"/>
      <c r="BX115" s="824"/>
      <c r="BY115" s="824"/>
      <c r="BZ115" s="824"/>
      <c r="CA115" s="825"/>
      <c r="CB115" s="23" t="s">
        <v>350</v>
      </c>
      <c r="CC115" s="24"/>
      <c r="CD115" s="24"/>
      <c r="CE115" s="24"/>
      <c r="CF115" s="24"/>
      <c r="CG115" s="24"/>
      <c r="CH115" s="24"/>
      <c r="CI115" s="24"/>
      <c r="CJ115" s="26"/>
      <c r="CK115" s="26"/>
      <c r="CL115" s="26"/>
      <c r="CM115" s="26"/>
      <c r="CN115" s="26"/>
      <c r="CO115" s="26"/>
      <c r="CP115" s="26"/>
      <c r="CQ115" s="26"/>
      <c r="CR115" s="26"/>
      <c r="CS115" s="26"/>
      <c r="CT115" s="26"/>
      <c r="CU115" s="26"/>
      <c r="CV115" s="26"/>
      <c r="CW115" s="26"/>
      <c r="CX115" s="27"/>
      <c r="CY115" s="27"/>
      <c r="CZ115" s="27"/>
      <c r="DA115" s="27"/>
      <c r="DB115" s="27"/>
      <c r="DC115" s="27"/>
      <c r="DD115" s="27"/>
      <c r="DE115" s="27"/>
      <c r="DF115" s="27"/>
      <c r="DG115" s="28"/>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row>
    <row r="116" spans="1:186" ht="17.100000000000001" customHeight="1">
      <c r="A116" s="38"/>
      <c r="B116" s="5"/>
      <c r="C116" s="1116"/>
      <c r="D116" s="1116"/>
      <c r="E116" s="1116"/>
      <c r="F116" s="1116"/>
      <c r="G116" s="1116"/>
      <c r="H116" s="1116"/>
      <c r="I116" s="1116"/>
      <c r="J116" s="1136"/>
      <c r="K116" s="1136"/>
      <c r="L116" s="1137"/>
      <c r="M116" s="1137"/>
      <c r="N116" s="1137"/>
      <c r="O116" s="1137"/>
      <c r="P116" s="1137"/>
      <c r="Q116" s="5"/>
      <c r="R116" s="1263"/>
      <c r="S116" s="1264"/>
      <c r="T116" s="1265"/>
      <c r="U116" s="1270"/>
      <c r="V116" s="768"/>
      <c r="W116" s="1101"/>
      <c r="X116" s="1270"/>
      <c r="Y116" s="768"/>
      <c r="Z116" s="1101"/>
      <c r="AA116" s="1270"/>
      <c r="AB116" s="768"/>
      <c r="AC116" s="1101"/>
      <c r="AD116" s="5"/>
      <c r="AE116" s="1194" t="str">
        <f>IFERROR(IF(J39="","",$J$95),"")</f>
        <v/>
      </c>
      <c r="AF116" s="1194"/>
      <c r="AG116" s="1194"/>
      <c r="AH116" s="1194"/>
      <c r="AI116" s="1194"/>
      <c r="AJ116" s="1194"/>
      <c r="AK116" s="1194"/>
      <c r="AL116" s="44"/>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834"/>
      <c r="BQ116" s="826"/>
      <c r="BR116" s="827"/>
      <c r="BS116" s="828"/>
      <c r="BT116" s="823">
        <v>2699</v>
      </c>
      <c r="BU116" s="824"/>
      <c r="BV116" s="824"/>
      <c r="BW116" s="824"/>
      <c r="BX116" s="824"/>
      <c r="BY116" s="824"/>
      <c r="BZ116" s="824"/>
      <c r="CA116" s="825"/>
      <c r="CB116" s="23" t="s">
        <v>289</v>
      </c>
      <c r="CC116" s="24"/>
      <c r="CD116" s="24"/>
      <c r="CE116" s="24"/>
      <c r="CF116" s="24"/>
      <c r="CG116" s="24"/>
      <c r="CH116" s="24"/>
      <c r="CI116" s="24"/>
      <c r="CJ116" s="26"/>
      <c r="CK116" s="26"/>
      <c r="CL116" s="26"/>
      <c r="CM116" s="26"/>
      <c r="CN116" s="26"/>
      <c r="CO116" s="26"/>
      <c r="CP116" s="26"/>
      <c r="CQ116" s="26"/>
      <c r="CR116" s="26"/>
      <c r="CS116" s="26"/>
      <c r="CT116" s="26"/>
      <c r="CU116" s="26"/>
      <c r="CV116" s="26"/>
      <c r="CW116" s="26"/>
      <c r="CX116" s="27"/>
      <c r="CY116" s="27"/>
      <c r="CZ116" s="27"/>
      <c r="DA116" s="27"/>
      <c r="DB116" s="27"/>
      <c r="DC116" s="27"/>
      <c r="DD116" s="27"/>
      <c r="DE116" s="27"/>
      <c r="DF116" s="27"/>
      <c r="DG116" s="28"/>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row>
    <row r="117" spans="1:186" ht="17.100000000000001" customHeight="1">
      <c r="A117" s="38"/>
      <c r="B117" s="5"/>
      <c r="C117" s="1133" t="s">
        <v>622</v>
      </c>
      <c r="D117" s="1133"/>
      <c r="E117" s="1133"/>
      <c r="F117" s="1133"/>
      <c r="G117" s="1133"/>
      <c r="H117" s="1133"/>
      <c r="I117" s="1133"/>
      <c r="J117" s="1136"/>
      <c r="K117" s="1136"/>
      <c r="L117" s="1137"/>
      <c r="M117" s="1137"/>
      <c r="N117" s="1137"/>
      <c r="O117" s="1137"/>
      <c r="P117" s="1137"/>
      <c r="Q117" s="5"/>
      <c r="R117" s="1266"/>
      <c r="S117" s="1204"/>
      <c r="T117" s="1205"/>
      <c r="U117" s="1271"/>
      <c r="V117" s="1272"/>
      <c r="W117" s="1273"/>
      <c r="X117" s="1271"/>
      <c r="Y117" s="1272"/>
      <c r="Z117" s="1273"/>
      <c r="AA117" s="1271"/>
      <c r="AB117" s="1272"/>
      <c r="AC117" s="1273"/>
      <c r="AD117" s="5"/>
      <c r="AE117" s="1194"/>
      <c r="AF117" s="1194"/>
      <c r="AG117" s="1194"/>
      <c r="AH117" s="1194"/>
      <c r="AI117" s="1194"/>
      <c r="AJ117" s="1194"/>
      <c r="AK117" s="1194"/>
      <c r="AL117" s="44"/>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834"/>
      <c r="BQ117" s="826">
        <v>1510</v>
      </c>
      <c r="BR117" s="827"/>
      <c r="BS117" s="828"/>
      <c r="BT117" s="23" t="s">
        <v>296</v>
      </c>
      <c r="BU117" s="26"/>
      <c r="BV117" s="26"/>
      <c r="BW117" s="26"/>
      <c r="BX117" s="26"/>
      <c r="BY117" s="26"/>
      <c r="BZ117" s="26"/>
      <c r="CA117" s="61"/>
      <c r="CB117" s="23"/>
      <c r="CC117" s="24"/>
      <c r="CD117" s="24"/>
      <c r="CE117" s="24"/>
      <c r="CF117" s="24"/>
      <c r="CG117" s="24"/>
      <c r="CH117" s="24"/>
      <c r="CI117" s="24"/>
      <c r="CJ117" s="26"/>
      <c r="CK117" s="26"/>
      <c r="CL117" s="26"/>
      <c r="CM117" s="26"/>
      <c r="CN117" s="26"/>
      <c r="CO117" s="26"/>
      <c r="CP117" s="26"/>
      <c r="CQ117" s="26"/>
      <c r="CR117" s="26"/>
      <c r="CS117" s="26"/>
      <c r="CT117" s="26"/>
      <c r="CU117" s="26"/>
      <c r="CV117" s="26"/>
      <c r="CW117" s="26"/>
      <c r="CX117" s="27"/>
      <c r="CY117" s="27"/>
      <c r="CZ117" s="27"/>
      <c r="DA117" s="27"/>
      <c r="DB117" s="27"/>
      <c r="DC117" s="27"/>
      <c r="DD117" s="27"/>
      <c r="DE117" s="27"/>
      <c r="DF117" s="27"/>
      <c r="DG117" s="28"/>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row>
    <row r="118" spans="1:186" ht="12.6" customHeight="1">
      <c r="A118" s="38"/>
      <c r="B118" s="5"/>
      <c r="C118" s="32"/>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1276" t="str">
        <f>$AF$60</f>
        <v>20240925_(C)-01s</v>
      </c>
      <c r="AG118" s="1276"/>
      <c r="AH118" s="1276"/>
      <c r="AI118" s="1276"/>
      <c r="AJ118" s="1276"/>
      <c r="AK118" s="1276"/>
      <c r="AL118" s="44"/>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834"/>
      <c r="BQ118" s="23"/>
      <c r="BR118" s="138"/>
      <c r="BS118" s="138"/>
      <c r="BT118" s="823">
        <v>1730</v>
      </c>
      <c r="BU118" s="824"/>
      <c r="BV118" s="824"/>
      <c r="BW118" s="824"/>
      <c r="BX118" s="824"/>
      <c r="BY118" s="824"/>
      <c r="BZ118" s="824"/>
      <c r="CA118" s="825"/>
      <c r="CB118" s="23" t="s">
        <v>297</v>
      </c>
      <c r="CC118" s="24"/>
      <c r="CD118" s="24"/>
      <c r="CE118" s="24"/>
      <c r="CF118" s="24"/>
      <c r="CG118" s="24"/>
      <c r="CH118" s="24"/>
      <c r="CI118" s="24"/>
      <c r="CJ118" s="26"/>
      <c r="CK118" s="26"/>
      <c r="CL118" s="26"/>
      <c r="CM118" s="26"/>
      <c r="CN118" s="26"/>
      <c r="CO118" s="26"/>
      <c r="CP118" s="26"/>
      <c r="CQ118" s="26"/>
      <c r="CR118" s="26"/>
      <c r="CS118" s="26"/>
      <c r="CT118" s="26"/>
      <c r="CU118" s="26"/>
      <c r="CV118" s="26"/>
      <c r="CW118" s="26"/>
      <c r="CX118" s="27"/>
      <c r="CY118" s="27"/>
      <c r="CZ118" s="27"/>
      <c r="DA118" s="27"/>
      <c r="DB118" s="27"/>
      <c r="DC118" s="27"/>
      <c r="DD118" s="27"/>
      <c r="DE118" s="27"/>
      <c r="DF118" s="27"/>
      <c r="DG118" s="28"/>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row>
    <row r="119" spans="1:186" ht="21.95" customHeight="1">
      <c r="A119" s="2"/>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835"/>
      <c r="BQ119" s="839">
        <v>1800</v>
      </c>
      <c r="BR119" s="840"/>
      <c r="BS119" s="841"/>
      <c r="BT119" s="46" t="s">
        <v>271</v>
      </c>
      <c r="BU119" s="47"/>
      <c r="BV119" s="47"/>
      <c r="BW119" s="47"/>
      <c r="BX119" s="47"/>
      <c r="BY119" s="47"/>
      <c r="BZ119" s="47"/>
      <c r="CA119" s="47"/>
      <c r="CB119" s="139"/>
      <c r="CC119" s="47"/>
      <c r="CD119" s="47"/>
      <c r="CE119" s="47"/>
      <c r="CF119" s="47"/>
      <c r="CG119" s="47"/>
      <c r="CH119" s="47"/>
      <c r="CI119" s="47"/>
      <c r="CJ119" s="47"/>
      <c r="CK119" s="47"/>
      <c r="CL119" s="47"/>
      <c r="CM119" s="47"/>
      <c r="CN119" s="47"/>
      <c r="CO119" s="47"/>
      <c r="CP119" s="47"/>
      <c r="CQ119" s="47"/>
      <c r="CR119" s="47"/>
      <c r="CS119" s="47"/>
      <c r="CT119" s="47"/>
      <c r="CU119" s="47"/>
      <c r="CV119" s="47"/>
      <c r="CW119" s="47"/>
      <c r="CX119" s="48"/>
      <c r="CY119" s="48"/>
      <c r="CZ119" s="48"/>
      <c r="DA119" s="48"/>
      <c r="DB119" s="48"/>
      <c r="DC119" s="48"/>
      <c r="DD119" s="48"/>
      <c r="DE119" s="48"/>
      <c r="DF119" s="48"/>
      <c r="DG119" s="49"/>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row>
    <row r="120" spans="1:186" ht="12.6" customHeight="1">
      <c r="A120" s="2" t="s">
        <v>362</v>
      </c>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128"/>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row>
    <row r="121" spans="1:186" ht="12.6" hidden="1" customHeight="1">
      <c r="A121" s="2"/>
      <c r="B121" s="178"/>
      <c r="C121" s="178"/>
      <c r="D121" s="178"/>
      <c r="E121" s="178"/>
      <c r="F121" s="178"/>
      <c r="G121" s="178"/>
      <c r="H121" s="178"/>
      <c r="I121" s="178"/>
      <c r="J121" s="178"/>
      <c r="K121" s="178"/>
      <c r="L121" s="178"/>
      <c r="M121" s="178"/>
      <c r="N121" s="178"/>
      <c r="O121" s="178"/>
      <c r="P121" s="178"/>
      <c r="Q121" s="178"/>
      <c r="R121" s="178"/>
      <c r="S121" s="178"/>
      <c r="T121" s="178"/>
      <c r="U121" s="178"/>
      <c r="V121" s="178"/>
      <c r="W121" s="178"/>
      <c r="X121" s="178"/>
      <c r="Y121" s="178"/>
      <c r="Z121" s="178"/>
      <c r="AA121" s="178"/>
      <c r="AB121" s="178"/>
      <c r="AC121" s="178"/>
      <c r="AD121" s="178"/>
      <c r="AE121" s="178"/>
      <c r="AF121" s="178"/>
      <c r="AG121" s="178"/>
      <c r="AH121" s="178"/>
      <c r="AI121" s="178"/>
      <c r="AJ121" s="178"/>
      <c r="AK121" s="178"/>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179"/>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row>
    <row r="122" spans="1:186" ht="20.100000000000001" hidden="1" customHeight="1">
      <c r="A122" s="180"/>
      <c r="B122" s="5"/>
      <c r="C122" s="5"/>
      <c r="D122" s="5"/>
      <c r="E122" s="5"/>
      <c r="F122" s="5"/>
      <c r="G122" s="5"/>
      <c r="H122" s="5"/>
      <c r="I122" s="5"/>
      <c r="J122" s="5"/>
      <c r="K122" s="5"/>
      <c r="L122" s="5"/>
      <c r="M122" s="5"/>
      <c r="N122" s="5"/>
      <c r="O122" s="5"/>
      <c r="P122" s="5"/>
      <c r="Q122" s="5"/>
      <c r="R122" s="2"/>
      <c r="S122" s="2"/>
      <c r="T122" s="2"/>
      <c r="U122" s="2"/>
      <c r="V122" s="2"/>
      <c r="W122" s="2"/>
      <c r="X122" s="2"/>
      <c r="Y122" s="2"/>
      <c r="Z122" s="2"/>
      <c r="AA122" s="5"/>
      <c r="AB122" s="5"/>
      <c r="AC122" s="5"/>
      <c r="AD122" s="5"/>
      <c r="AE122" s="5"/>
      <c r="AF122" s="5"/>
      <c r="AG122" s="5"/>
      <c r="AH122" s="5"/>
      <c r="AI122" s="5"/>
      <c r="AJ122" s="5"/>
      <c r="AK122" s="5"/>
      <c r="AL122" s="181"/>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179"/>
      <c r="DH122" s="2"/>
      <c r="DI122" s="2"/>
      <c r="DJ122" s="2"/>
      <c r="DK122" s="2"/>
      <c r="DL122" s="2"/>
      <c r="DM122" s="1198"/>
      <c r="DN122" s="1198"/>
      <c r="DO122" s="1198"/>
      <c r="DP122" s="1198"/>
      <c r="DQ122" s="1198"/>
      <c r="DR122" s="51"/>
      <c r="DS122" s="51"/>
      <c r="DT122" s="51"/>
      <c r="DU122" s="51"/>
      <c r="DV122" s="51"/>
      <c r="DW122" s="52"/>
      <c r="DX122" s="51"/>
      <c r="DY122" s="51"/>
      <c r="DZ122" s="51"/>
      <c r="EA122" s="51"/>
      <c r="EB122" s="51"/>
      <c r="EC122" s="51"/>
      <c r="ED122" s="51"/>
      <c r="EE122" s="51"/>
      <c r="EF122" s="52"/>
      <c r="EG122" s="52"/>
      <c r="EH122" s="52"/>
      <c r="EI122" s="52"/>
      <c r="EJ122" s="52"/>
      <c r="EK122" s="52"/>
      <c r="EL122" s="52"/>
      <c r="EM122" s="52"/>
      <c r="EN122" s="52"/>
      <c r="EO122" s="52"/>
      <c r="EP122" s="52"/>
      <c r="EQ122" s="52"/>
      <c r="ER122" s="52"/>
      <c r="ES122" s="52"/>
      <c r="ET122" s="2"/>
      <c r="EU122" s="2"/>
      <c r="EV122" s="27"/>
      <c r="EW122" s="27"/>
      <c r="EX122" s="27"/>
      <c r="EY122" s="27"/>
      <c r="EZ122" s="27"/>
      <c r="FA122" s="27"/>
      <c r="FB122" s="27"/>
      <c r="FC122" s="28"/>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row>
    <row r="123" spans="1:186" ht="20.100000000000001" hidden="1" customHeight="1" thickBot="1">
      <c r="A123" s="180"/>
      <c r="B123" s="5"/>
      <c r="C123" s="5"/>
      <c r="D123" s="5"/>
      <c r="E123" s="5"/>
      <c r="F123" s="5"/>
      <c r="G123" s="5"/>
      <c r="H123" s="5"/>
      <c r="I123" s="5"/>
      <c r="J123" s="5"/>
      <c r="K123" s="5"/>
      <c r="L123" s="5"/>
      <c r="M123" s="5"/>
      <c r="N123" s="5"/>
      <c r="O123" s="5"/>
      <c r="P123" s="5"/>
      <c r="Q123" s="5"/>
      <c r="R123" s="2"/>
      <c r="S123" s="2"/>
      <c r="T123" s="2"/>
      <c r="U123" s="779" t="s">
        <v>222</v>
      </c>
      <c r="V123" s="779"/>
      <c r="W123" s="779"/>
      <c r="X123" s="779"/>
      <c r="Y123" s="779"/>
      <c r="Z123" s="2"/>
      <c r="AA123" s="5"/>
      <c r="AB123" s="5"/>
      <c r="AC123" s="5"/>
      <c r="AD123" s="5"/>
      <c r="AE123" s="5"/>
      <c r="AF123" s="5"/>
      <c r="AG123" s="5"/>
      <c r="AH123" s="5"/>
      <c r="AI123" s="5"/>
      <c r="AJ123" s="5"/>
      <c r="AK123" s="5"/>
      <c r="AL123" s="181"/>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179"/>
      <c r="DH123" s="2"/>
      <c r="DI123" s="2"/>
      <c r="DJ123" s="2"/>
      <c r="DK123" s="2"/>
      <c r="DL123" s="2"/>
      <c r="DM123" s="51"/>
      <c r="DN123" s="183"/>
      <c r="DO123" s="183"/>
      <c r="DP123" s="51"/>
      <c r="DQ123" s="52"/>
      <c r="DR123" s="52"/>
      <c r="DS123" s="52"/>
      <c r="DT123" s="52"/>
      <c r="DU123" s="52"/>
      <c r="DV123" s="52"/>
      <c r="DW123" s="52"/>
      <c r="DX123" s="51"/>
      <c r="DY123" s="51"/>
      <c r="DZ123" s="51"/>
      <c r="EA123" s="51"/>
      <c r="EB123" s="51"/>
      <c r="EC123" s="51"/>
      <c r="ED123" s="51"/>
      <c r="EE123" s="51"/>
      <c r="EF123" s="52"/>
      <c r="EG123" s="52"/>
      <c r="EH123" s="52"/>
      <c r="EI123" s="52"/>
      <c r="EJ123" s="52"/>
      <c r="EK123" s="52"/>
      <c r="EL123" s="52"/>
      <c r="EM123" s="52"/>
      <c r="EN123" s="52"/>
      <c r="EO123" s="52"/>
      <c r="EP123" s="52"/>
      <c r="EQ123" s="52"/>
      <c r="ER123" s="52"/>
      <c r="ES123" s="52"/>
      <c r="ET123" s="2"/>
      <c r="EU123" s="2"/>
      <c r="EV123" s="2"/>
      <c r="EW123" s="2"/>
      <c r="EX123" s="2"/>
      <c r="EY123" s="2"/>
      <c r="EZ123" s="2"/>
      <c r="FA123" s="2"/>
      <c r="FB123" s="2"/>
      <c r="FC123" s="53"/>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row>
    <row r="124" spans="1:186" ht="20.100000000000001" hidden="1" customHeight="1">
      <c r="A124" s="180"/>
      <c r="B124" s="5"/>
      <c r="C124" s="2"/>
      <c r="D124" s="2"/>
      <c r="E124" s="2"/>
      <c r="F124" s="69" t="s">
        <v>223</v>
      </c>
      <c r="G124" s="40"/>
      <c r="H124" s="40"/>
      <c r="I124" s="40"/>
      <c r="J124" s="40"/>
      <c r="K124" s="40"/>
      <c r="L124" s="40"/>
      <c r="M124" s="40"/>
      <c r="N124" s="41"/>
      <c r="O124" s="42"/>
      <c r="P124" s="43"/>
      <c r="Q124" s="43"/>
      <c r="R124" s="43"/>
      <c r="S124" s="43"/>
      <c r="T124" s="2"/>
      <c r="U124" s="886" t="s">
        <v>219</v>
      </c>
      <c r="V124" s="887"/>
      <c r="W124" s="887"/>
      <c r="X124" s="887"/>
      <c r="Y124" s="888"/>
      <c r="Z124" s="1019" t="str">
        <f>IF($Z$10="","",$Z$10)</f>
        <v/>
      </c>
      <c r="AA124" s="1019"/>
      <c r="AB124" s="892" t="str">
        <f>IF($AB$10="","",$AB$10)</f>
        <v/>
      </c>
      <c r="AC124" s="892"/>
      <c r="AD124" s="892" t="str">
        <f>IF($AD$10="","",$AD$10)</f>
        <v/>
      </c>
      <c r="AE124" s="892"/>
      <c r="AF124" s="892" t="str">
        <f>IF($AF$10="","",$AF$10)</f>
        <v/>
      </c>
      <c r="AG124" s="892"/>
      <c r="AH124" s="892" t="str">
        <f>IF($AH$10="","",$AH$10)</f>
        <v/>
      </c>
      <c r="AI124" s="892"/>
      <c r="AJ124" s="1019" t="str">
        <f>IF($AJ$10="","",$AJ$10)</f>
        <v/>
      </c>
      <c r="AK124" s="1020"/>
      <c r="AL124" s="181"/>
      <c r="AM124" s="2"/>
      <c r="AN124" s="2"/>
      <c r="AO124" s="2"/>
      <c r="AP124" s="2"/>
      <c r="AQ124" s="184"/>
      <c r="AR124" s="184"/>
      <c r="AS124" s="184"/>
      <c r="AT124" s="184"/>
      <c r="AU124" s="184"/>
      <c r="AV124" s="184"/>
      <c r="AW124" s="184"/>
      <c r="AX124" s="184"/>
      <c r="AY124" s="184"/>
      <c r="AZ124" s="184"/>
      <c r="BA124" s="184"/>
      <c r="BB124" s="184"/>
      <c r="BC124" s="184"/>
      <c r="BD124" s="184"/>
      <c r="BE124" s="184"/>
      <c r="BF124" s="184"/>
      <c r="BG124" s="184"/>
      <c r="BH124" s="184"/>
      <c r="BI124" s="184"/>
      <c r="BJ124" s="184"/>
      <c r="BK124" s="184"/>
      <c r="BL124" s="2"/>
      <c r="BM124" s="2"/>
      <c r="BN124" s="2"/>
      <c r="BO124" s="2"/>
      <c r="BP124" s="179"/>
      <c r="DH124" s="2"/>
      <c r="DI124" s="2"/>
      <c r="DJ124" s="2"/>
      <c r="DK124" s="2"/>
      <c r="DM124" s="1198"/>
      <c r="DN124" s="1198"/>
      <c r="DO124" s="1198"/>
      <c r="DP124" s="51"/>
      <c r="DQ124" s="52"/>
      <c r="DR124" s="52"/>
      <c r="DS124" s="52"/>
      <c r="DT124" s="52"/>
      <c r="DU124" s="52"/>
      <c r="DV124" s="52"/>
      <c r="DW124" s="52"/>
      <c r="DX124" s="52"/>
      <c r="DY124" s="52"/>
      <c r="DZ124" s="52"/>
      <c r="EA124" s="52"/>
      <c r="EB124" s="52"/>
      <c r="EC124" s="52"/>
      <c r="ED124" s="52"/>
      <c r="EE124" s="52"/>
      <c r="EF124" s="52"/>
      <c r="EG124" s="52"/>
      <c r="EH124" s="52"/>
      <c r="EI124" s="52"/>
      <c r="EJ124" s="52"/>
      <c r="EK124" s="52"/>
      <c r="EL124" s="52"/>
      <c r="EM124" s="52"/>
      <c r="EN124" s="52"/>
      <c r="EO124" s="52"/>
      <c r="EP124" s="52"/>
      <c r="EQ124" s="52"/>
      <c r="ER124" s="52"/>
      <c r="ES124" s="52"/>
      <c r="ET124" s="2"/>
      <c r="EU124" s="2"/>
      <c r="EV124" s="48"/>
      <c r="EW124" s="48"/>
      <c r="EX124" s="48"/>
      <c r="EY124" s="48"/>
      <c r="EZ124" s="48"/>
      <c r="FA124" s="48"/>
      <c r="FB124" s="48"/>
      <c r="FC124" s="49"/>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row>
    <row r="125" spans="1:186" ht="20.100000000000001" hidden="1" customHeight="1">
      <c r="A125" s="180"/>
      <c r="B125" s="5"/>
      <c r="C125" s="2"/>
      <c r="D125" s="2"/>
      <c r="E125" s="2"/>
      <c r="F125" s="39"/>
      <c r="G125" s="40"/>
      <c r="H125" s="40"/>
      <c r="I125" s="40"/>
      <c r="J125" s="40"/>
      <c r="K125" s="40"/>
      <c r="L125" s="40"/>
      <c r="M125" s="40"/>
      <c r="N125" s="1274"/>
      <c r="O125" s="1274"/>
      <c r="P125" s="1274"/>
      <c r="Q125" s="1274"/>
      <c r="R125" s="1274"/>
      <c r="S125" s="1274"/>
      <c r="T125" s="2"/>
      <c r="U125" s="883" t="s">
        <v>218</v>
      </c>
      <c r="V125" s="884"/>
      <c r="W125" s="885"/>
      <c r="X125" s="68" t="s">
        <v>217</v>
      </c>
      <c r="Y125" s="116" t="str">
        <f>IF($Y$11="","",$Y$11)</f>
        <v/>
      </c>
      <c r="Z125" s="116" t="str">
        <f>IF($Z$11="","",$Z$11)</f>
        <v/>
      </c>
      <c r="AA125" s="116" t="str">
        <f>IF($AA$11="","",$AA$11)</f>
        <v/>
      </c>
      <c r="AB125" s="116" t="str">
        <f>IF($AB$11="","",$AB$11)</f>
        <v/>
      </c>
      <c r="AC125" s="116" t="str">
        <f>IF($AC$11="","",$AC$11)</f>
        <v/>
      </c>
      <c r="AD125" s="116" t="str">
        <f>IF($AD$11="","",$AD$11)</f>
        <v/>
      </c>
      <c r="AE125" s="116" t="str">
        <f>IF($AE$11="","",$AE$11)</f>
        <v/>
      </c>
      <c r="AF125" s="116" t="str">
        <f>IF($AF$11="","",$AF$11)</f>
        <v/>
      </c>
      <c r="AG125" s="116" t="str">
        <f>IF($AG$11="","",$AG$11)</f>
        <v/>
      </c>
      <c r="AH125" s="116" t="str">
        <f>IF($AH$11="","",$AH$11)</f>
        <v/>
      </c>
      <c r="AI125" s="116" t="str">
        <f>IF($AI$11="","",$AI$11)</f>
        <v/>
      </c>
      <c r="AJ125" s="116" t="str">
        <f>IF($AJ$11="","",$AJ$11)</f>
        <v/>
      </c>
      <c r="AK125" s="117" t="str">
        <f>IF($AK$11="","",$AK$11)</f>
        <v/>
      </c>
      <c r="AL125" s="181"/>
      <c r="AM125" s="2"/>
      <c r="AN125" s="2"/>
      <c r="AO125" s="2"/>
      <c r="AP125" s="2"/>
      <c r="AQ125" s="184"/>
      <c r="AR125" s="184"/>
      <c r="AS125" s="184"/>
      <c r="AT125" s="184"/>
      <c r="AU125" s="184"/>
      <c r="AV125" s="184"/>
      <c r="AW125" s="184"/>
      <c r="AX125" s="184"/>
      <c r="AY125" s="184"/>
      <c r="AZ125" s="184"/>
      <c r="BA125" s="184"/>
      <c r="BB125" s="184"/>
      <c r="BC125" s="184"/>
      <c r="BD125" s="184"/>
      <c r="BE125" s="184"/>
      <c r="BF125" s="184"/>
      <c r="BG125" s="184"/>
      <c r="BH125" s="184"/>
      <c r="BI125" s="184"/>
      <c r="BJ125" s="184"/>
      <c r="BK125" s="184"/>
      <c r="BL125" s="2"/>
      <c r="BM125" s="2"/>
      <c r="BN125" s="2"/>
      <c r="BO125" s="2"/>
      <c r="BP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row>
    <row r="126" spans="1:186" ht="20.100000000000001" hidden="1" customHeight="1">
      <c r="A126" s="180"/>
      <c r="B126" s="5"/>
      <c r="C126" s="9"/>
      <c r="D126" s="9"/>
      <c r="E126" s="9"/>
      <c r="F126" s="9"/>
      <c r="G126" s="9"/>
      <c r="H126" s="9"/>
      <c r="I126" s="9"/>
      <c r="J126" s="9"/>
      <c r="K126" s="9"/>
      <c r="L126" s="1275" t="s">
        <v>54</v>
      </c>
      <c r="M126" s="1275"/>
      <c r="N126" s="1275"/>
      <c r="O126" s="1275"/>
      <c r="P126" s="1275"/>
      <c r="Q126" s="1275"/>
      <c r="R126" s="1275"/>
      <c r="S126" s="1275"/>
      <c r="T126" s="2"/>
      <c r="U126" s="893" t="s">
        <v>220</v>
      </c>
      <c r="V126" s="894"/>
      <c r="W126" s="895"/>
      <c r="X126" s="10" t="s">
        <v>35</v>
      </c>
      <c r="Y126" s="32" t="str">
        <f>IF($Y$12="","",$Y$12)</f>
        <v/>
      </c>
      <c r="Z126" s="10"/>
      <c r="AA126" s="5"/>
      <c r="AB126" s="5"/>
      <c r="AC126" s="5"/>
      <c r="AD126" s="5"/>
      <c r="AE126" s="5"/>
      <c r="AF126" s="5"/>
      <c r="AG126" s="5"/>
      <c r="AH126" s="5"/>
      <c r="AI126" s="5"/>
      <c r="AJ126" s="5"/>
      <c r="AK126" s="45"/>
      <c r="AL126" s="181"/>
      <c r="AM126" s="2"/>
      <c r="AN126" s="2"/>
      <c r="AO126" s="2"/>
      <c r="AP126" s="2"/>
      <c r="AQ126" s="832" t="s">
        <v>440</v>
      </c>
      <c r="AR126" s="832"/>
      <c r="AS126" s="832"/>
      <c r="AT126" s="832"/>
      <c r="AU126" s="832"/>
      <c r="AV126" s="832"/>
      <c r="AW126" s="832"/>
      <c r="AX126" s="832"/>
      <c r="AY126" s="832"/>
      <c r="AZ126" s="832"/>
      <c r="BA126" s="832"/>
      <c r="BB126" s="832"/>
      <c r="BC126" s="832"/>
      <c r="BD126" s="832"/>
      <c r="BE126" s="832"/>
      <c r="BF126" s="832"/>
      <c r="BG126" s="832"/>
      <c r="BH126" s="832"/>
      <c r="BI126" s="832"/>
      <c r="BJ126" s="832"/>
      <c r="BK126" s="832"/>
      <c r="BL126" s="2"/>
      <c r="BM126" s="2"/>
      <c r="BN126" s="2"/>
      <c r="BO126" s="2"/>
      <c r="BP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row>
    <row r="127" spans="1:186" ht="20.100000000000001" hidden="1" customHeight="1">
      <c r="A127" s="180"/>
      <c r="B127" s="5"/>
      <c r="C127" s="1058" t="str">
        <f>IF($C$13="","　 年  　 月",$C$13)</f>
        <v>　 年  　 月</v>
      </c>
      <c r="D127" s="1058"/>
      <c r="E127" s="1058"/>
      <c r="F127" s="1058"/>
      <c r="G127" s="1058"/>
      <c r="H127" s="1059" t="str">
        <f>IF($H$13="","　   日",$H$13)</f>
        <v>　   日</v>
      </c>
      <c r="I127" s="1059"/>
      <c r="J127" s="1059"/>
      <c r="K127" s="9"/>
      <c r="L127" s="773"/>
      <c r="M127" s="773"/>
      <c r="N127" s="773"/>
      <c r="O127" s="773"/>
      <c r="P127" s="773"/>
      <c r="Q127" s="773"/>
      <c r="R127" s="773"/>
      <c r="S127" s="773"/>
      <c r="T127" s="2"/>
      <c r="U127" s="896"/>
      <c r="V127" s="897"/>
      <c r="W127" s="898"/>
      <c r="X127" s="1021" t="str">
        <f>IF($X$13="","",$X$13)</f>
        <v/>
      </c>
      <c r="Y127" s="897"/>
      <c r="Z127" s="897"/>
      <c r="AA127" s="897"/>
      <c r="AB127" s="897"/>
      <c r="AC127" s="897"/>
      <c r="AD127" s="897"/>
      <c r="AE127" s="897"/>
      <c r="AF127" s="897"/>
      <c r="AG127" s="897"/>
      <c r="AH127" s="897"/>
      <c r="AI127" s="897"/>
      <c r="AJ127" s="897"/>
      <c r="AK127" s="1022"/>
      <c r="AL127" s="181"/>
      <c r="AM127" s="2"/>
      <c r="AN127" s="2"/>
      <c r="AO127" s="2"/>
      <c r="AP127" s="2"/>
      <c r="AQ127" s="832"/>
      <c r="AR127" s="832"/>
      <c r="AS127" s="832"/>
      <c r="AT127" s="832"/>
      <c r="AU127" s="832"/>
      <c r="AV127" s="832"/>
      <c r="AW127" s="832"/>
      <c r="AX127" s="832"/>
      <c r="AY127" s="832"/>
      <c r="AZ127" s="832"/>
      <c r="BA127" s="832"/>
      <c r="BB127" s="832"/>
      <c r="BC127" s="832"/>
      <c r="BD127" s="832"/>
      <c r="BE127" s="832"/>
      <c r="BF127" s="832"/>
      <c r="BG127" s="832"/>
      <c r="BH127" s="832"/>
      <c r="BI127" s="832"/>
      <c r="BJ127" s="832"/>
      <c r="BK127" s="832"/>
      <c r="BL127" s="2"/>
      <c r="BM127" s="2"/>
      <c r="BN127" s="2"/>
      <c r="BO127" s="2"/>
      <c r="BP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row>
    <row r="128" spans="1:186" ht="24.95" hidden="1" customHeight="1">
      <c r="A128" s="180"/>
      <c r="B128" s="5"/>
      <c r="C128" s="2"/>
      <c r="D128" s="5"/>
      <c r="E128" s="5"/>
      <c r="F128" s="5"/>
      <c r="G128" s="5"/>
      <c r="H128" s="5"/>
      <c r="I128" s="5"/>
      <c r="J128" s="5"/>
      <c r="K128" s="5"/>
      <c r="L128" s="773"/>
      <c r="M128" s="773"/>
      <c r="N128" s="773"/>
      <c r="O128" s="773"/>
      <c r="P128" s="773"/>
      <c r="Q128" s="773"/>
      <c r="R128" s="773"/>
      <c r="S128" s="773"/>
      <c r="T128" s="2"/>
      <c r="U128" s="794" t="s">
        <v>3</v>
      </c>
      <c r="V128" s="795"/>
      <c r="W128" s="796"/>
      <c r="X128" s="889" t="str">
        <f>IF($X$14="","",$X$14)</f>
        <v/>
      </c>
      <c r="Y128" s="890"/>
      <c r="Z128" s="890"/>
      <c r="AA128" s="890"/>
      <c r="AB128" s="890"/>
      <c r="AC128" s="890"/>
      <c r="AD128" s="890"/>
      <c r="AE128" s="890"/>
      <c r="AF128" s="890"/>
      <c r="AG128" s="890"/>
      <c r="AH128" s="890"/>
      <c r="AI128" s="890"/>
      <c r="AJ128" s="890"/>
      <c r="AK128" s="891"/>
      <c r="AL128" s="181"/>
      <c r="AM128" s="2"/>
      <c r="AN128" s="2"/>
      <c r="AO128" s="2"/>
      <c r="AP128" s="2"/>
      <c r="AQ128" s="832"/>
      <c r="AR128" s="832"/>
      <c r="AS128" s="832"/>
      <c r="AT128" s="832"/>
      <c r="AU128" s="832"/>
      <c r="AV128" s="832"/>
      <c r="AW128" s="832"/>
      <c r="AX128" s="832"/>
      <c r="AY128" s="832"/>
      <c r="AZ128" s="832"/>
      <c r="BA128" s="832"/>
      <c r="BB128" s="832"/>
      <c r="BC128" s="832"/>
      <c r="BD128" s="832"/>
      <c r="BE128" s="832"/>
      <c r="BF128" s="832"/>
      <c r="BG128" s="832"/>
      <c r="BH128" s="832"/>
      <c r="BI128" s="832"/>
      <c r="BJ128" s="832"/>
      <c r="BK128" s="832"/>
      <c r="BL128" s="2"/>
      <c r="BM128" s="2"/>
      <c r="BN128" s="2"/>
      <c r="BO128" s="2"/>
      <c r="BP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row>
    <row r="129" spans="1:186" ht="20.100000000000001" hidden="1" customHeight="1">
      <c r="A129" s="180"/>
      <c r="B129" s="5"/>
      <c r="C129" s="814" t="s">
        <v>5</v>
      </c>
      <c r="D129" s="815"/>
      <c r="E129" s="816"/>
      <c r="F129" s="1060" t="str">
        <f>IF($F$15="","",$F$15)</f>
        <v/>
      </c>
      <c r="G129" s="1061"/>
      <c r="H129" s="905" t="s">
        <v>6</v>
      </c>
      <c r="I129" s="1060" t="str">
        <f>IF($I$15="","",$I$15)</f>
        <v/>
      </c>
      <c r="J129" s="1061"/>
      <c r="K129" s="905" t="s">
        <v>6</v>
      </c>
      <c r="L129" s="899" t="str">
        <f>IF($L$15="","",$L$15)</f>
        <v/>
      </c>
      <c r="M129" s="900"/>
      <c r="N129" s="900"/>
      <c r="O129" s="901"/>
      <c r="P129" s="905" t="s">
        <v>6</v>
      </c>
      <c r="Q129" s="1064" t="str">
        <f>IF($Q$15="","",$Q$15)</f>
        <v/>
      </c>
      <c r="R129" s="1065"/>
      <c r="S129" s="1066"/>
      <c r="T129" s="2"/>
      <c r="U129" s="1073" t="s">
        <v>2</v>
      </c>
      <c r="V129" s="1074"/>
      <c r="W129" s="1075"/>
      <c r="X129" s="909" t="str">
        <f>IF($X$15="","",$X$15)</f>
        <v/>
      </c>
      <c r="Y129" s="910"/>
      <c r="Z129" s="910"/>
      <c r="AA129" s="910"/>
      <c r="AB129" s="910"/>
      <c r="AC129" s="910"/>
      <c r="AD129" s="910"/>
      <c r="AE129" s="910"/>
      <c r="AF129" s="910"/>
      <c r="AG129" s="910"/>
      <c r="AH129" s="910"/>
      <c r="AI129" s="910"/>
      <c r="AJ129" s="910"/>
      <c r="AK129" s="911"/>
      <c r="AL129" s="181"/>
      <c r="AM129" s="2"/>
      <c r="AN129" s="2"/>
      <c r="AO129" s="2"/>
      <c r="AP129" s="2"/>
      <c r="AQ129" s="2"/>
      <c r="AR129" s="30" t="s">
        <v>39</v>
      </c>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row>
    <row r="130" spans="1:186" ht="20.100000000000001" hidden="1" customHeight="1" thickBot="1">
      <c r="A130" s="180"/>
      <c r="B130" s="5"/>
      <c r="C130" s="817"/>
      <c r="D130" s="818"/>
      <c r="E130" s="819"/>
      <c r="F130" s="1062"/>
      <c r="G130" s="1063"/>
      <c r="H130" s="905"/>
      <c r="I130" s="1062"/>
      <c r="J130" s="1063"/>
      <c r="K130" s="905"/>
      <c r="L130" s="902"/>
      <c r="M130" s="903"/>
      <c r="N130" s="903"/>
      <c r="O130" s="904"/>
      <c r="P130" s="905"/>
      <c r="Q130" s="1067"/>
      <c r="R130" s="1068"/>
      <c r="S130" s="1069"/>
      <c r="T130" s="2"/>
      <c r="U130" s="1070" t="s">
        <v>4</v>
      </c>
      <c r="V130" s="1071"/>
      <c r="W130" s="1072"/>
      <c r="X130" s="906" t="str">
        <f>IF($X$16="","",$X$16)</f>
        <v/>
      </c>
      <c r="Y130" s="907"/>
      <c r="Z130" s="907"/>
      <c r="AA130" s="907"/>
      <c r="AB130" s="907"/>
      <c r="AC130" s="907"/>
      <c r="AD130" s="907"/>
      <c r="AE130" s="907"/>
      <c r="AF130" s="907"/>
      <c r="AG130" s="907"/>
      <c r="AH130" s="907"/>
      <c r="AI130" s="907"/>
      <c r="AJ130" s="907"/>
      <c r="AK130" s="908"/>
      <c r="AL130" s="181"/>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row>
    <row r="131" spans="1:186" ht="6" hidden="1" customHeight="1" thickBot="1">
      <c r="A131" s="18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181"/>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row>
    <row r="132" spans="1:186" ht="18" hidden="1" customHeight="1">
      <c r="A132" s="180"/>
      <c r="B132" s="5"/>
      <c r="C132" s="808" t="s">
        <v>0</v>
      </c>
      <c r="D132" s="809"/>
      <c r="E132" s="810"/>
      <c r="F132" s="853" t="str">
        <f>IF($F$18="","",$F$18)</f>
        <v/>
      </c>
      <c r="G132" s="854"/>
      <c r="H132" s="854"/>
      <c r="I132" s="854"/>
      <c r="J132" s="854"/>
      <c r="K132" s="854"/>
      <c r="L132" s="854"/>
      <c r="M132" s="854"/>
      <c r="N132" s="854"/>
      <c r="O132" s="854"/>
      <c r="P132" s="854"/>
      <c r="Q132" s="854"/>
      <c r="R132" s="854"/>
      <c r="S132" s="854"/>
      <c r="T132" s="854"/>
      <c r="U132" s="854"/>
      <c r="V132" s="854"/>
      <c r="W132" s="854"/>
      <c r="X132" s="854"/>
      <c r="Y132" s="854"/>
      <c r="Z132" s="854"/>
      <c r="AA132" s="854"/>
      <c r="AB132" s="854"/>
      <c r="AC132" s="854"/>
      <c r="AD132" s="854"/>
      <c r="AE132" s="855"/>
      <c r="AF132" s="1003" t="s">
        <v>1</v>
      </c>
      <c r="AG132" s="809"/>
      <c r="AH132" s="1004"/>
      <c r="AI132" s="1030" t="str">
        <f>IF($AI$18="","",$AI$18)</f>
        <v/>
      </c>
      <c r="AJ132" s="1031"/>
      <c r="AK132" s="1032"/>
      <c r="AL132" s="181"/>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1199"/>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row>
    <row r="133" spans="1:186" ht="18" hidden="1" customHeight="1" thickBot="1">
      <c r="A133" s="180"/>
      <c r="B133" s="5"/>
      <c r="C133" s="811"/>
      <c r="D133" s="812"/>
      <c r="E133" s="813"/>
      <c r="F133" s="856"/>
      <c r="G133" s="857"/>
      <c r="H133" s="857"/>
      <c r="I133" s="857"/>
      <c r="J133" s="857"/>
      <c r="K133" s="857"/>
      <c r="L133" s="857"/>
      <c r="M133" s="857"/>
      <c r="N133" s="857"/>
      <c r="O133" s="857"/>
      <c r="P133" s="857"/>
      <c r="Q133" s="857"/>
      <c r="R133" s="857"/>
      <c r="S133" s="857"/>
      <c r="T133" s="857"/>
      <c r="U133" s="857"/>
      <c r="V133" s="857"/>
      <c r="W133" s="857"/>
      <c r="X133" s="857"/>
      <c r="Y133" s="857"/>
      <c r="Z133" s="857"/>
      <c r="AA133" s="857"/>
      <c r="AB133" s="857"/>
      <c r="AC133" s="857"/>
      <c r="AD133" s="857"/>
      <c r="AE133" s="858"/>
      <c r="AF133" s="1005"/>
      <c r="AG133" s="812"/>
      <c r="AH133" s="1006"/>
      <c r="AI133" s="1033"/>
      <c r="AJ133" s="1034"/>
      <c r="AK133" s="1035"/>
      <c r="AL133" s="181"/>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1199"/>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row>
    <row r="134" spans="1:186" ht="6" hidden="1" customHeight="1" thickBot="1">
      <c r="A134" s="180"/>
      <c r="B134" s="5"/>
      <c r="C134" s="5"/>
      <c r="D134" s="5"/>
      <c r="E134" s="5"/>
      <c r="F134" s="5"/>
      <c r="G134" s="5"/>
      <c r="H134" s="5"/>
      <c r="I134" s="5"/>
      <c r="J134" s="5"/>
      <c r="K134" s="5"/>
      <c r="L134" s="5"/>
      <c r="M134" s="5"/>
      <c r="N134" s="5"/>
      <c r="O134" s="5"/>
      <c r="P134" s="5"/>
      <c r="Q134" s="5"/>
      <c r="R134" s="5"/>
      <c r="S134" s="5"/>
      <c r="T134" s="5"/>
      <c r="U134" s="5"/>
      <c r="V134" s="5"/>
      <c r="W134" s="5"/>
      <c r="X134" s="5"/>
      <c r="Y134" s="2"/>
      <c r="Z134" s="2"/>
      <c r="AA134" s="5"/>
      <c r="AB134" s="54"/>
      <c r="AC134" s="54"/>
      <c r="AD134" s="54"/>
      <c r="AE134" s="54"/>
      <c r="AF134" s="54"/>
      <c r="AG134" s="54"/>
      <c r="AH134" s="54"/>
      <c r="AI134" s="54"/>
      <c r="AJ134" s="54"/>
      <c r="AK134" s="54"/>
      <c r="AL134" s="181"/>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1199"/>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row>
    <row r="135" spans="1:186" ht="18" hidden="1" customHeight="1">
      <c r="A135" s="180"/>
      <c r="B135" s="5"/>
      <c r="C135" s="13" t="s">
        <v>7</v>
      </c>
      <c r="D135" s="14"/>
      <c r="E135" s="14"/>
      <c r="F135" s="14"/>
      <c r="G135" s="14"/>
      <c r="H135" s="879"/>
      <c r="I135" s="879"/>
      <c r="J135" s="831" t="str">
        <f>IF($J$21="","",$J$21)</f>
        <v/>
      </c>
      <c r="K135" s="831"/>
      <c r="L135" s="831"/>
      <c r="M135" s="831"/>
      <c r="N135" s="831"/>
      <c r="O135" s="831"/>
      <c r="P135" s="831"/>
      <c r="Q135" s="5"/>
      <c r="R135" s="73"/>
      <c r="S135" s="870" t="s">
        <v>233</v>
      </c>
      <c r="T135" s="871"/>
      <c r="U135" s="872"/>
      <c r="V135" s="774" t="str">
        <f>IF($BQ$15="","",$V$21)</f>
        <v/>
      </c>
      <c r="W135" s="775"/>
      <c r="X135" s="775"/>
      <c r="Y135" s="775"/>
      <c r="Z135" s="775" t="str">
        <f>IF($BT$15="","",$Z$21)</f>
        <v/>
      </c>
      <c r="AA135" s="775"/>
      <c r="AB135" s="775"/>
      <c r="AC135" s="775"/>
      <c r="AD135" s="775"/>
      <c r="AE135" s="775"/>
      <c r="AF135" s="775"/>
      <c r="AG135" s="775"/>
      <c r="AH135" s="775"/>
      <c r="AI135" s="775"/>
      <c r="AJ135" s="775"/>
      <c r="AK135" s="859"/>
      <c r="AL135" s="181"/>
      <c r="AM135" s="2"/>
      <c r="AN135" s="2"/>
      <c r="AO135" s="2"/>
      <c r="AP135" s="2"/>
      <c r="AQ135" s="2"/>
      <c r="AR135" s="111"/>
      <c r="AS135" s="111"/>
      <c r="AT135" s="55"/>
      <c r="AU135" s="97"/>
      <c r="AV135" s="97"/>
      <c r="AW135" s="97"/>
      <c r="AX135" s="112"/>
      <c r="AY135" s="112"/>
      <c r="AZ135" s="112"/>
      <c r="BA135" s="112"/>
      <c r="BB135" s="112"/>
      <c r="BC135" s="2"/>
      <c r="BD135" s="2"/>
      <c r="BE135" s="2"/>
      <c r="BF135" s="2"/>
      <c r="BG135" s="2"/>
      <c r="BH135" s="2"/>
      <c r="BI135" s="2"/>
      <c r="BJ135" s="2"/>
      <c r="BK135" s="2"/>
      <c r="BL135" s="2"/>
      <c r="BM135" s="2"/>
      <c r="BN135" s="2"/>
      <c r="BO135" s="2"/>
      <c r="BP135" s="1199"/>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row>
    <row r="136" spans="1:186" ht="18" hidden="1" customHeight="1">
      <c r="A136" s="180"/>
      <c r="B136" s="5"/>
      <c r="C136" s="15"/>
      <c r="D136" s="852" t="s">
        <v>17</v>
      </c>
      <c r="E136" s="852"/>
      <c r="F136" s="852"/>
      <c r="G136" s="852"/>
      <c r="H136" s="852"/>
      <c r="I136" s="852"/>
      <c r="J136" s="831"/>
      <c r="K136" s="831"/>
      <c r="L136" s="831"/>
      <c r="M136" s="831"/>
      <c r="N136" s="831"/>
      <c r="O136" s="831"/>
      <c r="P136" s="831"/>
      <c r="Q136" s="5"/>
      <c r="R136" s="73"/>
      <c r="S136" s="873"/>
      <c r="T136" s="874"/>
      <c r="U136" s="875"/>
      <c r="V136" s="991" t="str">
        <f>IF($CB$15="","",$V$22)</f>
        <v/>
      </c>
      <c r="W136" s="992"/>
      <c r="X136" s="992"/>
      <c r="Y136" s="992"/>
      <c r="Z136" s="992"/>
      <c r="AA136" s="992"/>
      <c r="AB136" s="992"/>
      <c r="AC136" s="992"/>
      <c r="AD136" s="992"/>
      <c r="AE136" s="992"/>
      <c r="AF136" s="992"/>
      <c r="AG136" s="992"/>
      <c r="AH136" s="992"/>
      <c r="AI136" s="992"/>
      <c r="AJ136" s="992"/>
      <c r="AK136" s="993"/>
      <c r="AL136" s="181"/>
      <c r="AM136" s="2"/>
      <c r="AN136" s="2"/>
      <c r="AO136" s="2"/>
      <c r="AP136" s="2"/>
      <c r="AQ136" s="2"/>
      <c r="AR136" s="111"/>
      <c r="AS136" s="111"/>
      <c r="AT136" s="55"/>
      <c r="AU136" s="97"/>
      <c r="AV136" s="97"/>
      <c r="AW136" s="97"/>
      <c r="AX136" s="112"/>
      <c r="AY136" s="112"/>
      <c r="AZ136" s="112"/>
      <c r="BA136" s="112"/>
      <c r="BB136" s="112"/>
      <c r="BC136" s="2"/>
      <c r="BD136" s="2"/>
      <c r="BE136" s="2"/>
      <c r="BF136" s="2"/>
      <c r="BG136" s="2"/>
      <c r="BH136" s="2"/>
      <c r="BI136" s="2"/>
      <c r="BJ136" s="2"/>
      <c r="BK136" s="2"/>
      <c r="BL136" s="2"/>
      <c r="BM136" s="2"/>
      <c r="BN136" s="2"/>
      <c r="BO136" s="2"/>
      <c r="BP136" s="1199"/>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row>
    <row r="137" spans="1:186" ht="18" hidden="1" customHeight="1">
      <c r="A137" s="180"/>
      <c r="B137" s="1231"/>
      <c r="C137" s="13" t="s">
        <v>8</v>
      </c>
      <c r="D137" s="14"/>
      <c r="E137" s="14"/>
      <c r="F137" s="14"/>
      <c r="G137" s="14"/>
      <c r="H137" s="14"/>
      <c r="I137" s="14"/>
      <c r="J137" s="831" t="str">
        <f>IF($J$23="","",J23)</f>
        <v/>
      </c>
      <c r="K137" s="831"/>
      <c r="L137" s="831"/>
      <c r="M137" s="831"/>
      <c r="N137" s="831"/>
      <c r="O137" s="831"/>
      <c r="P137" s="831"/>
      <c r="Q137" s="5"/>
      <c r="R137" s="70"/>
      <c r="S137" s="873"/>
      <c r="T137" s="874"/>
      <c r="U137" s="875"/>
      <c r="V137" s="994"/>
      <c r="W137" s="995"/>
      <c r="X137" s="995"/>
      <c r="Y137" s="995"/>
      <c r="Z137" s="995"/>
      <c r="AA137" s="995"/>
      <c r="AB137" s="995"/>
      <c r="AC137" s="995"/>
      <c r="AD137" s="995"/>
      <c r="AE137" s="995"/>
      <c r="AF137" s="995"/>
      <c r="AG137" s="995"/>
      <c r="AH137" s="995"/>
      <c r="AI137" s="995"/>
      <c r="AJ137" s="995"/>
      <c r="AK137" s="996"/>
      <c r="AL137" s="181"/>
      <c r="AM137" s="2"/>
      <c r="AN137" s="2"/>
      <c r="AO137" s="2"/>
      <c r="AP137" s="2"/>
      <c r="AQ137" s="2"/>
      <c r="AR137" s="111"/>
      <c r="AS137" s="111"/>
      <c r="AT137" s="55"/>
      <c r="AU137" s="97"/>
      <c r="AV137" s="97"/>
      <c r="AW137" s="97"/>
      <c r="AX137" s="112"/>
      <c r="AY137" s="112"/>
      <c r="AZ137" s="112"/>
      <c r="BA137" s="112"/>
      <c r="BB137" s="112"/>
      <c r="BC137" s="2"/>
      <c r="BD137" s="2"/>
      <c r="BE137" s="2"/>
      <c r="BF137" s="2"/>
      <c r="BG137" s="2"/>
      <c r="BH137" s="2"/>
      <c r="BI137" s="2"/>
      <c r="BJ137" s="2"/>
      <c r="BK137" s="2"/>
      <c r="BL137" s="2"/>
      <c r="BM137" s="2"/>
      <c r="BN137" s="2"/>
      <c r="BO137" s="2"/>
      <c r="BP137" s="1199"/>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row>
    <row r="138" spans="1:186" ht="18" hidden="1" customHeight="1">
      <c r="A138" s="180"/>
      <c r="B138" s="1231"/>
      <c r="C138" s="29"/>
      <c r="D138" s="912" t="s">
        <v>242</v>
      </c>
      <c r="E138" s="912"/>
      <c r="F138" s="912"/>
      <c r="G138" s="912"/>
      <c r="H138" s="912"/>
      <c r="I138" s="912"/>
      <c r="J138" s="831"/>
      <c r="K138" s="831"/>
      <c r="L138" s="831"/>
      <c r="M138" s="831"/>
      <c r="N138" s="831"/>
      <c r="O138" s="831"/>
      <c r="P138" s="831"/>
      <c r="Q138" s="5"/>
      <c r="R138" s="70"/>
      <c r="S138" s="873"/>
      <c r="T138" s="874"/>
      <c r="U138" s="875"/>
      <c r="V138" s="862" t="str">
        <f>IF($V$24="","",$V$24)</f>
        <v/>
      </c>
      <c r="W138" s="862"/>
      <c r="X138" s="862"/>
      <c r="Y138" s="862"/>
      <c r="Z138" s="862"/>
      <c r="AA138" s="862"/>
      <c r="AB138" s="862"/>
      <c r="AC138" s="862"/>
      <c r="AD138" s="862"/>
      <c r="AE138" s="862"/>
      <c r="AF138" s="862"/>
      <c r="AG138" s="862"/>
      <c r="AH138" s="862"/>
      <c r="AI138" s="862"/>
      <c r="AJ138" s="862"/>
      <c r="AK138" s="863"/>
      <c r="AL138" s="181"/>
      <c r="AM138" s="2"/>
      <c r="AN138" s="2"/>
      <c r="AO138" s="2"/>
      <c r="AP138" s="2"/>
      <c r="AQ138" s="2"/>
      <c r="AR138" s="111"/>
      <c r="AS138" s="111"/>
      <c r="AT138" s="55"/>
      <c r="AU138" s="110"/>
      <c r="AV138" s="110"/>
      <c r="AW138" s="110"/>
      <c r="AX138" s="32"/>
      <c r="AY138" s="32"/>
      <c r="AZ138" s="32"/>
      <c r="BA138" s="32"/>
      <c r="BB138" s="32"/>
      <c r="BC138" s="2"/>
      <c r="BD138" s="2"/>
      <c r="BE138" s="2"/>
      <c r="BF138" s="2"/>
      <c r="BG138" s="2"/>
      <c r="BH138" s="2"/>
      <c r="BI138" s="2"/>
      <c r="BJ138" s="2"/>
      <c r="BK138" s="2"/>
      <c r="BL138" s="2"/>
      <c r="BM138" s="2"/>
      <c r="BN138" s="2"/>
      <c r="BO138" s="2"/>
      <c r="BP138" s="185"/>
      <c r="BQ138" s="182"/>
      <c r="BR138" s="182"/>
      <c r="BS138" s="182"/>
      <c r="BT138" s="51"/>
      <c r="BU138" s="51"/>
      <c r="BV138" s="51"/>
      <c r="BW138" s="51"/>
      <c r="BX138" s="51"/>
      <c r="BY138" s="51"/>
      <c r="BZ138" s="51"/>
      <c r="CA138" s="51"/>
      <c r="CB138" s="51"/>
      <c r="CC138" s="52"/>
      <c r="CD138" s="52"/>
      <c r="CE138" s="52"/>
      <c r="CF138" s="52"/>
      <c r="CG138" s="52"/>
      <c r="CH138" s="52"/>
      <c r="CI138" s="52"/>
      <c r="CJ138" s="52"/>
      <c r="CK138" s="52"/>
      <c r="CL138" s="52"/>
      <c r="CM138" s="52"/>
      <c r="CN138" s="52"/>
      <c r="CO138" s="51"/>
      <c r="CP138" s="51"/>
      <c r="CQ138" s="51"/>
      <c r="CR138" s="51"/>
      <c r="CS138" s="52"/>
      <c r="CT138" s="52"/>
      <c r="CU138" s="52"/>
      <c r="CV138" s="52"/>
      <c r="CW138" s="5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row>
    <row r="139" spans="1:186" ht="18" hidden="1" customHeight="1" thickBot="1">
      <c r="A139" s="180"/>
      <c r="B139" s="5"/>
      <c r="C139" s="15" t="s">
        <v>9</v>
      </c>
      <c r="D139" s="10" t="s">
        <v>24</v>
      </c>
      <c r="E139" s="10"/>
      <c r="F139" s="10"/>
      <c r="G139" s="10"/>
      <c r="H139" s="10"/>
      <c r="I139" s="10"/>
      <c r="J139" s="831" t="str">
        <f>$J$25</f>
        <v/>
      </c>
      <c r="K139" s="831"/>
      <c r="L139" s="831"/>
      <c r="M139" s="831"/>
      <c r="N139" s="831"/>
      <c r="O139" s="831"/>
      <c r="P139" s="831"/>
      <c r="Q139" s="5"/>
      <c r="R139" s="10"/>
      <c r="S139" s="876"/>
      <c r="T139" s="877"/>
      <c r="U139" s="878"/>
      <c r="V139" s="864"/>
      <c r="W139" s="864"/>
      <c r="X139" s="864"/>
      <c r="Y139" s="864"/>
      <c r="Z139" s="864"/>
      <c r="AA139" s="864"/>
      <c r="AB139" s="864"/>
      <c r="AC139" s="864"/>
      <c r="AD139" s="864"/>
      <c r="AE139" s="864"/>
      <c r="AF139" s="864"/>
      <c r="AG139" s="864"/>
      <c r="AH139" s="864"/>
      <c r="AI139" s="864"/>
      <c r="AJ139" s="864"/>
      <c r="AK139" s="865"/>
      <c r="AL139" s="181"/>
      <c r="AM139" s="2"/>
      <c r="AN139" s="2"/>
      <c r="AO139" s="2"/>
      <c r="AP139" s="2"/>
      <c r="AQ139" s="2"/>
      <c r="AR139" s="113"/>
      <c r="AS139" s="113"/>
      <c r="AT139" s="55"/>
      <c r="AU139" s="110"/>
      <c r="AV139" s="110"/>
      <c r="AW139" s="110"/>
      <c r="AX139" s="32"/>
      <c r="AY139" s="32"/>
      <c r="AZ139" s="32"/>
      <c r="BA139" s="32"/>
      <c r="BB139" s="32"/>
      <c r="BC139" s="2"/>
      <c r="BD139" s="2"/>
      <c r="BE139" s="2"/>
      <c r="BF139" s="2"/>
      <c r="BG139" s="2"/>
      <c r="BH139" s="2"/>
      <c r="BI139" s="2"/>
      <c r="BJ139" s="2"/>
      <c r="BK139" s="2"/>
      <c r="BL139" s="2"/>
      <c r="BM139" s="2"/>
      <c r="BN139" s="2"/>
      <c r="BO139" s="2"/>
      <c r="BP139" s="185"/>
      <c r="BQ139" s="182"/>
      <c r="BR139" s="182"/>
      <c r="BS139" s="182"/>
      <c r="BT139" s="51"/>
      <c r="BU139" s="51"/>
      <c r="BV139" s="51"/>
      <c r="BW139" s="51"/>
      <c r="BX139" s="51"/>
      <c r="BY139" s="51"/>
      <c r="BZ139" s="51"/>
      <c r="CA139" s="52"/>
      <c r="CB139" s="51"/>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row>
    <row r="140" spans="1:186" ht="18" hidden="1" customHeight="1">
      <c r="A140" s="180"/>
      <c r="B140" s="5"/>
      <c r="C140" s="15"/>
      <c r="D140" s="852" t="s">
        <v>18</v>
      </c>
      <c r="E140" s="852"/>
      <c r="F140" s="852"/>
      <c r="G140" s="852"/>
      <c r="H140" s="852"/>
      <c r="I140" s="852"/>
      <c r="J140" s="831"/>
      <c r="K140" s="831"/>
      <c r="L140" s="831"/>
      <c r="M140" s="831"/>
      <c r="N140" s="831"/>
      <c r="O140" s="831"/>
      <c r="P140" s="831"/>
      <c r="Q140" s="5"/>
      <c r="R140" s="73"/>
      <c r="S140" s="73"/>
      <c r="T140" s="73"/>
      <c r="U140" s="73"/>
      <c r="V140" s="73"/>
      <c r="W140" s="73"/>
      <c r="X140" s="73"/>
      <c r="Y140" s="73"/>
      <c r="Z140" s="56"/>
      <c r="AL140" s="181"/>
      <c r="AM140" s="2"/>
      <c r="AN140" s="2"/>
      <c r="AO140" s="2"/>
      <c r="AP140" s="2"/>
      <c r="AQ140" s="2"/>
      <c r="AR140" s="113"/>
      <c r="AS140" s="113"/>
      <c r="AT140" s="55"/>
      <c r="AU140" s="110"/>
      <c r="AV140" s="110"/>
      <c r="AW140" s="110"/>
      <c r="AX140" s="32"/>
      <c r="AY140" s="32"/>
      <c r="AZ140" s="32"/>
      <c r="BA140" s="32"/>
      <c r="BB140" s="32"/>
      <c r="BC140" s="2"/>
      <c r="BD140" s="2"/>
      <c r="BE140" s="2"/>
      <c r="BF140" s="2"/>
      <c r="BG140" s="2"/>
      <c r="BH140" s="2"/>
      <c r="BI140" s="2"/>
      <c r="BJ140" s="2"/>
      <c r="BK140" s="2"/>
      <c r="BL140" s="2"/>
      <c r="BM140" s="2"/>
      <c r="BN140" s="2"/>
      <c r="BO140" s="2"/>
      <c r="BP140" s="185"/>
      <c r="BQ140" s="182"/>
      <c r="BR140" s="182"/>
      <c r="BS140" s="182"/>
      <c r="BT140" s="51"/>
      <c r="BU140" s="51"/>
      <c r="BV140" s="51"/>
      <c r="BW140" s="51"/>
      <c r="BX140" s="51"/>
      <c r="BY140" s="51"/>
      <c r="BZ140" s="51"/>
      <c r="CA140" s="52"/>
      <c r="CB140" s="51"/>
      <c r="CC140" s="52"/>
      <c r="CD140" s="52"/>
      <c r="CE140" s="52"/>
      <c r="CF140" s="52"/>
      <c r="CG140" s="52"/>
      <c r="CH140" s="52"/>
      <c r="CI140" s="52"/>
      <c r="CJ140" s="52"/>
      <c r="CK140" s="52"/>
      <c r="CL140" s="52"/>
      <c r="CM140" s="52"/>
      <c r="CN140" s="52"/>
      <c r="CO140" s="52"/>
      <c r="CP140" s="52"/>
      <c r="CQ140" s="52"/>
      <c r="CR140" s="52"/>
      <c r="CS140" s="52"/>
      <c r="CT140" s="52"/>
      <c r="CU140" s="52"/>
      <c r="CV140" s="52"/>
      <c r="CW140" s="5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row>
    <row r="141" spans="1:186" ht="18" hidden="1" customHeight="1">
      <c r="A141" s="180"/>
      <c r="B141" s="5"/>
      <c r="C141" s="13" t="s">
        <v>10</v>
      </c>
      <c r="D141" s="1094" t="s">
        <v>19</v>
      </c>
      <c r="E141" s="1094"/>
      <c r="F141" s="1094"/>
      <c r="G141" s="1094"/>
      <c r="H141" s="1094"/>
      <c r="I141" s="1094"/>
      <c r="J141" s="831" t="str">
        <f>IF($J$27="","",$J$27)</f>
        <v/>
      </c>
      <c r="K141" s="831"/>
      <c r="L141" s="831"/>
      <c r="M141" s="831"/>
      <c r="N141" s="831"/>
      <c r="O141" s="831"/>
      <c r="P141" s="831"/>
      <c r="Q141" s="5"/>
      <c r="R141" s="73"/>
      <c r="S141" s="1098" t="s">
        <v>243</v>
      </c>
      <c r="T141" s="98" t="s">
        <v>55</v>
      </c>
      <c r="U141" s="866">
        <v>12150</v>
      </c>
      <c r="V141" s="866"/>
      <c r="W141" s="866"/>
      <c r="X141" s="1200" t="s">
        <v>56</v>
      </c>
      <c r="Y141" s="1200"/>
      <c r="Z141" s="1200"/>
      <c r="AA141" s="1200"/>
      <c r="AB141" s="1201"/>
      <c r="AC141" s="101" t="s">
        <v>55</v>
      </c>
      <c r="AD141" s="866">
        <v>85984</v>
      </c>
      <c r="AE141" s="866"/>
      <c r="AF141" s="866"/>
      <c r="AG141" s="1042" t="s">
        <v>244</v>
      </c>
      <c r="AH141" s="1042"/>
      <c r="AI141" s="1042"/>
      <c r="AJ141" s="1042"/>
      <c r="AK141" s="1043"/>
      <c r="AL141" s="181"/>
      <c r="AM141" s="2"/>
      <c r="AN141" s="2"/>
      <c r="AO141" s="2"/>
      <c r="AP141" s="2"/>
      <c r="AQ141" s="2"/>
      <c r="AR141" s="113"/>
      <c r="AS141" s="113"/>
      <c r="AT141" s="55"/>
      <c r="AU141" s="110"/>
      <c r="AV141" s="110"/>
      <c r="AW141" s="110"/>
      <c r="AX141" s="32"/>
      <c r="AY141" s="32"/>
      <c r="AZ141" s="32"/>
      <c r="BA141" s="32"/>
      <c r="BB141" s="32"/>
      <c r="BC141" s="2"/>
      <c r="BD141" s="2"/>
      <c r="BE141" s="2"/>
      <c r="BF141" s="2"/>
      <c r="BG141" s="2"/>
      <c r="BH141" s="2"/>
      <c r="BI141" s="2"/>
      <c r="BJ141" s="2"/>
      <c r="BK141" s="2"/>
      <c r="BL141" s="2"/>
      <c r="BM141" s="2"/>
      <c r="BN141" s="2"/>
      <c r="BO141" s="2"/>
      <c r="BP141" s="185"/>
      <c r="BQ141" s="182"/>
      <c r="BR141" s="182"/>
      <c r="BS141" s="182"/>
      <c r="BT141" s="51"/>
      <c r="BU141" s="51"/>
      <c r="BV141" s="51"/>
      <c r="BW141" s="51"/>
      <c r="BX141" s="51"/>
      <c r="BY141" s="51"/>
      <c r="BZ141" s="51"/>
      <c r="CA141" s="52"/>
      <c r="CB141" s="51"/>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row>
    <row r="142" spans="1:186" ht="18" hidden="1" customHeight="1">
      <c r="A142" s="180"/>
      <c r="B142" s="5"/>
      <c r="C142" s="29"/>
      <c r="D142" s="914" t="s">
        <v>31</v>
      </c>
      <c r="E142" s="914"/>
      <c r="F142" s="914"/>
      <c r="G142" s="914"/>
      <c r="H142" s="914"/>
      <c r="I142" s="914"/>
      <c r="J142" s="831"/>
      <c r="K142" s="831"/>
      <c r="L142" s="831"/>
      <c r="M142" s="831"/>
      <c r="N142" s="831"/>
      <c r="O142" s="831"/>
      <c r="P142" s="831"/>
      <c r="Q142" s="5"/>
      <c r="R142" s="73"/>
      <c r="S142" s="1099"/>
      <c r="T142" s="99" t="s">
        <v>55</v>
      </c>
      <c r="U142" s="869">
        <v>12204</v>
      </c>
      <c r="V142" s="869"/>
      <c r="W142" s="869"/>
      <c r="X142" s="1202" t="s">
        <v>58</v>
      </c>
      <c r="Y142" s="1202"/>
      <c r="Z142" s="1202"/>
      <c r="AA142" s="1202"/>
      <c r="AB142" s="1203"/>
      <c r="AC142" s="102" t="s">
        <v>55</v>
      </c>
      <c r="AD142" s="869">
        <v>14338</v>
      </c>
      <c r="AE142" s="869"/>
      <c r="AF142" s="869"/>
      <c r="AG142" s="1028" t="s">
        <v>57</v>
      </c>
      <c r="AH142" s="1028"/>
      <c r="AI142" s="1028"/>
      <c r="AJ142" s="1028"/>
      <c r="AK142" s="1029"/>
      <c r="AL142" s="181"/>
      <c r="AM142" s="2"/>
      <c r="AN142" s="2"/>
      <c r="AO142" s="2"/>
      <c r="AP142" s="2"/>
      <c r="AQ142" s="2"/>
      <c r="AR142" s="113"/>
      <c r="AS142" s="113"/>
      <c r="AT142" s="55"/>
      <c r="AU142" s="110"/>
      <c r="AV142" s="110"/>
      <c r="AW142" s="110"/>
      <c r="AX142" s="32"/>
      <c r="AY142" s="32"/>
      <c r="AZ142" s="32"/>
      <c r="BA142" s="32"/>
      <c r="BB142" s="32"/>
      <c r="BC142" s="2"/>
      <c r="BD142" s="2"/>
      <c r="BG142" s="2"/>
      <c r="BH142" s="2"/>
      <c r="BL142" s="2"/>
      <c r="BM142" s="2"/>
      <c r="BN142" s="2"/>
      <c r="BO142" s="2"/>
      <c r="BP142" s="185"/>
      <c r="BQ142" s="182"/>
      <c r="BR142" s="182"/>
      <c r="BS142" s="182"/>
      <c r="BT142" s="51"/>
      <c r="BU142" s="51"/>
      <c r="BV142" s="51"/>
      <c r="BW142" s="51"/>
      <c r="BX142" s="51"/>
      <c r="BY142" s="51"/>
      <c r="BZ142" s="51"/>
      <c r="CA142" s="52"/>
      <c r="CB142" s="51"/>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row>
    <row r="143" spans="1:186" ht="18" hidden="1" customHeight="1">
      <c r="A143" s="180"/>
      <c r="B143" s="5"/>
      <c r="C143" s="15" t="s">
        <v>11</v>
      </c>
      <c r="D143" s="829" t="s">
        <v>20</v>
      </c>
      <c r="E143" s="829"/>
      <c r="F143" s="829"/>
      <c r="G143" s="829"/>
      <c r="H143" s="829"/>
      <c r="I143" s="829"/>
      <c r="J143" s="831" t="str">
        <f>IF($J$29="","",$J$29)</f>
        <v/>
      </c>
      <c r="K143" s="831"/>
      <c r="L143" s="831"/>
      <c r="M143" s="831"/>
      <c r="N143" s="831"/>
      <c r="O143" s="831"/>
      <c r="P143" s="831"/>
      <c r="Q143" s="5"/>
      <c r="R143" s="78"/>
      <c r="S143" s="1100"/>
      <c r="T143" s="100" t="s">
        <v>55</v>
      </c>
      <c r="U143" s="1204"/>
      <c r="V143" s="1204"/>
      <c r="W143" s="1204"/>
      <c r="X143" s="1204"/>
      <c r="Y143" s="1204"/>
      <c r="Z143" s="1204"/>
      <c r="AA143" s="1204"/>
      <c r="AB143" s="1204"/>
      <c r="AC143" s="1204"/>
      <c r="AD143" s="1204"/>
      <c r="AE143" s="1204"/>
      <c r="AF143" s="1204"/>
      <c r="AG143" s="1204"/>
      <c r="AH143" s="1204"/>
      <c r="AI143" s="1204"/>
      <c r="AJ143" s="1204"/>
      <c r="AK143" s="1205"/>
      <c r="AL143" s="181"/>
      <c r="AM143" s="2"/>
      <c r="AN143" s="2"/>
      <c r="AO143" s="2"/>
      <c r="AP143" s="2"/>
      <c r="AQ143" s="2"/>
      <c r="AR143" s="113"/>
      <c r="AS143" s="113"/>
      <c r="AT143" s="55"/>
      <c r="AU143" s="110"/>
      <c r="AV143" s="110"/>
      <c r="AW143" s="110"/>
      <c r="AX143" s="32"/>
      <c r="AY143" s="32"/>
      <c r="AZ143" s="32"/>
      <c r="BA143" s="32"/>
      <c r="BB143" s="32"/>
      <c r="BC143" s="2"/>
      <c r="BD143" s="2"/>
      <c r="BE143" s="2"/>
      <c r="BH143" s="2"/>
      <c r="BL143" s="2"/>
      <c r="BM143" s="2"/>
      <c r="BN143" s="2"/>
      <c r="BO143" s="2"/>
      <c r="BP143" s="185"/>
      <c r="BQ143" s="182"/>
      <c r="BR143" s="182"/>
      <c r="BS143" s="182"/>
      <c r="BT143" s="51"/>
      <c r="BU143" s="51"/>
      <c r="BV143" s="51"/>
      <c r="BW143" s="51"/>
      <c r="BX143" s="51"/>
      <c r="BY143" s="51"/>
      <c r="BZ143" s="51"/>
      <c r="CA143" s="52"/>
      <c r="CB143" s="51"/>
      <c r="CC143" s="51"/>
      <c r="CD143" s="51"/>
      <c r="CE143" s="51"/>
      <c r="CF143" s="51"/>
      <c r="CG143" s="51"/>
      <c r="CH143" s="51"/>
      <c r="CI143" s="52"/>
      <c r="CJ143" s="52"/>
      <c r="CK143" s="52"/>
      <c r="CL143" s="52"/>
      <c r="CM143" s="52"/>
      <c r="CN143" s="52"/>
      <c r="CO143" s="52"/>
      <c r="CP143" s="52"/>
      <c r="CQ143" s="52"/>
      <c r="CR143" s="52"/>
      <c r="CS143" s="52"/>
      <c r="CT143" s="52"/>
      <c r="CU143" s="52"/>
      <c r="CV143" s="52"/>
      <c r="CW143" s="5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row>
    <row r="144" spans="1:186" ht="18" hidden="1" customHeight="1">
      <c r="A144" s="180"/>
      <c r="B144" s="5"/>
      <c r="C144" s="15"/>
      <c r="D144" s="914" t="s">
        <v>31</v>
      </c>
      <c r="E144" s="914"/>
      <c r="F144" s="914"/>
      <c r="G144" s="914"/>
      <c r="H144" s="914"/>
      <c r="I144" s="914"/>
      <c r="J144" s="831"/>
      <c r="K144" s="831"/>
      <c r="L144" s="831"/>
      <c r="M144" s="831"/>
      <c r="N144" s="831"/>
      <c r="O144" s="831"/>
      <c r="P144" s="831"/>
      <c r="Q144" s="5"/>
      <c r="R144" s="78"/>
      <c r="S144" s="836" t="s">
        <v>260</v>
      </c>
      <c r="T144" s="101" t="s">
        <v>55</v>
      </c>
      <c r="U144" s="1076">
        <v>1310</v>
      </c>
      <c r="V144" s="1076"/>
      <c r="W144" s="861" t="s">
        <v>245</v>
      </c>
      <c r="X144" s="861"/>
      <c r="Y144" s="1206"/>
      <c r="Z144" s="98" t="s">
        <v>55</v>
      </c>
      <c r="AA144" s="1076">
        <v>1370</v>
      </c>
      <c r="AB144" s="1076"/>
      <c r="AC144" s="1077" t="s">
        <v>250</v>
      </c>
      <c r="AD144" s="1077"/>
      <c r="AE144" s="1207"/>
      <c r="AF144" s="98" t="s">
        <v>55</v>
      </c>
      <c r="AG144" s="1076">
        <v>1490</v>
      </c>
      <c r="AH144" s="1076"/>
      <c r="AI144" s="1024" t="s">
        <v>255</v>
      </c>
      <c r="AJ144" s="1024"/>
      <c r="AK144" s="1025"/>
      <c r="AL144" s="181"/>
      <c r="AM144" s="2"/>
      <c r="AN144" s="2"/>
      <c r="AO144" s="2"/>
      <c r="AP144" s="2"/>
      <c r="AQ144" s="2"/>
      <c r="AR144" s="113"/>
      <c r="AS144" s="113"/>
      <c r="AT144" s="55"/>
      <c r="AU144" s="110"/>
      <c r="AV144" s="110"/>
      <c r="AW144" s="110"/>
      <c r="AX144" s="32"/>
      <c r="AY144" s="32"/>
      <c r="AZ144" s="32"/>
      <c r="BA144" s="32"/>
      <c r="BB144" s="32"/>
      <c r="BC144" s="2"/>
      <c r="BD144" s="2"/>
      <c r="BE144" s="2"/>
      <c r="BH144" s="2"/>
      <c r="BL144" s="2"/>
      <c r="BM144" s="2"/>
      <c r="BN144" s="2"/>
      <c r="BO144" s="2"/>
      <c r="BP144" s="185"/>
      <c r="BQ144" s="182"/>
      <c r="BR144" s="182"/>
      <c r="BS144" s="182"/>
      <c r="BT144" s="51"/>
      <c r="BU144" s="51"/>
      <c r="BV144" s="51"/>
      <c r="BW144" s="51"/>
      <c r="BX144" s="51"/>
      <c r="BY144" s="51"/>
      <c r="BZ144" s="51"/>
      <c r="CA144" s="52"/>
      <c r="CB144" s="51"/>
      <c r="CC144" s="51"/>
      <c r="CD144" s="51"/>
      <c r="CE144" s="51"/>
      <c r="CF144" s="51"/>
      <c r="CG144" s="51"/>
      <c r="CH144" s="51"/>
      <c r="CI144" s="52"/>
      <c r="CJ144" s="52"/>
      <c r="CK144" s="52"/>
      <c r="CL144" s="52"/>
      <c r="CM144" s="52"/>
      <c r="CN144" s="52"/>
      <c r="CO144" s="52"/>
      <c r="CP144" s="52"/>
      <c r="CQ144" s="52"/>
      <c r="CR144" s="52"/>
      <c r="CS144" s="52"/>
      <c r="CT144" s="52"/>
      <c r="CU144" s="52"/>
      <c r="CV144" s="52"/>
      <c r="CW144" s="5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row>
    <row r="145" spans="1:186" ht="18" hidden="1" customHeight="1">
      <c r="A145" s="180"/>
      <c r="B145" s="5"/>
      <c r="C145" s="13" t="s">
        <v>12</v>
      </c>
      <c r="D145" s="14" t="s">
        <v>25</v>
      </c>
      <c r="E145" s="14"/>
      <c r="F145" s="14"/>
      <c r="G145" s="14"/>
      <c r="H145" s="14"/>
      <c r="I145" s="14"/>
      <c r="J145" s="831" t="str">
        <f>$J$31</f>
        <v/>
      </c>
      <c r="K145" s="831"/>
      <c r="L145" s="831"/>
      <c r="M145" s="831"/>
      <c r="N145" s="831"/>
      <c r="O145" s="831"/>
      <c r="P145" s="831"/>
      <c r="Q145" s="5"/>
      <c r="R145" s="5"/>
      <c r="S145" s="837"/>
      <c r="T145" s="99" t="s">
        <v>55</v>
      </c>
      <c r="U145" s="1023">
        <v>1320</v>
      </c>
      <c r="V145" s="1023"/>
      <c r="W145" s="860" t="s">
        <v>246</v>
      </c>
      <c r="X145" s="860"/>
      <c r="Y145" s="1036"/>
      <c r="Z145" s="99" t="s">
        <v>55</v>
      </c>
      <c r="AA145" s="1023">
        <v>1380</v>
      </c>
      <c r="AB145" s="1023"/>
      <c r="AC145" s="860" t="s">
        <v>251</v>
      </c>
      <c r="AD145" s="860"/>
      <c r="AE145" s="1036"/>
      <c r="AF145" s="99" t="s">
        <v>55</v>
      </c>
      <c r="AG145" s="1023">
        <v>1500</v>
      </c>
      <c r="AH145" s="1023"/>
      <c r="AI145" s="1026" t="s">
        <v>256</v>
      </c>
      <c r="AJ145" s="1026"/>
      <c r="AK145" s="1027"/>
      <c r="AL145" s="181"/>
      <c r="AM145" s="2"/>
      <c r="AN145" s="2"/>
      <c r="AO145" s="2"/>
      <c r="AP145" s="2"/>
      <c r="AQ145" s="2"/>
      <c r="AR145" s="113"/>
      <c r="AS145" s="113"/>
      <c r="AT145" s="55"/>
      <c r="AU145" s="110"/>
      <c r="AV145" s="110"/>
      <c r="AW145" s="110"/>
      <c r="AX145" s="32"/>
      <c r="AY145" s="32"/>
      <c r="AZ145" s="32"/>
      <c r="BA145" s="32"/>
      <c r="BB145" s="32"/>
      <c r="BC145" s="2"/>
      <c r="BD145" s="2"/>
      <c r="BE145" s="2"/>
      <c r="BH145" s="2"/>
      <c r="BJ145" s="897"/>
      <c r="BK145" s="897"/>
      <c r="BL145" s="2"/>
      <c r="BM145" s="2"/>
      <c r="BN145" s="2"/>
      <c r="BO145" s="2"/>
      <c r="BP145" s="185"/>
      <c r="BQ145" s="182"/>
      <c r="BR145" s="182"/>
      <c r="BS145" s="182"/>
      <c r="BT145" s="51"/>
      <c r="BU145" s="51"/>
      <c r="BV145" s="51"/>
      <c r="BW145" s="51"/>
      <c r="BX145" s="51"/>
      <c r="BY145" s="51"/>
      <c r="BZ145" s="51"/>
      <c r="CA145" s="52"/>
      <c r="CB145" s="51"/>
      <c r="CC145" s="51"/>
      <c r="CD145" s="51"/>
      <c r="CE145" s="51"/>
      <c r="CF145" s="51"/>
      <c r="CG145" s="51"/>
      <c r="CH145" s="51"/>
      <c r="CI145" s="52"/>
      <c r="CJ145" s="52"/>
      <c r="CK145" s="52"/>
      <c r="CL145" s="52"/>
      <c r="CM145" s="52"/>
      <c r="CN145" s="52"/>
      <c r="CO145" s="52"/>
      <c r="CP145" s="52"/>
      <c r="CQ145" s="52"/>
      <c r="CR145" s="52"/>
      <c r="CS145" s="52"/>
      <c r="CT145" s="52"/>
      <c r="CU145" s="52"/>
      <c r="CV145" s="52"/>
      <c r="CW145" s="5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row>
    <row r="146" spans="1:186" ht="18" hidden="1" customHeight="1">
      <c r="A146" s="180"/>
      <c r="B146" s="5"/>
      <c r="C146" s="29"/>
      <c r="D146" s="845" t="s">
        <v>21</v>
      </c>
      <c r="E146" s="845"/>
      <c r="F146" s="845"/>
      <c r="G146" s="845"/>
      <c r="H146" s="845"/>
      <c r="I146" s="845"/>
      <c r="J146" s="831"/>
      <c r="K146" s="831"/>
      <c r="L146" s="831"/>
      <c r="M146" s="831"/>
      <c r="N146" s="831"/>
      <c r="O146" s="831"/>
      <c r="P146" s="831"/>
      <c r="Q146" s="5"/>
      <c r="R146" s="10"/>
      <c r="S146" s="837"/>
      <c r="T146" s="99" t="s">
        <v>55</v>
      </c>
      <c r="U146" s="1023">
        <v>1330</v>
      </c>
      <c r="V146" s="1023"/>
      <c r="W146" s="860" t="s">
        <v>247</v>
      </c>
      <c r="X146" s="860"/>
      <c r="Y146" s="1036"/>
      <c r="Z146" s="102" t="s">
        <v>55</v>
      </c>
      <c r="AA146" s="1023">
        <v>1400</v>
      </c>
      <c r="AB146" s="1023"/>
      <c r="AC146" s="860" t="s">
        <v>252</v>
      </c>
      <c r="AD146" s="860"/>
      <c r="AE146" s="1036"/>
      <c r="AF146" s="102" t="s">
        <v>55</v>
      </c>
      <c r="AG146" s="1023">
        <v>1510</v>
      </c>
      <c r="AH146" s="1023"/>
      <c r="AI146" s="1026" t="s">
        <v>257</v>
      </c>
      <c r="AJ146" s="1026"/>
      <c r="AK146" s="1027"/>
      <c r="AL146" s="181"/>
      <c r="AM146" s="2"/>
      <c r="AN146" s="2"/>
      <c r="AO146" s="2"/>
      <c r="AP146" s="2"/>
      <c r="AQ146" s="2"/>
      <c r="AR146" s="113"/>
      <c r="AS146" s="113"/>
      <c r="AT146" s="55"/>
      <c r="AU146" s="114"/>
      <c r="AV146" s="114"/>
      <c r="AW146" s="114"/>
      <c r="AX146" s="5"/>
      <c r="AY146" s="5"/>
      <c r="AZ146" s="5"/>
      <c r="BA146" s="5"/>
      <c r="BB146" s="5"/>
      <c r="BC146" s="2"/>
      <c r="BD146" s="2"/>
      <c r="BE146" s="2"/>
      <c r="BH146" s="2"/>
      <c r="BJ146" s="897"/>
      <c r="BK146" s="897"/>
      <c r="BN146" s="2"/>
      <c r="BO146" s="2"/>
      <c r="BP146" s="185"/>
      <c r="BQ146" s="182"/>
      <c r="BR146" s="182"/>
      <c r="BS146" s="182"/>
      <c r="BT146" s="51"/>
      <c r="BU146" s="51"/>
      <c r="BV146" s="51"/>
      <c r="BW146" s="51"/>
      <c r="BX146" s="51"/>
      <c r="BY146" s="51"/>
      <c r="BZ146" s="51"/>
      <c r="CA146" s="52"/>
      <c r="CB146" s="51"/>
      <c r="CC146" s="51"/>
      <c r="CD146" s="51"/>
      <c r="CE146" s="51"/>
      <c r="CF146" s="51"/>
      <c r="CG146" s="51"/>
      <c r="CH146" s="51"/>
      <c r="CI146" s="52"/>
      <c r="CJ146" s="52"/>
      <c r="CK146" s="52"/>
      <c r="CL146" s="52"/>
      <c r="CM146" s="52"/>
      <c r="CN146" s="52"/>
      <c r="CO146" s="52"/>
      <c r="CP146" s="52"/>
      <c r="CQ146" s="52"/>
      <c r="CR146" s="52"/>
      <c r="CS146" s="52"/>
      <c r="CT146" s="52"/>
      <c r="CU146" s="52"/>
      <c r="CV146" s="52"/>
      <c r="CW146" s="5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row>
    <row r="147" spans="1:186" ht="18" hidden="1" customHeight="1">
      <c r="A147" s="180"/>
      <c r="B147" s="5"/>
      <c r="C147" s="15" t="s">
        <v>13</v>
      </c>
      <c r="D147" s="10" t="s">
        <v>26</v>
      </c>
      <c r="E147" s="10"/>
      <c r="F147" s="10"/>
      <c r="G147" s="10"/>
      <c r="H147" s="10"/>
      <c r="I147" s="10"/>
      <c r="J147" s="831" t="str">
        <f>$J$33</f>
        <v/>
      </c>
      <c r="K147" s="831"/>
      <c r="L147" s="831"/>
      <c r="M147" s="831"/>
      <c r="N147" s="831"/>
      <c r="O147" s="831"/>
      <c r="P147" s="831"/>
      <c r="Q147" s="5"/>
      <c r="R147" s="5"/>
      <c r="S147" s="837"/>
      <c r="T147" s="99" t="s">
        <v>55</v>
      </c>
      <c r="U147" s="1023">
        <v>1350</v>
      </c>
      <c r="V147" s="1023"/>
      <c r="W147" s="860" t="s">
        <v>248</v>
      </c>
      <c r="X147" s="860"/>
      <c r="Y147" s="1036"/>
      <c r="Z147" s="99" t="s">
        <v>55</v>
      </c>
      <c r="AA147" s="1023">
        <v>1470</v>
      </c>
      <c r="AB147" s="1023"/>
      <c r="AC147" s="860" t="s">
        <v>253</v>
      </c>
      <c r="AD147" s="860"/>
      <c r="AE147" s="1036"/>
      <c r="AF147" s="99" t="s">
        <v>55</v>
      </c>
      <c r="AG147" s="1023">
        <v>1610</v>
      </c>
      <c r="AH147" s="1023"/>
      <c r="AI147" s="860" t="s">
        <v>258</v>
      </c>
      <c r="AJ147" s="860"/>
      <c r="AK147" s="1036"/>
      <c r="AL147" s="181"/>
      <c r="AM147" s="2"/>
      <c r="AN147" s="2"/>
      <c r="AO147" s="2"/>
      <c r="AP147" s="2"/>
      <c r="AQ147" s="2"/>
      <c r="AR147" s="111"/>
      <c r="AS147" s="111"/>
      <c r="AT147" s="55"/>
      <c r="AU147" s="115"/>
      <c r="AV147" s="115"/>
      <c r="AW147" s="115"/>
      <c r="AX147" s="112"/>
      <c r="AY147" s="112"/>
      <c r="AZ147" s="112"/>
      <c r="BA147" s="112"/>
      <c r="BB147" s="112"/>
      <c r="BC147" s="2"/>
      <c r="BD147" s="2"/>
      <c r="BE147" s="2"/>
      <c r="BH147" s="2"/>
      <c r="BJ147" s="897"/>
      <c r="BK147" s="897"/>
      <c r="BN147" s="2"/>
      <c r="BO147" s="2"/>
      <c r="BP147" s="185"/>
      <c r="BQ147" s="182"/>
      <c r="BR147" s="182"/>
      <c r="BS147" s="182"/>
      <c r="BT147" s="51"/>
      <c r="BU147" s="51"/>
      <c r="BV147" s="51"/>
      <c r="BW147" s="51"/>
      <c r="BX147" s="51"/>
      <c r="BY147" s="51"/>
      <c r="BZ147" s="51"/>
      <c r="CA147" s="52"/>
      <c r="CB147" s="51"/>
      <c r="CC147" s="51"/>
      <c r="CD147" s="51"/>
      <c r="CE147" s="51"/>
      <c r="CF147" s="51"/>
      <c r="CG147" s="51"/>
      <c r="CH147" s="51"/>
      <c r="CI147" s="52"/>
      <c r="CJ147" s="52"/>
      <c r="CK147" s="52"/>
      <c r="CL147" s="52"/>
      <c r="CM147" s="52"/>
      <c r="CN147" s="52"/>
      <c r="CO147" s="52"/>
      <c r="CP147" s="52"/>
      <c r="CQ147" s="52"/>
      <c r="CR147" s="52"/>
      <c r="CS147" s="52"/>
      <c r="CT147" s="52"/>
      <c r="CU147" s="52"/>
      <c r="CV147" s="52"/>
      <c r="CW147" s="5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row>
    <row r="148" spans="1:186" ht="18" hidden="1" customHeight="1">
      <c r="A148" s="180"/>
      <c r="B148" s="5"/>
      <c r="C148" s="15"/>
      <c r="D148" s="852" t="s">
        <v>22</v>
      </c>
      <c r="E148" s="852"/>
      <c r="F148" s="852"/>
      <c r="G148" s="852"/>
      <c r="H148" s="852"/>
      <c r="I148" s="852"/>
      <c r="J148" s="831"/>
      <c r="K148" s="831"/>
      <c r="L148" s="831"/>
      <c r="M148" s="831"/>
      <c r="N148" s="831"/>
      <c r="O148" s="831"/>
      <c r="P148" s="831"/>
      <c r="Q148" s="5"/>
      <c r="R148" s="5"/>
      <c r="S148" s="837"/>
      <c r="T148" s="99" t="s">
        <v>55</v>
      </c>
      <c r="U148" s="1023">
        <v>1360</v>
      </c>
      <c r="V148" s="1023"/>
      <c r="W148" s="860" t="s">
        <v>249</v>
      </c>
      <c r="X148" s="860"/>
      <c r="Y148" s="1036"/>
      <c r="Z148" s="99" t="s">
        <v>55</v>
      </c>
      <c r="AA148" s="1023">
        <v>1480</v>
      </c>
      <c r="AB148" s="1023"/>
      <c r="AC148" s="860" t="s">
        <v>254</v>
      </c>
      <c r="AD148" s="860"/>
      <c r="AE148" s="1036"/>
      <c r="AF148" s="99" t="s">
        <v>55</v>
      </c>
      <c r="AG148" s="1023">
        <v>1700</v>
      </c>
      <c r="AH148" s="1023"/>
      <c r="AI148" s="860" t="s">
        <v>259</v>
      </c>
      <c r="AJ148" s="860"/>
      <c r="AK148" s="1036"/>
      <c r="AL148" s="181"/>
      <c r="AM148" s="2"/>
      <c r="AN148" s="2"/>
      <c r="AO148" s="2"/>
      <c r="AP148" s="2"/>
      <c r="AQ148" s="2"/>
      <c r="AR148" s="111"/>
      <c r="AS148" s="111"/>
      <c r="AT148" s="55"/>
      <c r="AU148" s="110"/>
      <c r="AV148" s="110"/>
      <c r="AW148" s="110"/>
      <c r="AX148" s="32"/>
      <c r="AY148" s="32"/>
      <c r="AZ148" s="32"/>
      <c r="BA148" s="32"/>
      <c r="BB148" s="32"/>
      <c r="BC148" s="2"/>
      <c r="BD148" s="2"/>
      <c r="BE148" s="2"/>
      <c r="BH148" s="2"/>
      <c r="BN148" s="2"/>
      <c r="BO148" s="2"/>
      <c r="BP148" s="185"/>
      <c r="BQ148" s="182"/>
      <c r="BR148" s="182"/>
      <c r="BS148" s="182"/>
      <c r="BT148" s="51"/>
      <c r="BU148" s="51"/>
      <c r="BV148" s="51"/>
      <c r="BW148" s="51"/>
      <c r="BX148" s="51"/>
      <c r="BY148" s="51"/>
      <c r="BZ148" s="51"/>
      <c r="CA148" s="52"/>
      <c r="CB148" s="51"/>
      <c r="CC148" s="51"/>
      <c r="CD148" s="51"/>
      <c r="CE148" s="52"/>
      <c r="CF148" s="52"/>
      <c r="CG148" s="52"/>
      <c r="CH148" s="52"/>
      <c r="CI148" s="52"/>
      <c r="CJ148" s="52"/>
      <c r="CK148" s="52"/>
      <c r="CL148" s="52"/>
      <c r="CM148" s="52"/>
      <c r="CN148" s="52"/>
      <c r="CO148" s="52"/>
      <c r="CP148" s="52"/>
      <c r="CQ148" s="52"/>
      <c r="CR148" s="52"/>
      <c r="CS148" s="52"/>
      <c r="CT148" s="52"/>
      <c r="CU148" s="52"/>
      <c r="CV148" s="52"/>
      <c r="CW148" s="5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row>
    <row r="149" spans="1:186" ht="18" hidden="1" customHeight="1">
      <c r="A149" s="180"/>
      <c r="B149" s="5"/>
      <c r="C149" s="13" t="s">
        <v>14</v>
      </c>
      <c r="D149" s="14"/>
      <c r="E149" s="14"/>
      <c r="F149" s="14"/>
      <c r="G149" s="14"/>
      <c r="H149" s="14"/>
      <c r="I149" s="146"/>
      <c r="J149" s="921" t="str">
        <f>IF($J$35="","",$J$35)</f>
        <v/>
      </c>
      <c r="K149" s="922"/>
      <c r="L149" s="922"/>
      <c r="M149" s="922"/>
      <c r="N149" s="922"/>
      <c r="O149" s="922"/>
      <c r="P149" s="923"/>
      <c r="Q149" s="5"/>
      <c r="R149" s="96"/>
      <c r="S149" s="837"/>
      <c r="T149" s="103" t="s">
        <v>55</v>
      </c>
      <c r="U149" s="1208"/>
      <c r="V149" s="1208"/>
      <c r="W149" s="1208"/>
      <c r="X149" s="1208"/>
      <c r="Y149" s="1208"/>
      <c r="Z149" s="1208"/>
      <c r="AA149" s="1208"/>
      <c r="AB149" s="1208"/>
      <c r="AC149" s="1208"/>
      <c r="AD149" s="1208"/>
      <c r="AE149" s="1208"/>
      <c r="AF149" s="1208"/>
      <c r="AG149" s="1208"/>
      <c r="AH149" s="1208"/>
      <c r="AI149" s="1208"/>
      <c r="AJ149" s="1208"/>
      <c r="AK149" s="1209"/>
      <c r="AL149" s="181"/>
      <c r="AM149" s="2"/>
      <c r="AN149" s="2"/>
      <c r="AO149" s="2"/>
      <c r="AP149" s="2"/>
      <c r="AQ149" s="2"/>
      <c r="AR149" s="2"/>
      <c r="AS149" s="2"/>
      <c r="AT149" s="2"/>
      <c r="AU149" s="2"/>
      <c r="AV149" s="2"/>
      <c r="AW149" s="2"/>
      <c r="AX149" s="2"/>
      <c r="AY149" s="2"/>
      <c r="AZ149" s="2"/>
      <c r="BA149" s="2"/>
      <c r="BB149" s="2"/>
      <c r="BC149" s="2"/>
      <c r="BD149" s="2"/>
      <c r="BE149" s="2"/>
      <c r="BH149" s="2"/>
      <c r="BN149" s="2"/>
      <c r="BO149" s="2"/>
      <c r="BP149" s="185"/>
      <c r="BQ149" s="1198"/>
      <c r="BR149" s="1198"/>
      <c r="BS149" s="1198"/>
      <c r="BT149" s="51"/>
      <c r="BU149" s="51"/>
      <c r="BV149" s="51"/>
      <c r="BW149" s="51"/>
      <c r="BX149" s="51"/>
      <c r="BY149" s="51"/>
      <c r="BZ149" s="51"/>
      <c r="CA149" s="52"/>
      <c r="CB149" s="51"/>
      <c r="CC149" s="51"/>
      <c r="CD149" s="51"/>
      <c r="CE149" s="51"/>
      <c r="CF149" s="51"/>
      <c r="CG149" s="51"/>
      <c r="CH149" s="51"/>
      <c r="CI149" s="51"/>
      <c r="CJ149" s="51"/>
      <c r="CK149" s="51"/>
      <c r="CL149" s="51"/>
      <c r="CM149" s="51"/>
      <c r="CN149" s="51"/>
      <c r="CO149" s="51"/>
      <c r="CP149" s="51"/>
      <c r="CQ149" s="52"/>
      <c r="CR149" s="52"/>
      <c r="CS149" s="52"/>
      <c r="CT149" s="52"/>
      <c r="CU149" s="52"/>
      <c r="CV149" s="52"/>
      <c r="CW149" s="5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row>
    <row r="150" spans="1:186" ht="15" hidden="1" customHeight="1">
      <c r="A150" s="180"/>
      <c r="B150" s="5"/>
      <c r="C150" s="15"/>
      <c r="D150" s="852" t="s">
        <v>425</v>
      </c>
      <c r="E150" s="852"/>
      <c r="F150" s="852"/>
      <c r="G150" s="852"/>
      <c r="H150" s="852"/>
      <c r="I150" s="920"/>
      <c r="J150" s="924"/>
      <c r="K150" s="925"/>
      <c r="L150" s="925"/>
      <c r="M150" s="925"/>
      <c r="N150" s="925"/>
      <c r="O150" s="925"/>
      <c r="P150" s="926"/>
      <c r="Q150" s="73"/>
      <c r="R150" s="73"/>
      <c r="S150" s="836" t="s">
        <v>298</v>
      </c>
      <c r="T150" s="98" t="s">
        <v>55</v>
      </c>
      <c r="U150" s="894" t="s">
        <v>158</v>
      </c>
      <c r="V150" s="894"/>
      <c r="W150" s="98" t="s">
        <v>55</v>
      </c>
      <c r="X150" s="894" t="s">
        <v>170</v>
      </c>
      <c r="Y150" s="894"/>
      <c r="Z150" s="98" t="s">
        <v>55</v>
      </c>
      <c r="AA150" s="894" t="s">
        <v>182</v>
      </c>
      <c r="AB150" s="894"/>
      <c r="AC150" s="98" t="s">
        <v>55</v>
      </c>
      <c r="AD150" s="894" t="s">
        <v>193</v>
      </c>
      <c r="AE150" s="894"/>
      <c r="AF150" s="98" t="s">
        <v>55</v>
      </c>
      <c r="AG150" s="894" t="s">
        <v>206</v>
      </c>
      <c r="AH150" s="894"/>
      <c r="AI150" s="98" t="s">
        <v>55</v>
      </c>
      <c r="AJ150" s="1210">
        <v>1599</v>
      </c>
      <c r="AK150" s="1211"/>
      <c r="AL150" s="181"/>
      <c r="AM150" s="2"/>
      <c r="AN150" s="2"/>
      <c r="AO150" s="2"/>
      <c r="AP150" s="2"/>
      <c r="AQ150" s="2"/>
      <c r="AR150" s="2"/>
      <c r="AS150" s="2"/>
      <c r="AT150" s="2"/>
      <c r="AU150" s="2"/>
      <c r="AV150" s="2"/>
      <c r="AW150" s="2"/>
      <c r="AX150" s="2"/>
      <c r="AY150" s="2"/>
      <c r="AZ150" s="2"/>
      <c r="BA150" s="2"/>
      <c r="BB150" s="2"/>
      <c r="BC150" s="2"/>
      <c r="BD150" s="2"/>
      <c r="BE150" s="2"/>
      <c r="BG150" s="108"/>
      <c r="BH150" s="2"/>
      <c r="BJ150" s="897"/>
      <c r="BK150" s="897"/>
      <c r="BN150" s="2"/>
      <c r="BO150" s="2"/>
      <c r="BP150" s="185"/>
      <c r="BQ150" s="1198"/>
      <c r="BR150" s="1198"/>
      <c r="BS150" s="1198"/>
      <c r="BT150" s="1212"/>
      <c r="BU150" s="1212"/>
      <c r="BV150" s="1212"/>
      <c r="BW150" s="1212"/>
      <c r="BX150" s="1212"/>
      <c r="BY150" s="1212"/>
      <c r="BZ150" s="1212"/>
      <c r="CA150" s="1212"/>
      <c r="CB150" s="51"/>
      <c r="CC150" s="51"/>
      <c r="CD150" s="51"/>
      <c r="CE150" s="51"/>
      <c r="CF150" s="51"/>
      <c r="CG150" s="51"/>
      <c r="CH150" s="51"/>
      <c r="CI150" s="51"/>
      <c r="CJ150" s="51"/>
      <c r="CK150" s="51"/>
      <c r="CL150" s="51"/>
      <c r="CM150" s="51"/>
      <c r="CN150" s="51"/>
      <c r="CO150" s="51"/>
      <c r="CP150" s="51"/>
      <c r="CQ150" s="52"/>
      <c r="CR150" s="52"/>
      <c r="CS150" s="52"/>
      <c r="CT150" s="52"/>
      <c r="CU150" s="52"/>
      <c r="CV150" s="52"/>
      <c r="CW150" s="5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row>
    <row r="151" spans="1:186" ht="9" hidden="1" customHeight="1" thickBot="1">
      <c r="A151" s="180"/>
      <c r="B151" s="5"/>
      <c r="C151" s="15"/>
      <c r="D151" s="852"/>
      <c r="E151" s="852"/>
      <c r="F151" s="852"/>
      <c r="G151" s="852"/>
      <c r="H151" s="852"/>
      <c r="I151" s="920"/>
      <c r="J151" s="924"/>
      <c r="K151" s="925"/>
      <c r="L151" s="925"/>
      <c r="M151" s="925"/>
      <c r="N151" s="925"/>
      <c r="O151" s="925"/>
      <c r="P151" s="926"/>
      <c r="Q151" s="73"/>
      <c r="R151" s="73"/>
      <c r="S151" s="837"/>
      <c r="T151" s="1092" t="s">
        <v>60</v>
      </c>
      <c r="U151" s="1085"/>
      <c r="V151" s="1091"/>
      <c r="W151" s="1092" t="s">
        <v>319</v>
      </c>
      <c r="X151" s="1085"/>
      <c r="Y151" s="1091"/>
      <c r="Z151" s="1092" t="s">
        <v>83</v>
      </c>
      <c r="AA151" s="1085"/>
      <c r="AB151" s="1091"/>
      <c r="AC151" s="1092" t="s">
        <v>330</v>
      </c>
      <c r="AD151" s="1085"/>
      <c r="AE151" s="1091"/>
      <c r="AF151" s="1092" t="s">
        <v>336</v>
      </c>
      <c r="AG151" s="1085"/>
      <c r="AH151" s="1091"/>
      <c r="AI151" s="1092" t="s">
        <v>354</v>
      </c>
      <c r="AJ151" s="1085"/>
      <c r="AK151" s="1091"/>
      <c r="AL151" s="181"/>
      <c r="AM151" s="2"/>
      <c r="AN151" s="2"/>
      <c r="AO151" s="2"/>
      <c r="AP151" s="2"/>
      <c r="AQ151" s="2"/>
      <c r="AR151" s="2"/>
      <c r="AS151" s="2"/>
      <c r="AT151" s="2"/>
      <c r="AU151" s="2"/>
      <c r="AV151" s="2"/>
      <c r="AW151" s="2"/>
      <c r="AX151" s="2"/>
      <c r="AY151" s="2"/>
      <c r="AZ151" s="2"/>
      <c r="BA151" s="2"/>
      <c r="BB151" s="2"/>
      <c r="BC151" s="2"/>
      <c r="BD151" s="2"/>
      <c r="BE151" s="2"/>
      <c r="BG151" s="108"/>
      <c r="BH151" s="2"/>
      <c r="BJ151" s="67"/>
      <c r="BK151" s="67"/>
      <c r="BN151" s="2"/>
      <c r="BO151" s="2"/>
      <c r="BP151" s="185"/>
      <c r="BQ151" s="182"/>
      <c r="BR151" s="182"/>
      <c r="BS151" s="182"/>
      <c r="BT151" s="186"/>
      <c r="BU151" s="186"/>
      <c r="BV151" s="186"/>
      <c r="BW151" s="186"/>
      <c r="BX151" s="186"/>
      <c r="BY151" s="186"/>
      <c r="BZ151" s="186"/>
      <c r="CA151" s="186"/>
      <c r="CB151" s="51"/>
      <c r="CC151" s="51"/>
      <c r="CD151" s="51"/>
      <c r="CE151" s="51"/>
      <c r="CF151" s="51"/>
      <c r="CG151" s="51"/>
      <c r="CH151" s="51"/>
      <c r="CI151" s="51"/>
      <c r="CJ151" s="51"/>
      <c r="CK151" s="51"/>
      <c r="CL151" s="51"/>
      <c r="CM151" s="51"/>
      <c r="CN151" s="51"/>
      <c r="CO151" s="51"/>
      <c r="CP151" s="51"/>
      <c r="CQ151" s="52"/>
      <c r="CR151" s="52"/>
      <c r="CS151" s="52"/>
      <c r="CT151" s="52"/>
      <c r="CU151" s="52"/>
      <c r="CV151" s="52"/>
      <c r="CW151" s="5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row>
    <row r="152" spans="1:186" ht="15" hidden="1" customHeight="1" thickTop="1">
      <c r="A152" s="180"/>
      <c r="B152" s="5"/>
      <c r="C152" s="154" t="s">
        <v>15</v>
      </c>
      <c r="D152" s="913" t="s">
        <v>27</v>
      </c>
      <c r="E152" s="913"/>
      <c r="F152" s="913"/>
      <c r="G152" s="155" t="s">
        <v>227</v>
      </c>
      <c r="H152" s="156">
        <f>IF($AV$23="","",$H$37)</f>
        <v>10</v>
      </c>
      <c r="I152" s="155" t="s">
        <v>226</v>
      </c>
      <c r="J152" s="927" t="str">
        <f>$J$37</f>
        <v/>
      </c>
      <c r="K152" s="928"/>
      <c r="L152" s="928"/>
      <c r="M152" s="928"/>
      <c r="N152" s="928"/>
      <c r="O152" s="928"/>
      <c r="P152" s="929"/>
      <c r="Q152" s="73"/>
      <c r="R152" s="73"/>
      <c r="S152" s="837"/>
      <c r="T152" s="103" t="s">
        <v>55</v>
      </c>
      <c r="U152" s="1081" t="s">
        <v>161</v>
      </c>
      <c r="V152" s="1081"/>
      <c r="W152" s="103" t="s">
        <v>55</v>
      </c>
      <c r="X152" s="1081" t="s">
        <v>171</v>
      </c>
      <c r="Y152" s="1081"/>
      <c r="Z152" s="103" t="s">
        <v>55</v>
      </c>
      <c r="AA152" s="1081" t="s">
        <v>183</v>
      </c>
      <c r="AB152" s="1081"/>
      <c r="AC152" s="103" t="s">
        <v>55</v>
      </c>
      <c r="AD152" s="1081" t="s">
        <v>194</v>
      </c>
      <c r="AE152" s="1081"/>
      <c r="AF152" s="103" t="s">
        <v>55</v>
      </c>
      <c r="AG152" s="1081" t="s">
        <v>207</v>
      </c>
      <c r="AH152" s="1081"/>
      <c r="AI152" s="141" t="s">
        <v>55</v>
      </c>
      <c r="AJ152" s="142" t="s">
        <v>281</v>
      </c>
      <c r="AK152" s="147"/>
      <c r="AL152" s="181"/>
      <c r="AM152" s="2"/>
      <c r="AN152" s="2"/>
      <c r="AO152" s="2"/>
      <c r="AP152" s="2"/>
      <c r="AQ152" s="2"/>
      <c r="AR152" s="2"/>
      <c r="AS152" s="2"/>
      <c r="AT152" s="2"/>
      <c r="AU152" s="2"/>
      <c r="AV152" s="2"/>
      <c r="AW152" s="2"/>
      <c r="AX152" s="2"/>
      <c r="AY152" s="2"/>
      <c r="AZ152" s="2"/>
      <c r="BA152" s="2"/>
      <c r="BB152" s="2"/>
      <c r="BC152" s="2"/>
      <c r="BD152" s="2"/>
      <c r="BE152" s="2"/>
      <c r="BG152" s="108"/>
      <c r="BH152" s="2"/>
      <c r="BL152" s="2"/>
      <c r="BM152" s="2"/>
      <c r="BN152" s="2"/>
      <c r="BO152" s="2"/>
      <c r="BP152" s="185"/>
      <c r="BQ152" s="1198"/>
      <c r="BR152" s="1198"/>
      <c r="BS152" s="1198"/>
      <c r="BT152" s="1212"/>
      <c r="BU152" s="1212"/>
      <c r="BV152" s="1212"/>
      <c r="BW152" s="1212"/>
      <c r="BX152" s="1212"/>
      <c r="BY152" s="1212"/>
      <c r="BZ152" s="1212"/>
      <c r="CA152" s="1212"/>
      <c r="CB152" s="51"/>
      <c r="CC152" s="51"/>
      <c r="CD152" s="51"/>
      <c r="CE152" s="51"/>
      <c r="CF152" s="51"/>
      <c r="CG152" s="51"/>
      <c r="CH152" s="51"/>
      <c r="CI152" s="51"/>
      <c r="CJ152" s="51"/>
      <c r="CK152" s="51"/>
      <c r="CL152" s="51"/>
      <c r="CM152" s="51"/>
      <c r="CN152" s="51"/>
      <c r="CO152" s="51"/>
      <c r="CP152" s="51"/>
      <c r="CQ152" s="52"/>
      <c r="CR152" s="52"/>
      <c r="CS152" s="52"/>
      <c r="CT152" s="52"/>
      <c r="CU152" s="52"/>
      <c r="CV152" s="52"/>
      <c r="CW152" s="5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row>
    <row r="153" spans="1:186" ht="9" hidden="1" customHeight="1">
      <c r="A153" s="180"/>
      <c r="B153" s="5"/>
      <c r="C153" s="157"/>
      <c r="D153" s="158"/>
      <c r="E153" s="158"/>
      <c r="F153" s="158"/>
      <c r="G153" s="159"/>
      <c r="H153" s="159"/>
      <c r="I153" s="159"/>
      <c r="J153" s="930"/>
      <c r="K153" s="931"/>
      <c r="L153" s="931"/>
      <c r="M153" s="931"/>
      <c r="N153" s="931"/>
      <c r="O153" s="931"/>
      <c r="P153" s="932"/>
      <c r="Q153" s="73"/>
      <c r="R153" s="73"/>
      <c r="S153" s="837"/>
      <c r="T153" s="1092" t="s">
        <v>63</v>
      </c>
      <c r="U153" s="1085"/>
      <c r="V153" s="1091"/>
      <c r="W153" s="1092" t="s">
        <v>320</v>
      </c>
      <c r="X153" s="1085"/>
      <c r="Y153" s="1091"/>
      <c r="Z153" s="1092" t="s">
        <v>326</v>
      </c>
      <c r="AA153" s="1085"/>
      <c r="AB153" s="1091"/>
      <c r="AC153" s="1092" t="s">
        <v>124</v>
      </c>
      <c r="AD153" s="1085"/>
      <c r="AE153" s="1091"/>
      <c r="AF153" s="1092" t="s">
        <v>337</v>
      </c>
      <c r="AG153" s="1085"/>
      <c r="AH153" s="1091"/>
      <c r="AI153" s="1092" t="s">
        <v>341</v>
      </c>
      <c r="AJ153" s="1085"/>
      <c r="AK153" s="1091"/>
      <c r="AL153" s="181"/>
      <c r="AM153" s="2"/>
      <c r="AN153" s="2"/>
      <c r="AO153" s="2"/>
      <c r="AP153" s="2"/>
      <c r="AQ153" s="2"/>
      <c r="AR153" s="2"/>
      <c r="AS153" s="2"/>
      <c r="AT153" s="2"/>
      <c r="AU153" s="2"/>
      <c r="AV153" s="2"/>
      <c r="AW153" s="2"/>
      <c r="AX153" s="2"/>
      <c r="AY153" s="2"/>
      <c r="AZ153" s="2"/>
      <c r="BA153" s="2"/>
      <c r="BB153" s="2"/>
      <c r="BC153" s="2"/>
      <c r="BD153" s="2"/>
      <c r="BE153" s="2"/>
      <c r="BG153" s="108"/>
      <c r="BH153" s="2"/>
      <c r="BL153" s="2"/>
      <c r="BM153" s="2"/>
      <c r="BN153" s="2"/>
      <c r="BO153" s="2"/>
      <c r="BP153" s="185"/>
      <c r="BQ153" s="182"/>
      <c r="BR153" s="182"/>
      <c r="BS153" s="182"/>
      <c r="BT153" s="186"/>
      <c r="BU153" s="186"/>
      <c r="BV153" s="186"/>
      <c r="BW153" s="186"/>
      <c r="BX153" s="186"/>
      <c r="BY153" s="186"/>
      <c r="BZ153" s="186"/>
      <c r="CA153" s="186"/>
      <c r="CB153" s="51"/>
      <c r="CC153" s="51"/>
      <c r="CD153" s="51"/>
      <c r="CE153" s="51"/>
      <c r="CF153" s="51"/>
      <c r="CG153" s="51"/>
      <c r="CH153" s="51"/>
      <c r="CI153" s="51"/>
      <c r="CJ153" s="51"/>
      <c r="CK153" s="51"/>
      <c r="CL153" s="51"/>
      <c r="CM153" s="51"/>
      <c r="CN153" s="51"/>
      <c r="CO153" s="51"/>
      <c r="CP153" s="51"/>
      <c r="CQ153" s="52"/>
      <c r="CR153" s="52"/>
      <c r="CS153" s="52"/>
      <c r="CT153" s="52"/>
      <c r="CU153" s="52"/>
      <c r="CV153" s="52"/>
      <c r="CW153" s="5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row>
    <row r="154" spans="1:186" ht="15" hidden="1" customHeight="1">
      <c r="A154" s="180"/>
      <c r="B154" s="5"/>
      <c r="C154" s="157"/>
      <c r="D154" s="936" t="s">
        <v>359</v>
      </c>
      <c r="E154" s="936"/>
      <c r="F154" s="936"/>
      <c r="G154" s="936"/>
      <c r="H154" s="936"/>
      <c r="I154" s="937"/>
      <c r="J154" s="930"/>
      <c r="K154" s="931"/>
      <c r="L154" s="931"/>
      <c r="M154" s="931"/>
      <c r="N154" s="931"/>
      <c r="O154" s="931"/>
      <c r="P154" s="932"/>
      <c r="Q154" s="5"/>
      <c r="R154" s="5"/>
      <c r="S154" s="837"/>
      <c r="T154" s="103" t="s">
        <v>55</v>
      </c>
      <c r="U154" s="1081" t="s">
        <v>162</v>
      </c>
      <c r="V154" s="1081"/>
      <c r="W154" s="103" t="s">
        <v>55</v>
      </c>
      <c r="X154" s="1081" t="s">
        <v>172</v>
      </c>
      <c r="Y154" s="1081"/>
      <c r="Z154" s="103" t="s">
        <v>55</v>
      </c>
      <c r="AA154" s="144" t="s">
        <v>184</v>
      </c>
      <c r="AB154" s="145"/>
      <c r="AC154" s="103" t="s">
        <v>55</v>
      </c>
      <c r="AD154" s="1081" t="s">
        <v>195</v>
      </c>
      <c r="AE154" s="1081"/>
      <c r="AF154" s="103" t="s">
        <v>55</v>
      </c>
      <c r="AG154" s="1081" t="s">
        <v>208</v>
      </c>
      <c r="AH154" s="1081"/>
      <c r="AI154" s="141" t="s">
        <v>55</v>
      </c>
      <c r="AJ154" s="142" t="s">
        <v>282</v>
      </c>
      <c r="AK154" s="147"/>
      <c r="AL154" s="181"/>
      <c r="AM154" s="2"/>
      <c r="AN154" s="2"/>
      <c r="AO154" s="2"/>
      <c r="AP154" s="2"/>
      <c r="AQ154" s="2"/>
      <c r="AR154" s="2"/>
      <c r="AS154" s="2"/>
      <c r="AT154" s="2"/>
      <c r="AU154" s="2"/>
      <c r="AV154" s="2"/>
      <c r="AW154" s="2"/>
      <c r="AX154" s="2"/>
      <c r="AY154" s="2"/>
      <c r="AZ154" s="2"/>
      <c r="BA154" s="2"/>
      <c r="BB154" s="2"/>
      <c r="BC154" s="2"/>
      <c r="BD154" s="2"/>
      <c r="BE154" s="2"/>
      <c r="BH154" s="2"/>
      <c r="BI154" s="67"/>
      <c r="BL154" s="2"/>
      <c r="BM154" s="2"/>
      <c r="BN154" s="2"/>
      <c r="BO154" s="2"/>
      <c r="BP154" s="185"/>
      <c r="BQ154" s="1198"/>
      <c r="BR154" s="1198"/>
      <c r="BS154" s="1198"/>
      <c r="BT154" s="1212"/>
      <c r="BU154" s="1212"/>
      <c r="BV154" s="1212"/>
      <c r="BW154" s="1212"/>
      <c r="BX154" s="1212"/>
      <c r="BY154" s="1212"/>
      <c r="BZ154" s="1212"/>
      <c r="CA154" s="1212"/>
      <c r="CB154" s="51"/>
      <c r="CC154" s="51"/>
      <c r="CD154" s="51"/>
      <c r="CE154" s="51"/>
      <c r="CF154" s="51"/>
      <c r="CG154" s="51"/>
      <c r="CH154" s="51"/>
      <c r="CI154" s="51"/>
      <c r="CJ154" s="51"/>
      <c r="CK154" s="51"/>
      <c r="CL154" s="51"/>
      <c r="CM154" s="51"/>
      <c r="CN154" s="51"/>
      <c r="CO154" s="51"/>
      <c r="CP154" s="51"/>
      <c r="CQ154" s="52"/>
      <c r="CR154" s="52"/>
      <c r="CS154" s="52"/>
      <c r="CT154" s="52"/>
      <c r="CU154" s="52"/>
      <c r="CV154" s="52"/>
      <c r="CW154" s="5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row>
    <row r="155" spans="1:186" ht="9" hidden="1" customHeight="1" thickBot="1">
      <c r="A155" s="180"/>
      <c r="B155" s="5"/>
      <c r="C155" s="166"/>
      <c r="D155" s="938"/>
      <c r="E155" s="938"/>
      <c r="F155" s="938"/>
      <c r="G155" s="938"/>
      <c r="H155" s="938"/>
      <c r="I155" s="939"/>
      <c r="J155" s="933"/>
      <c r="K155" s="934"/>
      <c r="L155" s="934"/>
      <c r="M155" s="934"/>
      <c r="N155" s="934"/>
      <c r="O155" s="934"/>
      <c r="P155" s="935"/>
      <c r="Q155" s="5"/>
      <c r="R155" s="5"/>
      <c r="S155" s="837"/>
      <c r="T155" s="1092" t="s">
        <v>64</v>
      </c>
      <c r="U155" s="1085"/>
      <c r="V155" s="1091"/>
      <c r="W155" s="1092" t="s">
        <v>73</v>
      </c>
      <c r="X155" s="1085"/>
      <c r="Y155" s="1091"/>
      <c r="Z155" s="1092" t="s">
        <v>327</v>
      </c>
      <c r="AA155" s="1085"/>
      <c r="AB155" s="1091"/>
      <c r="AC155" s="1092" t="s">
        <v>331</v>
      </c>
      <c r="AD155" s="1085"/>
      <c r="AE155" s="1091"/>
      <c r="AF155" s="1092" t="s">
        <v>338</v>
      </c>
      <c r="AG155" s="1085"/>
      <c r="AH155" s="1091"/>
      <c r="AI155" s="1092" t="s">
        <v>342</v>
      </c>
      <c r="AJ155" s="1085"/>
      <c r="AK155" s="1091"/>
      <c r="AL155" s="181"/>
      <c r="AM155" s="2"/>
      <c r="AN155" s="2"/>
      <c r="AO155" s="2"/>
      <c r="AP155" s="2"/>
      <c r="AQ155" s="2"/>
      <c r="AR155" s="2"/>
      <c r="AS155" s="2"/>
      <c r="AT155" s="2"/>
      <c r="AU155" s="2"/>
      <c r="AV155" s="2"/>
      <c r="AW155" s="2"/>
      <c r="AX155" s="2"/>
      <c r="AY155" s="2"/>
      <c r="AZ155" s="2"/>
      <c r="BA155" s="2"/>
      <c r="BB155" s="2"/>
      <c r="BC155" s="2"/>
      <c r="BD155" s="2"/>
      <c r="BE155" s="2"/>
      <c r="BH155" s="2"/>
      <c r="BI155" s="67"/>
      <c r="BL155" s="2"/>
      <c r="BM155" s="2"/>
      <c r="BN155" s="2"/>
      <c r="BO155" s="2"/>
      <c r="BP155" s="185"/>
      <c r="BQ155" s="182"/>
      <c r="BR155" s="182"/>
      <c r="BS155" s="182"/>
      <c r="BT155" s="186"/>
      <c r="BU155" s="186"/>
      <c r="BV155" s="186"/>
      <c r="BW155" s="186"/>
      <c r="BX155" s="186"/>
      <c r="BY155" s="186"/>
      <c r="BZ155" s="186"/>
      <c r="CA155" s="186"/>
      <c r="CB155" s="51"/>
      <c r="CC155" s="51"/>
      <c r="CD155" s="51"/>
      <c r="CE155" s="51"/>
      <c r="CF155" s="51"/>
      <c r="CG155" s="51"/>
      <c r="CH155" s="51"/>
      <c r="CI155" s="51"/>
      <c r="CJ155" s="51"/>
      <c r="CK155" s="51"/>
      <c r="CL155" s="51"/>
      <c r="CM155" s="51"/>
      <c r="CN155" s="51"/>
      <c r="CO155" s="51"/>
      <c r="CP155" s="51"/>
      <c r="CQ155" s="52"/>
      <c r="CR155" s="52"/>
      <c r="CS155" s="52"/>
      <c r="CT155" s="52"/>
      <c r="CU155" s="52"/>
      <c r="CV155" s="52"/>
      <c r="CW155" s="5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6" spans="1:186" ht="15" hidden="1" customHeight="1" thickTop="1">
      <c r="A156" s="180"/>
      <c r="B156" s="5"/>
      <c r="C156" s="15" t="s">
        <v>16</v>
      </c>
      <c r="D156" s="70" t="s">
        <v>28</v>
      </c>
      <c r="E156" s="916">
        <f>IF($AV$23="","",$E$39)</f>
        <v>10</v>
      </c>
      <c r="F156" s="916"/>
      <c r="G156" s="10" t="s">
        <v>29</v>
      </c>
      <c r="H156" s="10" t="s">
        <v>30</v>
      </c>
      <c r="I156" s="10"/>
      <c r="J156" s="917" t="str">
        <f>IF($J$39="","",J39)</f>
        <v/>
      </c>
      <c r="K156" s="917"/>
      <c r="L156" s="917"/>
      <c r="M156" s="917"/>
      <c r="N156" s="917"/>
      <c r="O156" s="917"/>
      <c r="P156" s="917"/>
      <c r="Q156" s="5"/>
      <c r="R156" s="5"/>
      <c r="S156" s="837"/>
      <c r="T156" s="103" t="s">
        <v>55</v>
      </c>
      <c r="U156" s="1081" t="s">
        <v>163</v>
      </c>
      <c r="V156" s="1081"/>
      <c r="W156" s="103" t="s">
        <v>55</v>
      </c>
      <c r="X156" s="1081" t="s">
        <v>173</v>
      </c>
      <c r="Y156" s="1081"/>
      <c r="Z156" s="103" t="s">
        <v>55</v>
      </c>
      <c r="AA156" s="144" t="s">
        <v>185</v>
      </c>
      <c r="AB156" s="144"/>
      <c r="AC156" s="103" t="s">
        <v>55</v>
      </c>
      <c r="AD156" s="1081" t="s">
        <v>196</v>
      </c>
      <c r="AE156" s="1081"/>
      <c r="AF156" s="103" t="s">
        <v>55</v>
      </c>
      <c r="AG156" s="1081" t="s">
        <v>209</v>
      </c>
      <c r="AH156" s="1081"/>
      <c r="AI156" s="141" t="s">
        <v>55</v>
      </c>
      <c r="AJ156" s="1213" t="s">
        <v>286</v>
      </c>
      <c r="AK156" s="898"/>
      <c r="AL156" s="181"/>
      <c r="AM156" s="2"/>
      <c r="AN156" s="2"/>
      <c r="AO156" s="2"/>
      <c r="AP156" s="2"/>
      <c r="AQ156" s="2"/>
      <c r="AR156" s="2"/>
      <c r="AS156" s="2"/>
      <c r="AT156" s="2"/>
      <c r="AU156" s="2"/>
      <c r="AV156" s="2"/>
      <c r="AW156" s="2"/>
      <c r="AX156" s="2"/>
      <c r="AY156" s="2"/>
      <c r="AZ156" s="2"/>
      <c r="BA156" s="2"/>
      <c r="BB156" s="2"/>
      <c r="BC156" s="2"/>
      <c r="BD156" s="2"/>
      <c r="BE156" s="2"/>
      <c r="BH156" s="2"/>
      <c r="BI156" s="897"/>
      <c r="BJ156" s="897"/>
      <c r="BK156" s="2"/>
      <c r="BL156" s="2"/>
      <c r="BM156" s="2"/>
      <c r="BN156" s="2"/>
      <c r="BO156" s="2"/>
      <c r="BQ156" s="1198"/>
      <c r="BR156" s="1198"/>
      <c r="BS156" s="1198"/>
      <c r="BT156" s="1212"/>
      <c r="BU156" s="1212"/>
      <c r="BV156" s="1212"/>
      <c r="BW156" s="1212"/>
      <c r="BX156" s="1212"/>
      <c r="BY156" s="1212"/>
      <c r="BZ156" s="1212"/>
      <c r="CA156" s="1212"/>
      <c r="CB156" s="51"/>
      <c r="CC156" s="51"/>
      <c r="CD156" s="52"/>
      <c r="CE156" s="52"/>
      <c r="CF156" s="52"/>
      <c r="CG156" s="52"/>
      <c r="CH156" s="52"/>
      <c r="CI156" s="52"/>
      <c r="CJ156" s="52"/>
      <c r="CK156" s="52"/>
      <c r="CL156" s="52"/>
      <c r="CM156" s="52"/>
      <c r="CN156" s="52"/>
      <c r="CO156" s="52"/>
      <c r="CP156" s="52"/>
      <c r="CQ156" s="52"/>
      <c r="CR156" s="52"/>
      <c r="CS156" s="52"/>
      <c r="CT156" s="52"/>
      <c r="CU156" s="52"/>
      <c r="CV156" s="52"/>
      <c r="CW156" s="5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row>
    <row r="157" spans="1:186" ht="9" hidden="1" customHeight="1">
      <c r="A157" s="180"/>
      <c r="B157" s="1231"/>
      <c r="C157" s="15"/>
      <c r="D157" s="70"/>
      <c r="E157" s="121"/>
      <c r="F157" s="121"/>
      <c r="G157" s="10"/>
      <c r="H157" s="10"/>
      <c r="I157" s="10"/>
      <c r="J157" s="918"/>
      <c r="K157" s="918"/>
      <c r="L157" s="918"/>
      <c r="M157" s="918"/>
      <c r="N157" s="918"/>
      <c r="O157" s="918"/>
      <c r="P157" s="918"/>
      <c r="Q157" s="5"/>
      <c r="R157" s="5"/>
      <c r="S157" s="837"/>
      <c r="T157" s="1092" t="s">
        <v>316</v>
      </c>
      <c r="U157" s="1085"/>
      <c r="V157" s="1091"/>
      <c r="W157" s="1092" t="s">
        <v>321</v>
      </c>
      <c r="X157" s="1085"/>
      <c r="Y157" s="1091"/>
      <c r="Z157" s="1092" t="s">
        <v>86</v>
      </c>
      <c r="AA157" s="1085"/>
      <c r="AB157" s="1091"/>
      <c r="AC157" s="1092" t="s">
        <v>332</v>
      </c>
      <c r="AD157" s="1085"/>
      <c r="AE157" s="1091"/>
      <c r="AF157" s="1092" t="s">
        <v>139</v>
      </c>
      <c r="AG157" s="1085"/>
      <c r="AH157" s="1091"/>
      <c r="AI157" s="1092" t="s">
        <v>346</v>
      </c>
      <c r="AJ157" s="1085"/>
      <c r="AK157" s="1091"/>
      <c r="AL157" s="181"/>
      <c r="AM157" s="2"/>
      <c r="AN157" s="2"/>
      <c r="AO157" s="2"/>
      <c r="AP157" s="2"/>
      <c r="AQ157" s="2"/>
      <c r="AR157" s="2"/>
      <c r="AS157" s="2"/>
      <c r="AT157" s="2"/>
      <c r="AU157" s="2"/>
      <c r="AV157" s="2"/>
      <c r="AW157" s="2"/>
      <c r="AX157" s="2"/>
      <c r="AY157" s="2"/>
      <c r="AZ157" s="2"/>
      <c r="BA157" s="2"/>
      <c r="BB157" s="2"/>
      <c r="BC157" s="2"/>
      <c r="BD157" s="2"/>
      <c r="BE157" s="2"/>
      <c r="BH157" s="2"/>
      <c r="BI157" s="67"/>
      <c r="BJ157" s="67"/>
      <c r="BK157" s="2"/>
      <c r="BL157" s="2"/>
      <c r="BM157" s="2"/>
      <c r="BN157" s="2"/>
      <c r="BO157" s="2"/>
      <c r="BQ157" s="182"/>
      <c r="BR157" s="182"/>
      <c r="BS157" s="182"/>
      <c r="BT157" s="186"/>
      <c r="BU157" s="186"/>
      <c r="BV157" s="186"/>
      <c r="BW157" s="186"/>
      <c r="BX157" s="186"/>
      <c r="BY157" s="186"/>
      <c r="BZ157" s="186"/>
      <c r="CA157" s="186"/>
      <c r="CB157" s="51"/>
      <c r="CC157" s="51"/>
      <c r="CD157" s="52"/>
      <c r="CE157" s="52"/>
      <c r="CF157" s="52"/>
      <c r="CG157" s="52"/>
      <c r="CH157" s="52"/>
      <c r="CI157" s="52"/>
      <c r="CJ157" s="52"/>
      <c r="CK157" s="52"/>
      <c r="CL157" s="52"/>
      <c r="CM157" s="52"/>
      <c r="CN157" s="52"/>
      <c r="CO157" s="52"/>
      <c r="CP157" s="52"/>
      <c r="CQ157" s="52"/>
      <c r="CR157" s="52"/>
      <c r="CS157" s="52"/>
      <c r="CT157" s="52"/>
      <c r="CU157" s="52"/>
      <c r="CV157" s="52"/>
      <c r="CW157" s="5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row>
    <row r="158" spans="1:186" ht="15" hidden="1" customHeight="1">
      <c r="A158" s="180"/>
      <c r="B158" s="1231"/>
      <c r="C158" s="29"/>
      <c r="D158" s="912" t="s">
        <v>225</v>
      </c>
      <c r="E158" s="912"/>
      <c r="F158" s="912"/>
      <c r="G158" s="912"/>
      <c r="H158" s="912"/>
      <c r="I158" s="912"/>
      <c r="J158" s="919"/>
      <c r="K158" s="919"/>
      <c r="L158" s="919"/>
      <c r="M158" s="919"/>
      <c r="N158" s="919"/>
      <c r="O158" s="919"/>
      <c r="P158" s="919"/>
      <c r="Q158" s="5"/>
      <c r="R158" s="5"/>
      <c r="S158" s="837"/>
      <c r="T158" s="103" t="s">
        <v>55</v>
      </c>
      <c r="U158" s="1081" t="s">
        <v>165</v>
      </c>
      <c r="V158" s="1081"/>
      <c r="W158" s="103" t="s">
        <v>55</v>
      </c>
      <c r="X158" s="1081" t="s">
        <v>174</v>
      </c>
      <c r="Y158" s="1081"/>
      <c r="Z158" s="103" t="s">
        <v>55</v>
      </c>
      <c r="AA158" s="1081" t="s">
        <v>186</v>
      </c>
      <c r="AB158" s="1081"/>
      <c r="AC158" s="103" t="s">
        <v>55</v>
      </c>
      <c r="AD158" s="144" t="s">
        <v>197</v>
      </c>
      <c r="AE158" s="144"/>
      <c r="AF158" s="103" t="s">
        <v>55</v>
      </c>
      <c r="AG158" s="1081">
        <v>1325</v>
      </c>
      <c r="AH158" s="1081"/>
      <c r="AI158" s="103" t="s">
        <v>55</v>
      </c>
      <c r="AJ158" s="1081">
        <v>1610</v>
      </c>
      <c r="AK158" s="1087"/>
      <c r="AL158" s="181"/>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Q158" s="1198"/>
      <c r="BR158" s="1198"/>
      <c r="BS158" s="1198"/>
      <c r="BT158" s="1212"/>
      <c r="BU158" s="1212"/>
      <c r="BV158" s="1212"/>
      <c r="BW158" s="1212"/>
      <c r="BX158" s="1212"/>
      <c r="BY158" s="1212"/>
      <c r="BZ158" s="1212"/>
      <c r="CA158" s="1212"/>
      <c r="CB158" s="51"/>
      <c r="CC158" s="51"/>
      <c r="CD158" s="52"/>
      <c r="CE158" s="52"/>
      <c r="CF158" s="52"/>
      <c r="CG158" s="52"/>
      <c r="CH158" s="52"/>
      <c r="CI158" s="52"/>
      <c r="CJ158" s="52"/>
      <c r="CK158" s="52"/>
      <c r="CL158" s="52"/>
      <c r="CM158" s="52"/>
      <c r="CN158" s="52"/>
      <c r="CO158" s="52"/>
      <c r="CP158" s="52"/>
      <c r="CQ158" s="52"/>
      <c r="CR158" s="52"/>
      <c r="CS158" s="52"/>
      <c r="CT158" s="52"/>
      <c r="CU158" s="52"/>
      <c r="CV158" s="52"/>
      <c r="CW158" s="5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row>
    <row r="159" spans="1:186" ht="9" hidden="1" customHeight="1">
      <c r="A159" s="180"/>
      <c r="B159" s="5"/>
      <c r="C159" s="1214" t="s">
        <v>228</v>
      </c>
      <c r="D159" s="984" t="s">
        <v>23</v>
      </c>
      <c r="E159" s="984"/>
      <c r="F159" s="984"/>
      <c r="G159" s="984"/>
      <c r="H159" s="984"/>
      <c r="I159" s="987"/>
      <c r="J159" s="921" t="str">
        <f>IF($J$95="","",$J$95-$J$99)</f>
        <v/>
      </c>
      <c r="K159" s="922"/>
      <c r="L159" s="922"/>
      <c r="M159" s="922"/>
      <c r="N159" s="922"/>
      <c r="O159" s="922"/>
      <c r="P159" s="923"/>
      <c r="Q159" s="5"/>
      <c r="R159" s="5"/>
      <c r="S159" s="837"/>
      <c r="T159" s="1092" t="s">
        <v>317</v>
      </c>
      <c r="U159" s="1085"/>
      <c r="V159" s="1091"/>
      <c r="W159" s="1092" t="s">
        <v>322</v>
      </c>
      <c r="X159" s="1085"/>
      <c r="Y159" s="1091"/>
      <c r="Z159" s="1092" t="s">
        <v>111</v>
      </c>
      <c r="AA159" s="1085"/>
      <c r="AB159" s="1091"/>
      <c r="AC159" s="1092" t="s">
        <v>127</v>
      </c>
      <c r="AD159" s="1085"/>
      <c r="AE159" s="1091"/>
      <c r="AF159" s="1092" t="s">
        <v>339</v>
      </c>
      <c r="AG159" s="1085"/>
      <c r="AH159" s="1091"/>
      <c r="AI159" s="1092" t="s">
        <v>353</v>
      </c>
      <c r="AJ159" s="1085"/>
      <c r="AK159" s="1091"/>
      <c r="AL159" s="181"/>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Q159" s="182"/>
      <c r="BR159" s="182"/>
      <c r="BS159" s="182"/>
      <c r="BT159" s="51"/>
      <c r="BU159" s="51"/>
      <c r="BV159" s="51"/>
      <c r="BW159" s="51"/>
      <c r="BX159" s="51"/>
      <c r="BY159" s="51"/>
      <c r="BZ159" s="51"/>
      <c r="CA159" s="52"/>
      <c r="CB159" s="51"/>
      <c r="CC159" s="51"/>
      <c r="CD159" s="52"/>
      <c r="CE159" s="52"/>
      <c r="CF159" s="52"/>
      <c r="CG159" s="52"/>
      <c r="CH159" s="52"/>
      <c r="CI159" s="52"/>
      <c r="CJ159" s="52"/>
      <c r="CK159" s="52"/>
      <c r="CL159" s="52"/>
      <c r="CM159" s="52"/>
      <c r="CN159" s="52"/>
      <c r="CO159" s="52"/>
      <c r="CP159" s="52"/>
      <c r="CQ159" s="52"/>
      <c r="CR159" s="52"/>
      <c r="CS159" s="52"/>
      <c r="CT159" s="52"/>
      <c r="CU159" s="52"/>
      <c r="CV159" s="52"/>
      <c r="CW159" s="5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row>
    <row r="160" spans="1:186" ht="15" hidden="1" customHeight="1">
      <c r="A160" s="180"/>
      <c r="B160" s="5"/>
      <c r="C160" s="1215"/>
      <c r="D160" s="852"/>
      <c r="E160" s="852"/>
      <c r="F160" s="852"/>
      <c r="G160" s="852"/>
      <c r="H160" s="852"/>
      <c r="I160" s="920"/>
      <c r="J160" s="924"/>
      <c r="K160" s="925"/>
      <c r="L160" s="925"/>
      <c r="M160" s="925"/>
      <c r="N160" s="925"/>
      <c r="O160" s="925"/>
      <c r="P160" s="926"/>
      <c r="Q160" s="5"/>
      <c r="R160" s="5"/>
      <c r="S160" s="837"/>
      <c r="T160" s="103" t="s">
        <v>55</v>
      </c>
      <c r="U160" s="1081" t="s">
        <v>164</v>
      </c>
      <c r="V160" s="1081"/>
      <c r="W160" s="103" t="s">
        <v>55</v>
      </c>
      <c r="X160" s="1081" t="s">
        <v>177</v>
      </c>
      <c r="Y160" s="1081"/>
      <c r="Z160" s="103" t="s">
        <v>55</v>
      </c>
      <c r="AA160" s="1081" t="s">
        <v>188</v>
      </c>
      <c r="AB160" s="1081"/>
      <c r="AC160" s="103" t="s">
        <v>55</v>
      </c>
      <c r="AD160" s="144" t="s">
        <v>198</v>
      </c>
      <c r="AE160" s="144"/>
      <c r="AF160" s="103" t="s">
        <v>55</v>
      </c>
      <c r="AG160" s="1081">
        <v>1510</v>
      </c>
      <c r="AH160" s="1081"/>
      <c r="AI160" s="103" t="s">
        <v>55</v>
      </c>
      <c r="AJ160" s="1081">
        <v>1615</v>
      </c>
      <c r="AK160" s="1087"/>
      <c r="AL160" s="181"/>
      <c r="AM160" s="2"/>
      <c r="AN160" s="2"/>
      <c r="AO160" s="2"/>
      <c r="AP160" s="2"/>
      <c r="AQ160" s="2"/>
      <c r="AR160" s="55"/>
      <c r="AS160" s="110"/>
      <c r="AT160" s="110"/>
      <c r="AU160" s="110"/>
      <c r="AV160" s="32"/>
      <c r="AW160" s="32"/>
      <c r="AX160" s="32"/>
      <c r="AY160" s="32"/>
      <c r="AZ160" s="32"/>
      <c r="BA160" s="55"/>
      <c r="BB160" s="110"/>
      <c r="BC160" s="110"/>
      <c r="BD160" s="110"/>
      <c r="BE160" s="32"/>
      <c r="BF160" s="32"/>
      <c r="BG160" s="32"/>
      <c r="BH160" s="32"/>
      <c r="BI160" s="32"/>
      <c r="BJ160" s="2"/>
      <c r="BK160" s="2"/>
      <c r="BL160" s="2"/>
      <c r="BM160" s="2"/>
      <c r="BN160" s="2"/>
      <c r="BO160" s="2"/>
      <c r="BQ160" s="1198"/>
      <c r="BR160" s="1198"/>
      <c r="BS160" s="1198"/>
      <c r="BT160" s="51"/>
      <c r="BU160" s="51"/>
      <c r="BV160" s="51"/>
      <c r="BW160" s="51"/>
      <c r="BX160" s="51"/>
      <c r="BY160" s="51"/>
      <c r="BZ160" s="51"/>
      <c r="CA160" s="52"/>
      <c r="CB160" s="51"/>
      <c r="CC160" s="51"/>
      <c r="CD160" s="52"/>
      <c r="CE160" s="52"/>
      <c r="CF160" s="52"/>
      <c r="CG160" s="52"/>
      <c r="CH160" s="52"/>
      <c r="CI160" s="52"/>
      <c r="CJ160" s="52"/>
      <c r="CK160" s="52"/>
      <c r="CL160" s="52"/>
      <c r="CM160" s="52"/>
      <c r="CN160" s="52"/>
      <c r="CO160" s="52"/>
      <c r="CP160" s="52"/>
      <c r="CQ160" s="52"/>
      <c r="CR160" s="52"/>
      <c r="CS160" s="52"/>
      <c r="CT160" s="52"/>
      <c r="CU160" s="52"/>
      <c r="CV160" s="52"/>
      <c r="CW160" s="5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row>
    <row r="161" spans="1:186" ht="9" hidden="1" customHeight="1">
      <c r="A161" s="180"/>
      <c r="B161" s="5"/>
      <c r="C161" s="15"/>
      <c r="D161" s="66"/>
      <c r="E161" s="66"/>
      <c r="F161" s="66"/>
      <c r="G161" s="66"/>
      <c r="H161" s="66"/>
      <c r="I161" s="66"/>
      <c r="J161" s="924"/>
      <c r="K161" s="925"/>
      <c r="L161" s="925"/>
      <c r="M161" s="925"/>
      <c r="N161" s="925"/>
      <c r="O161" s="925"/>
      <c r="P161" s="926"/>
      <c r="Q161" s="5"/>
      <c r="R161" s="5"/>
      <c r="S161" s="837"/>
      <c r="T161" s="1092" t="s">
        <v>67</v>
      </c>
      <c r="U161" s="1085"/>
      <c r="V161" s="1091"/>
      <c r="W161" s="1092" t="s">
        <v>78</v>
      </c>
      <c r="X161" s="1085"/>
      <c r="Y161" s="1091"/>
      <c r="Z161" s="1092" t="s">
        <v>328</v>
      </c>
      <c r="AA161" s="1085"/>
      <c r="AB161" s="1091"/>
      <c r="AC161" s="1092" t="s">
        <v>333</v>
      </c>
      <c r="AD161" s="1085"/>
      <c r="AE161" s="1091"/>
      <c r="AF161" s="1092" t="s">
        <v>340</v>
      </c>
      <c r="AG161" s="1085"/>
      <c r="AH161" s="1091"/>
      <c r="AI161" s="1092" t="s">
        <v>344</v>
      </c>
      <c r="AJ161" s="1085"/>
      <c r="AK161" s="1091"/>
      <c r="AL161" s="181"/>
      <c r="AM161" s="2"/>
      <c r="AN161" s="2"/>
      <c r="AO161" s="2"/>
      <c r="AP161" s="2"/>
      <c r="AQ161" s="2"/>
      <c r="AR161" s="55"/>
      <c r="AS161" s="110"/>
      <c r="AT161" s="110"/>
      <c r="AU161" s="110"/>
      <c r="AV161" s="32"/>
      <c r="AW161" s="32"/>
      <c r="AX161" s="32"/>
      <c r="AY161" s="32"/>
      <c r="AZ161" s="32"/>
      <c r="BA161" s="55"/>
      <c r="BB161" s="110"/>
      <c r="BC161" s="110"/>
      <c r="BD161" s="110"/>
      <c r="BE161" s="32"/>
      <c r="BF161" s="32"/>
      <c r="BG161" s="32"/>
      <c r="BH161" s="32"/>
      <c r="BI161" s="32"/>
      <c r="BJ161" s="2"/>
      <c r="BK161" s="2"/>
      <c r="BL161" s="2"/>
      <c r="BM161" s="2"/>
      <c r="BN161" s="2"/>
      <c r="BO161" s="2"/>
      <c r="BQ161" s="182"/>
      <c r="BR161" s="182"/>
      <c r="BS161" s="182"/>
      <c r="BT161" s="186"/>
      <c r="BU161" s="186"/>
      <c r="BV161" s="186"/>
      <c r="BW161" s="186"/>
      <c r="BX161" s="186"/>
      <c r="BY161" s="186"/>
      <c r="BZ161" s="186"/>
      <c r="CA161" s="186"/>
      <c r="CB161" s="51"/>
      <c r="CC161" s="51"/>
      <c r="CD161" s="52"/>
      <c r="CE161" s="52"/>
      <c r="CF161" s="52"/>
      <c r="CG161" s="52"/>
      <c r="CH161" s="52"/>
      <c r="CI161" s="52"/>
      <c r="CJ161" s="52"/>
      <c r="CK161" s="52"/>
      <c r="CL161" s="52"/>
      <c r="CM161" s="52"/>
      <c r="CN161" s="52"/>
      <c r="CO161" s="52"/>
      <c r="CP161" s="52"/>
      <c r="CQ161" s="52"/>
      <c r="CR161" s="52"/>
      <c r="CS161" s="52"/>
      <c r="CT161" s="52"/>
      <c r="CU161" s="52"/>
      <c r="CV161" s="52"/>
      <c r="CW161" s="5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row>
    <row r="162" spans="1:186" ht="15" hidden="1" customHeight="1">
      <c r="A162" s="180"/>
      <c r="B162" s="5"/>
      <c r="C162" s="29"/>
      <c r="D162" s="912" t="s">
        <v>230</v>
      </c>
      <c r="E162" s="912"/>
      <c r="F162" s="912"/>
      <c r="G162" s="912"/>
      <c r="H162" s="912"/>
      <c r="I162" s="912"/>
      <c r="J162" s="1216"/>
      <c r="K162" s="1217"/>
      <c r="L162" s="1217"/>
      <c r="M162" s="1217"/>
      <c r="N162" s="1217"/>
      <c r="O162" s="1217"/>
      <c r="P162" s="1218"/>
      <c r="Q162" s="5"/>
      <c r="R162" s="5"/>
      <c r="S162" s="837"/>
      <c r="T162" s="103" t="s">
        <v>55</v>
      </c>
      <c r="U162" s="1081" t="s">
        <v>166</v>
      </c>
      <c r="V162" s="1081"/>
      <c r="W162" s="103" t="s">
        <v>55</v>
      </c>
      <c r="X162" s="1081" t="s">
        <v>178</v>
      </c>
      <c r="Y162" s="1081"/>
      <c r="Z162" s="103" t="s">
        <v>55</v>
      </c>
      <c r="AA162" s="1081" t="s">
        <v>189</v>
      </c>
      <c r="AB162" s="1081"/>
      <c r="AC162" s="103" t="s">
        <v>55</v>
      </c>
      <c r="AD162" s="1081" t="s">
        <v>201</v>
      </c>
      <c r="AE162" s="1081"/>
      <c r="AF162" s="103" t="s">
        <v>55</v>
      </c>
      <c r="AG162" s="1081">
        <v>1540</v>
      </c>
      <c r="AH162" s="1081"/>
      <c r="AI162" s="103" t="s">
        <v>55</v>
      </c>
      <c r="AJ162" s="1081">
        <v>2680</v>
      </c>
      <c r="AK162" s="1087"/>
      <c r="AL162" s="181"/>
      <c r="AM162" s="2"/>
      <c r="AN162" s="2"/>
      <c r="AO162" s="2"/>
      <c r="AP162" s="2"/>
      <c r="AQ162" s="2"/>
      <c r="AR162" s="55"/>
      <c r="AS162" s="110"/>
      <c r="AT162" s="110"/>
      <c r="AU162" s="110"/>
      <c r="AV162" s="32"/>
      <c r="AW162" s="32"/>
      <c r="AX162" s="32"/>
      <c r="AY162" s="32"/>
      <c r="AZ162" s="32"/>
      <c r="BA162" s="55"/>
      <c r="BB162" s="110"/>
      <c r="BC162" s="110"/>
      <c r="BD162" s="110"/>
      <c r="BE162" s="32"/>
      <c r="BF162" s="32"/>
      <c r="BG162" s="32"/>
      <c r="BH162" s="32"/>
      <c r="BI162" s="32"/>
      <c r="BJ162" s="2"/>
      <c r="BK162" s="2"/>
      <c r="BL162" s="2"/>
      <c r="BM162" s="2"/>
      <c r="BN162" s="2"/>
      <c r="BO162" s="2"/>
      <c r="BQ162" s="1198"/>
      <c r="BR162" s="1198"/>
      <c r="BS162" s="1198"/>
      <c r="BT162" s="1212"/>
      <c r="BU162" s="1212"/>
      <c r="BV162" s="1212"/>
      <c r="BW162" s="1212"/>
      <c r="BX162" s="1212"/>
      <c r="BY162" s="1212"/>
      <c r="BZ162" s="1212"/>
      <c r="CA162" s="1212"/>
      <c r="CB162" s="51"/>
      <c r="CC162" s="51"/>
      <c r="CD162" s="52"/>
      <c r="CE162" s="52"/>
      <c r="CF162" s="52"/>
      <c r="CG162" s="52"/>
      <c r="CH162" s="52"/>
      <c r="CI162" s="52"/>
      <c r="CJ162" s="52"/>
      <c r="CK162" s="52"/>
      <c r="CL162" s="52"/>
      <c r="CM162" s="52"/>
      <c r="CN162" s="52"/>
      <c r="CO162" s="52"/>
      <c r="CP162" s="52"/>
      <c r="CQ162" s="52"/>
      <c r="CR162" s="52"/>
      <c r="CS162" s="52"/>
      <c r="CT162" s="52"/>
      <c r="CU162" s="52"/>
      <c r="CV162" s="52"/>
      <c r="CW162" s="5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ht="9" hidden="1" customHeight="1">
      <c r="A163" s="180"/>
      <c r="B163" s="5"/>
      <c r="C163" s="32"/>
      <c r="D163" s="66"/>
      <c r="E163" s="66"/>
      <c r="F163" s="66"/>
      <c r="G163" s="66"/>
      <c r="H163" s="66"/>
      <c r="I163" s="66"/>
      <c r="J163" s="77"/>
      <c r="K163" s="77"/>
      <c r="L163" s="77"/>
      <c r="M163" s="77"/>
      <c r="N163" s="77"/>
      <c r="O163" s="77"/>
      <c r="P163" s="77"/>
      <c r="Q163" s="5"/>
      <c r="R163" s="5"/>
      <c r="S163" s="837"/>
      <c r="T163" s="1092" t="s">
        <v>318</v>
      </c>
      <c r="U163" s="1085"/>
      <c r="V163" s="1091"/>
      <c r="W163" s="1092" t="s">
        <v>79</v>
      </c>
      <c r="X163" s="1085"/>
      <c r="Y163" s="1091"/>
      <c r="Z163" s="1092" t="s">
        <v>114</v>
      </c>
      <c r="AA163" s="1085"/>
      <c r="AB163" s="1091"/>
      <c r="AC163" s="1092" t="s">
        <v>131</v>
      </c>
      <c r="AD163" s="1085"/>
      <c r="AE163" s="1091"/>
      <c r="AF163" s="1092" t="s">
        <v>348</v>
      </c>
      <c r="AG163" s="1085"/>
      <c r="AH163" s="1091"/>
      <c r="AI163" s="1092" t="s">
        <v>349</v>
      </c>
      <c r="AJ163" s="1085"/>
      <c r="AK163" s="1091"/>
      <c r="AL163" s="181"/>
      <c r="AM163" s="2"/>
      <c r="AN163" s="2"/>
      <c r="AO163" s="2"/>
      <c r="AP163" s="2"/>
      <c r="AQ163" s="2"/>
      <c r="AR163" s="55"/>
      <c r="AS163" s="110"/>
      <c r="AT163" s="110"/>
      <c r="AU163" s="110"/>
      <c r="AV163" s="32"/>
      <c r="AW163" s="32"/>
      <c r="AX163" s="32"/>
      <c r="AY163" s="32"/>
      <c r="AZ163" s="32"/>
      <c r="BA163" s="55"/>
      <c r="BB163" s="110"/>
      <c r="BC163" s="110"/>
      <c r="BD163" s="110"/>
      <c r="BE163" s="32"/>
      <c r="BF163" s="32"/>
      <c r="BG163" s="32"/>
      <c r="BH163" s="32"/>
      <c r="BI163" s="32"/>
      <c r="BJ163" s="2"/>
      <c r="BK163" s="2"/>
      <c r="BL163" s="2"/>
      <c r="BM163" s="2"/>
      <c r="BN163" s="2"/>
      <c r="BO163" s="2"/>
      <c r="BQ163" s="182"/>
      <c r="BR163" s="182"/>
      <c r="BS163" s="182"/>
      <c r="BT163" s="186"/>
      <c r="BU163" s="186"/>
      <c r="BV163" s="187"/>
      <c r="BW163" s="187"/>
      <c r="BX163" s="187"/>
      <c r="BY163" s="187"/>
      <c r="BZ163" s="187"/>
      <c r="CA163" s="187"/>
      <c r="CB163" s="51"/>
      <c r="CC163" s="51"/>
      <c r="CD163" s="52"/>
      <c r="CE163" s="52"/>
      <c r="CF163" s="52"/>
      <c r="CG163" s="52"/>
      <c r="CH163" s="52"/>
      <c r="CI163" s="52"/>
      <c r="CJ163" s="52"/>
      <c r="CK163" s="52"/>
      <c r="CL163" s="52"/>
      <c r="CM163" s="52"/>
      <c r="CN163" s="52"/>
      <c r="CO163" s="52"/>
      <c r="CP163" s="52"/>
      <c r="CQ163" s="52"/>
      <c r="CR163" s="52"/>
      <c r="CS163" s="52"/>
      <c r="CT163" s="52"/>
      <c r="CU163" s="52"/>
      <c r="CV163" s="52"/>
      <c r="CW163" s="5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ht="15" hidden="1" customHeight="1">
      <c r="A164" s="180"/>
      <c r="B164" s="5"/>
      <c r="C164" s="1118" t="s">
        <v>231</v>
      </c>
      <c r="D164" s="1118" t="s">
        <v>232</v>
      </c>
      <c r="E164" s="1118"/>
      <c r="F164" s="1118"/>
      <c r="G164" s="1118"/>
      <c r="H164" s="148"/>
      <c r="I164" s="66"/>
      <c r="J164" s="77"/>
      <c r="K164" s="77"/>
      <c r="L164" s="77"/>
      <c r="M164" s="77"/>
      <c r="N164" s="77"/>
      <c r="O164" s="77"/>
      <c r="P164" s="77"/>
      <c r="Q164" s="5"/>
      <c r="R164" s="5"/>
      <c r="S164" s="837"/>
      <c r="T164" s="103" t="s">
        <v>55</v>
      </c>
      <c r="U164" s="1081" t="s">
        <v>167</v>
      </c>
      <c r="V164" s="1081"/>
      <c r="W164" s="103" t="s">
        <v>55</v>
      </c>
      <c r="X164" s="1081" t="s">
        <v>179</v>
      </c>
      <c r="Y164" s="1081"/>
      <c r="Z164" s="103" t="s">
        <v>55</v>
      </c>
      <c r="AA164" s="1081" t="s">
        <v>190</v>
      </c>
      <c r="AB164" s="1081"/>
      <c r="AC164" s="103" t="s">
        <v>55</v>
      </c>
      <c r="AD164" s="1081" t="s">
        <v>202</v>
      </c>
      <c r="AE164" s="1081"/>
      <c r="AF164" s="103" t="s">
        <v>55</v>
      </c>
      <c r="AG164" s="1081">
        <v>1560</v>
      </c>
      <c r="AH164" s="1081"/>
      <c r="AI164" s="103" t="s">
        <v>55</v>
      </c>
      <c r="AJ164" s="1107">
        <v>2699</v>
      </c>
      <c r="AK164" s="1219"/>
      <c r="AL164" s="181"/>
      <c r="AM164" s="2"/>
      <c r="AN164" s="2"/>
      <c r="AO164" s="2"/>
      <c r="AP164" s="2"/>
      <c r="BL164" s="2"/>
      <c r="BM164" s="2"/>
      <c r="BN164" s="2"/>
      <c r="BO164" s="2"/>
      <c r="BQ164" s="1198"/>
      <c r="BR164" s="1198"/>
      <c r="BS164" s="1198"/>
      <c r="BT164" s="1212"/>
      <c r="BU164" s="1212"/>
      <c r="BV164" s="1212"/>
      <c r="BW164" s="1212"/>
      <c r="BX164" s="1212"/>
      <c r="BY164" s="1212"/>
      <c r="BZ164" s="1212"/>
      <c r="CA164" s="1212"/>
      <c r="CB164" s="51"/>
      <c r="CC164" s="51"/>
      <c r="CD164" s="52"/>
      <c r="CE164" s="52"/>
      <c r="CF164" s="52"/>
      <c r="CG164" s="52"/>
      <c r="CH164" s="52"/>
      <c r="CI164" s="52"/>
      <c r="CJ164" s="52"/>
      <c r="CK164" s="52"/>
      <c r="CL164" s="52"/>
      <c r="CM164" s="52"/>
      <c r="CN164" s="52"/>
      <c r="CO164" s="52"/>
      <c r="CP164" s="52"/>
      <c r="CQ164" s="52"/>
      <c r="CR164" s="52"/>
      <c r="CS164" s="52"/>
      <c r="CT164" s="52"/>
      <c r="CU164" s="52"/>
      <c r="CV164" s="52"/>
      <c r="CW164" s="5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row>
    <row r="165" spans="1:186" ht="9" hidden="1" customHeight="1">
      <c r="A165" s="180"/>
      <c r="B165" s="5"/>
      <c r="C165" s="1118"/>
      <c r="D165" s="1118"/>
      <c r="E165" s="1118"/>
      <c r="F165" s="1118"/>
      <c r="G165" s="1118"/>
      <c r="H165" s="148"/>
      <c r="I165" s="66"/>
      <c r="J165" s="77"/>
      <c r="K165" s="77"/>
      <c r="L165" s="77"/>
      <c r="M165" s="77"/>
      <c r="N165" s="77"/>
      <c r="O165" s="77"/>
      <c r="P165" s="77"/>
      <c r="Q165" s="5"/>
      <c r="R165" s="5"/>
      <c r="S165" s="837"/>
      <c r="T165" s="1092" t="s">
        <v>69</v>
      </c>
      <c r="U165" s="1085"/>
      <c r="V165" s="1091"/>
      <c r="W165" s="1092" t="s">
        <v>323</v>
      </c>
      <c r="X165" s="1085"/>
      <c r="Y165" s="1091"/>
      <c r="Z165" s="1092" t="s">
        <v>355</v>
      </c>
      <c r="AA165" s="1085"/>
      <c r="AB165" s="1091"/>
      <c r="AC165" s="1092" t="s">
        <v>334</v>
      </c>
      <c r="AD165" s="1085"/>
      <c r="AE165" s="1091"/>
      <c r="AF165" s="1092" t="s">
        <v>352</v>
      </c>
      <c r="AG165" s="1085"/>
      <c r="AH165" s="1091"/>
      <c r="AI165" s="1092" t="s">
        <v>289</v>
      </c>
      <c r="AJ165" s="1085"/>
      <c r="AK165" s="1091"/>
      <c r="AL165" s="181"/>
      <c r="AM165" s="2"/>
      <c r="AN165" s="2"/>
      <c r="AO165" s="2"/>
      <c r="AP165" s="2"/>
      <c r="BL165" s="2"/>
      <c r="BM165" s="2"/>
      <c r="BN165" s="2"/>
      <c r="BO165" s="2"/>
      <c r="BQ165" s="182"/>
      <c r="BR165" s="182"/>
      <c r="BS165" s="182"/>
      <c r="BT165" s="186"/>
      <c r="BU165" s="186"/>
      <c r="BV165" s="186"/>
      <c r="BW165" s="186"/>
      <c r="BX165" s="186"/>
      <c r="BY165" s="186"/>
      <c r="BZ165" s="186"/>
      <c r="CA165" s="186"/>
      <c r="CB165" s="51"/>
      <c r="CC165" s="51"/>
      <c r="CD165" s="52"/>
      <c r="CE165" s="52"/>
      <c r="CF165" s="52"/>
      <c r="CG165" s="52"/>
      <c r="CH165" s="52"/>
      <c r="CI165" s="52"/>
      <c r="CJ165" s="52"/>
      <c r="CK165" s="52"/>
      <c r="CL165" s="52"/>
      <c r="CM165" s="52"/>
      <c r="CN165" s="52"/>
      <c r="CO165" s="52"/>
      <c r="CP165" s="52"/>
      <c r="CQ165" s="52"/>
      <c r="CR165" s="52"/>
      <c r="CS165" s="52"/>
      <c r="CT165" s="52"/>
      <c r="CU165" s="52"/>
      <c r="CV165" s="52"/>
      <c r="CW165" s="5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row>
    <row r="166" spans="1:186" ht="15" hidden="1" customHeight="1">
      <c r="A166" s="188"/>
      <c r="B166" s="5"/>
      <c r="C166" s="1108" t="s">
        <v>299</v>
      </c>
      <c r="D166" s="894"/>
      <c r="E166" s="894"/>
      <c r="F166" s="894"/>
      <c r="G166" s="1110" t="s">
        <v>51</v>
      </c>
      <c r="H166" s="1125" t="s">
        <v>300</v>
      </c>
      <c r="I166" s="1126"/>
      <c r="J166" s="1113" t="s">
        <v>302</v>
      </c>
      <c r="K166" s="1129" t="s">
        <v>304</v>
      </c>
      <c r="L166" s="1130"/>
      <c r="M166" s="1220" t="s">
        <v>303</v>
      </c>
      <c r="N166" s="1129" t="s">
        <v>305</v>
      </c>
      <c r="O166" s="1129"/>
      <c r="P166" s="1130"/>
      <c r="Q166" s="5"/>
      <c r="R166" s="5"/>
      <c r="S166" s="837"/>
      <c r="T166" s="103" t="s">
        <v>55</v>
      </c>
      <c r="U166" s="1081" t="s">
        <v>168</v>
      </c>
      <c r="V166" s="1081"/>
      <c r="W166" s="103" t="s">
        <v>55</v>
      </c>
      <c r="X166" s="1081" t="s">
        <v>180</v>
      </c>
      <c r="Y166" s="1081"/>
      <c r="Z166" s="103" t="s">
        <v>55</v>
      </c>
      <c r="AA166" s="1081" t="s">
        <v>191</v>
      </c>
      <c r="AB166" s="1081"/>
      <c r="AC166" s="103" t="s">
        <v>55</v>
      </c>
      <c r="AD166" s="1081" t="s">
        <v>203</v>
      </c>
      <c r="AE166" s="1081"/>
      <c r="AF166" s="103" t="s">
        <v>55</v>
      </c>
      <c r="AG166" s="1106">
        <v>1570</v>
      </c>
      <c r="AH166" s="1107"/>
      <c r="AI166" s="103" t="s">
        <v>55</v>
      </c>
      <c r="AJ166" s="1107">
        <v>1730</v>
      </c>
      <c r="AK166" s="1219"/>
      <c r="AL166" s="181"/>
      <c r="AM166" s="2"/>
      <c r="AN166" s="2"/>
      <c r="AO166" s="2"/>
      <c r="AP166" s="2"/>
      <c r="BL166" s="2"/>
      <c r="BM166" s="2"/>
      <c r="BN166" s="2"/>
      <c r="BO166" s="2"/>
      <c r="BQ166" s="1198"/>
      <c r="BR166" s="1198"/>
      <c r="BS166" s="1198"/>
      <c r="BT166" s="1212"/>
      <c r="BU166" s="1212"/>
      <c r="BV166" s="1212"/>
      <c r="BW166" s="1212"/>
      <c r="BX166" s="1212"/>
      <c r="BY166" s="1212"/>
      <c r="BZ166" s="1212"/>
      <c r="CA166" s="1212"/>
      <c r="CB166" s="51"/>
      <c r="CC166" s="51"/>
      <c r="CD166" s="52"/>
      <c r="CE166" s="52"/>
      <c r="CF166" s="52"/>
      <c r="CG166" s="52"/>
      <c r="CH166" s="52"/>
      <c r="CI166" s="52"/>
      <c r="CJ166" s="52"/>
      <c r="CK166" s="52"/>
      <c r="CL166" s="52"/>
      <c r="CM166" s="52"/>
      <c r="CN166" s="52"/>
      <c r="CO166" s="52"/>
      <c r="CP166" s="52"/>
      <c r="CQ166" s="52"/>
      <c r="CR166" s="52"/>
      <c r="CS166" s="52"/>
      <c r="CT166" s="52"/>
      <c r="CU166" s="52"/>
      <c r="CV166" s="52"/>
      <c r="CW166" s="5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row>
    <row r="167" spans="1:186" ht="4.5" hidden="1" customHeight="1">
      <c r="A167" s="188"/>
      <c r="B167" s="5"/>
      <c r="C167" s="1021"/>
      <c r="D167" s="897"/>
      <c r="E167" s="897"/>
      <c r="F167" s="897"/>
      <c r="G167" s="1111"/>
      <c r="H167" s="1127"/>
      <c r="I167" s="1128"/>
      <c r="J167" s="1114"/>
      <c r="K167" s="1131"/>
      <c r="L167" s="1132"/>
      <c r="M167" s="1221"/>
      <c r="N167" s="1222"/>
      <c r="O167" s="1222"/>
      <c r="P167" s="1223"/>
      <c r="Q167" s="5"/>
      <c r="R167" s="5"/>
      <c r="S167" s="837"/>
      <c r="T167" s="1105" t="s">
        <v>70</v>
      </c>
      <c r="U167" s="1083"/>
      <c r="V167" s="1224"/>
      <c r="W167" s="1105" t="s">
        <v>324</v>
      </c>
      <c r="X167" s="1083"/>
      <c r="Y167" s="1224"/>
      <c r="Z167" s="1105" t="s">
        <v>329</v>
      </c>
      <c r="AA167" s="1083"/>
      <c r="AB167" s="1224"/>
      <c r="AC167" s="1105" t="s">
        <v>335</v>
      </c>
      <c r="AD167" s="1083"/>
      <c r="AE167" s="1224"/>
      <c r="AF167" s="1105" t="s">
        <v>347</v>
      </c>
      <c r="AG167" s="1083"/>
      <c r="AH167" s="1083"/>
      <c r="AI167" s="1105" t="s">
        <v>343</v>
      </c>
      <c r="AJ167" s="1083"/>
      <c r="AK167" s="1224"/>
      <c r="AL167" s="181"/>
      <c r="AM167" s="2"/>
      <c r="AN167" s="2"/>
      <c r="AO167" s="2"/>
      <c r="AP167" s="2"/>
      <c r="BL167" s="2"/>
      <c r="BM167" s="2"/>
      <c r="BN167" s="2"/>
      <c r="BO167" s="2"/>
      <c r="BQ167" s="182"/>
      <c r="BR167" s="182"/>
      <c r="BS167" s="182"/>
      <c r="BT167" s="51"/>
      <c r="BU167" s="51"/>
      <c r="BV167" s="52"/>
      <c r="BW167" s="52"/>
      <c r="BX167" s="52"/>
      <c r="BY167" s="52"/>
      <c r="BZ167" s="52"/>
      <c r="CA167" s="52"/>
      <c r="CB167" s="51"/>
      <c r="CC167" s="51"/>
      <c r="CD167" s="52"/>
      <c r="CE167" s="52"/>
      <c r="CF167" s="52"/>
      <c r="CG167" s="52"/>
      <c r="CH167" s="52"/>
      <c r="CI167" s="52"/>
      <c r="CJ167" s="52"/>
      <c r="CK167" s="52"/>
      <c r="CL167" s="52"/>
      <c r="CM167" s="52"/>
      <c r="CN167" s="52"/>
      <c r="CO167" s="52"/>
      <c r="CP167" s="52"/>
      <c r="CQ167" s="52"/>
      <c r="CR167" s="52"/>
      <c r="CS167" s="52"/>
      <c r="CT167" s="52"/>
      <c r="CU167" s="52"/>
      <c r="CV167" s="52"/>
      <c r="CW167" s="5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row>
    <row r="168" spans="1:186" ht="4.5" hidden="1" customHeight="1">
      <c r="A168" s="188"/>
      <c r="B168" s="5"/>
      <c r="C168" s="1021"/>
      <c r="D168" s="897"/>
      <c r="E168" s="897"/>
      <c r="F168" s="897"/>
      <c r="G168" s="1111"/>
      <c r="H168" s="1116">
        <v>10</v>
      </c>
      <c r="I168" s="1119" t="s">
        <v>29</v>
      </c>
      <c r="J168" s="1114"/>
      <c r="K168" s="1121">
        <v>8</v>
      </c>
      <c r="L168" s="1123" t="s">
        <v>29</v>
      </c>
      <c r="M168" s="1225" t="s">
        <v>357</v>
      </c>
      <c r="N168" s="1226"/>
      <c r="O168" s="1226"/>
      <c r="P168" s="1228" t="s">
        <v>29</v>
      </c>
      <c r="Q168" s="5"/>
      <c r="R168" s="5"/>
      <c r="S168" s="837"/>
      <c r="T168" s="1092"/>
      <c r="U168" s="1085"/>
      <c r="V168" s="1091"/>
      <c r="W168" s="1092"/>
      <c r="X168" s="1085"/>
      <c r="Y168" s="1091"/>
      <c r="Z168" s="1092"/>
      <c r="AA168" s="1085"/>
      <c r="AB168" s="1091"/>
      <c r="AC168" s="1092"/>
      <c r="AD168" s="1085"/>
      <c r="AE168" s="1091"/>
      <c r="AF168" s="1092"/>
      <c r="AG168" s="1085"/>
      <c r="AH168" s="1085"/>
      <c r="AI168" s="1092"/>
      <c r="AJ168" s="1085"/>
      <c r="AK168" s="1091"/>
      <c r="AL168" s="181"/>
      <c r="AM168" s="2"/>
      <c r="AN168" s="2"/>
      <c r="AO168" s="2"/>
      <c r="AP168" s="2"/>
      <c r="BL168" s="2"/>
      <c r="BM168" s="2"/>
      <c r="BN168" s="2"/>
      <c r="BO168" s="2"/>
      <c r="BQ168" s="182"/>
      <c r="BR168" s="182"/>
      <c r="BS168" s="182"/>
      <c r="BT168" s="51"/>
      <c r="BU168" s="51"/>
      <c r="BV168" s="52"/>
      <c r="BW168" s="52"/>
      <c r="BX168" s="52"/>
      <c r="BY168" s="52"/>
      <c r="BZ168" s="52"/>
      <c r="CA168" s="52"/>
      <c r="CB168" s="51"/>
      <c r="CC168" s="51"/>
      <c r="CD168" s="52"/>
      <c r="CE168" s="52"/>
      <c r="CF168" s="52"/>
      <c r="CG168" s="52"/>
      <c r="CH168" s="52"/>
      <c r="CI168" s="52"/>
      <c r="CJ168" s="52"/>
      <c r="CK168" s="52"/>
      <c r="CL168" s="52"/>
      <c r="CM168" s="52"/>
      <c r="CN168" s="52"/>
      <c r="CO168" s="52"/>
      <c r="CP168" s="52"/>
      <c r="CQ168" s="52"/>
      <c r="CR168" s="52"/>
      <c r="CS168" s="52"/>
      <c r="CT168" s="52"/>
      <c r="CU168" s="52"/>
      <c r="CV168" s="52"/>
      <c r="CW168" s="5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row>
    <row r="169" spans="1:186" ht="15" hidden="1" customHeight="1">
      <c r="A169" s="188"/>
      <c r="B169" s="5"/>
      <c r="C169" s="1109"/>
      <c r="D169" s="1088"/>
      <c r="E169" s="1088"/>
      <c r="F169" s="1088"/>
      <c r="G169" s="1112"/>
      <c r="H169" s="1117"/>
      <c r="I169" s="1120"/>
      <c r="J169" s="1115"/>
      <c r="K169" s="1122"/>
      <c r="L169" s="1124"/>
      <c r="M169" s="1221"/>
      <c r="N169" s="1227"/>
      <c r="O169" s="1227"/>
      <c r="P169" s="1229"/>
      <c r="Q169" s="5"/>
      <c r="R169" s="5"/>
      <c r="S169" s="837"/>
      <c r="T169" s="141" t="s">
        <v>55</v>
      </c>
      <c r="U169" s="897" t="s">
        <v>169</v>
      </c>
      <c r="V169" s="897"/>
      <c r="W169" s="141" t="s">
        <v>55</v>
      </c>
      <c r="X169" s="897" t="s">
        <v>181</v>
      </c>
      <c r="Y169" s="897"/>
      <c r="Z169" s="141" t="s">
        <v>55</v>
      </c>
      <c r="AA169" s="897" t="s">
        <v>192</v>
      </c>
      <c r="AB169" s="897"/>
      <c r="AC169" s="141" t="s">
        <v>55</v>
      </c>
      <c r="AD169" s="897" t="s">
        <v>205</v>
      </c>
      <c r="AE169" s="897"/>
      <c r="AF169" s="141" t="s">
        <v>55</v>
      </c>
      <c r="AG169" s="1102"/>
      <c r="AH169" s="1102"/>
      <c r="AI169" s="104"/>
      <c r="AJ169" s="768"/>
      <c r="AK169" s="1101"/>
      <c r="AL169" s="181"/>
      <c r="AM169" s="2"/>
      <c r="AN169" s="2"/>
      <c r="AO169" s="2"/>
      <c r="AP169" s="2"/>
      <c r="BL169" s="2"/>
      <c r="BM169" s="2"/>
      <c r="BN169" s="2"/>
      <c r="BO169" s="2"/>
      <c r="BQ169" s="1198"/>
      <c r="BR169" s="1198"/>
      <c r="BS169" s="1198"/>
      <c r="BT169" s="51"/>
      <c r="BU169" s="51"/>
      <c r="BV169" s="52"/>
      <c r="BW169" s="52"/>
      <c r="BX169" s="52"/>
      <c r="BY169" s="52"/>
      <c r="BZ169" s="52"/>
      <c r="CA169" s="52"/>
      <c r="CB169" s="51"/>
      <c r="CC169" s="51"/>
      <c r="CD169" s="52"/>
      <c r="CE169" s="52"/>
      <c r="CF169" s="52"/>
      <c r="CG169" s="52"/>
      <c r="CH169" s="52"/>
      <c r="CI169" s="52"/>
      <c r="CJ169" s="52"/>
      <c r="CK169" s="52"/>
      <c r="CL169" s="52"/>
      <c r="CM169" s="52"/>
      <c r="CN169" s="52"/>
      <c r="CO169" s="52"/>
      <c r="CP169" s="52"/>
      <c r="CQ169" s="52"/>
      <c r="CR169" s="52"/>
      <c r="CS169" s="52"/>
      <c r="CT169" s="52"/>
      <c r="CU169" s="52"/>
      <c r="CV169" s="52"/>
      <c r="CW169" s="5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row>
    <row r="170" spans="1:186" ht="9" hidden="1" customHeight="1">
      <c r="A170" s="188"/>
      <c r="B170" s="5"/>
      <c r="Q170" s="5"/>
      <c r="R170" s="5"/>
      <c r="S170" s="143"/>
      <c r="T170" s="1258" t="s">
        <v>214</v>
      </c>
      <c r="U170" s="1259"/>
      <c r="V170" s="1260"/>
      <c r="W170" s="1258" t="s">
        <v>325</v>
      </c>
      <c r="X170" s="1259"/>
      <c r="Y170" s="1260"/>
      <c r="Z170" s="1258" t="s">
        <v>59</v>
      </c>
      <c r="AA170" s="1259"/>
      <c r="AB170" s="1260"/>
      <c r="AC170" s="1258" t="s">
        <v>135</v>
      </c>
      <c r="AD170" s="1259"/>
      <c r="AE170" s="1260"/>
      <c r="AF170" s="1258"/>
      <c r="AG170" s="1259"/>
      <c r="AH170" s="1259"/>
      <c r="AI170" s="1259"/>
      <c r="AJ170" s="1259"/>
      <c r="AK170" s="1260"/>
      <c r="AL170" s="181"/>
      <c r="AM170" s="2"/>
      <c r="AN170" s="2"/>
      <c r="AO170" s="2"/>
      <c r="AP170" s="2"/>
      <c r="BL170" s="2"/>
      <c r="BM170" s="2"/>
      <c r="BN170" s="2"/>
      <c r="BO170" s="2"/>
      <c r="BQ170" s="52"/>
      <c r="BR170" s="52"/>
      <c r="BS170" s="52"/>
      <c r="BT170" s="52"/>
      <c r="BU170" s="52"/>
      <c r="BV170" s="52"/>
      <c r="BW170" s="52"/>
      <c r="BX170" s="52"/>
      <c r="BY170" s="52"/>
      <c r="BZ170" s="52"/>
      <c r="CA170" s="52"/>
      <c r="CB170" s="51"/>
      <c r="CC170" s="51"/>
      <c r="CD170" s="52"/>
      <c r="CE170" s="52"/>
      <c r="CF170" s="52"/>
      <c r="CG170" s="52"/>
      <c r="CH170" s="52"/>
      <c r="CI170" s="52"/>
      <c r="CJ170" s="52"/>
      <c r="CK170" s="52"/>
      <c r="CL170" s="52"/>
      <c r="CM170" s="52"/>
      <c r="CN170" s="52"/>
      <c r="CO170" s="52"/>
      <c r="CP170" s="52"/>
      <c r="CQ170" s="52"/>
      <c r="CR170" s="52"/>
      <c r="CS170" s="52"/>
      <c r="CT170" s="52"/>
      <c r="CU170" s="52"/>
      <c r="CV170" s="52"/>
      <c r="CW170" s="5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row>
    <row r="171" spans="1:186" ht="9.9499999999999993" hidden="1" customHeight="1">
      <c r="A171" s="180"/>
      <c r="B171" s="5"/>
      <c r="Q171" s="5"/>
      <c r="R171" s="5"/>
      <c r="S171" s="5"/>
      <c r="T171" s="104"/>
      <c r="W171" s="104"/>
      <c r="Z171" s="104"/>
      <c r="AC171" s="104"/>
      <c r="AF171" s="104"/>
      <c r="AI171" s="95"/>
      <c r="AJ171" s="95"/>
      <c r="AK171" s="95"/>
      <c r="AL171" s="181"/>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Q171" s="1198"/>
      <c r="BR171" s="1198"/>
      <c r="BS171" s="1198"/>
      <c r="BT171" s="51"/>
      <c r="BU171" s="51"/>
      <c r="BV171" s="51"/>
      <c r="BW171" s="51"/>
      <c r="BX171" s="51"/>
      <c r="BY171" s="51"/>
      <c r="BZ171" s="51"/>
      <c r="CA171" s="52"/>
      <c r="CB171" s="51"/>
      <c r="CC171" s="51"/>
      <c r="CD171" s="51"/>
      <c r="CE171" s="51"/>
      <c r="CF171" s="51"/>
      <c r="CG171" s="51"/>
      <c r="CH171" s="51"/>
      <c r="CI171" s="51"/>
      <c r="CJ171" s="52"/>
      <c r="CK171" s="52"/>
      <c r="CL171" s="52"/>
      <c r="CM171" s="52"/>
      <c r="CN171" s="52"/>
      <c r="CO171" s="52"/>
      <c r="CP171" s="52"/>
      <c r="CQ171" s="52"/>
      <c r="CR171" s="52"/>
      <c r="CS171" s="52"/>
      <c r="CT171" s="52"/>
      <c r="CU171" s="52"/>
      <c r="CV171" s="52"/>
      <c r="CW171" s="5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row>
    <row r="172" spans="1:186" ht="15" hidden="1" customHeight="1">
      <c r="A172" s="180"/>
      <c r="B172" s="5"/>
      <c r="C172" s="32"/>
      <c r="D172" s="32"/>
      <c r="E172" s="32"/>
      <c r="F172" s="32"/>
      <c r="G172" s="66"/>
      <c r="H172" s="66"/>
      <c r="I172" s="66"/>
      <c r="J172" s="77"/>
      <c r="K172" s="77"/>
      <c r="L172" s="77"/>
      <c r="M172" s="77"/>
      <c r="N172" s="77"/>
      <c r="O172" s="77"/>
      <c r="P172" s="77"/>
      <c r="Q172" s="5"/>
      <c r="R172" s="1261"/>
      <c r="S172" s="1262"/>
      <c r="T172" s="1211"/>
      <c r="U172" s="1267"/>
      <c r="V172" s="1268"/>
      <c r="W172" s="1269"/>
      <c r="X172" s="1267"/>
      <c r="Y172" s="1268"/>
      <c r="Z172" s="1269"/>
      <c r="AA172" s="1267"/>
      <c r="AB172" s="1268"/>
      <c r="AC172" s="1269"/>
      <c r="AD172" s="94"/>
      <c r="AE172" s="1195" t="s">
        <v>306</v>
      </c>
      <c r="AF172" s="1196"/>
      <c r="AG172" s="1196"/>
      <c r="AH172" s="1196"/>
      <c r="AI172" s="1196"/>
      <c r="AJ172" s="1196"/>
      <c r="AK172" s="1197"/>
      <c r="AL172" s="181"/>
      <c r="AM172" s="2"/>
      <c r="AN172" s="2"/>
      <c r="AO172" s="2"/>
      <c r="AP172" s="2"/>
      <c r="AQ172" s="2"/>
      <c r="AR172" s="30"/>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row>
    <row r="173" spans="1:186" ht="17.100000000000001" hidden="1" customHeight="1">
      <c r="A173" s="180"/>
      <c r="B173" s="5"/>
      <c r="C173" s="32"/>
      <c r="D173" s="66"/>
      <c r="E173" s="66"/>
      <c r="F173" s="66"/>
      <c r="G173" s="66"/>
      <c r="H173" s="66"/>
      <c r="I173" s="66"/>
      <c r="J173" s="77"/>
      <c r="K173" s="77"/>
      <c r="L173" s="77"/>
      <c r="M173" s="77"/>
      <c r="N173" s="77"/>
      <c r="O173" s="77"/>
      <c r="P173" s="77"/>
      <c r="Q173" s="5"/>
      <c r="R173" s="1263"/>
      <c r="S173" s="1264"/>
      <c r="T173" s="1265"/>
      <c r="U173" s="1270"/>
      <c r="V173" s="768"/>
      <c r="W173" s="1101"/>
      <c r="X173" s="1270"/>
      <c r="Y173" s="768"/>
      <c r="Z173" s="1101"/>
      <c r="AA173" s="1270"/>
      <c r="AB173" s="768"/>
      <c r="AC173" s="1101"/>
      <c r="AD173" s="5"/>
      <c r="AE173" s="1194" t="str">
        <f>$AE$116</f>
        <v/>
      </c>
      <c r="AF173" s="1194"/>
      <c r="AG173" s="1194"/>
      <c r="AH173" s="1194"/>
      <c r="AI173" s="1194"/>
      <c r="AJ173" s="1194"/>
      <c r="AK173" s="1194"/>
      <c r="AL173" s="181"/>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row>
    <row r="174" spans="1:186" ht="17.100000000000001" hidden="1" customHeight="1">
      <c r="A174" s="180"/>
      <c r="B174" s="5"/>
      <c r="C174" s="32"/>
      <c r="D174" s="66"/>
      <c r="E174" s="66"/>
      <c r="F174" s="66"/>
      <c r="G174" s="66"/>
      <c r="H174" s="66"/>
      <c r="I174" s="66"/>
      <c r="J174" s="77"/>
      <c r="K174" s="77"/>
      <c r="L174" s="77"/>
      <c r="M174" s="77"/>
      <c r="N174" s="77"/>
      <c r="O174" s="77"/>
      <c r="P174" s="77"/>
      <c r="Q174" s="5"/>
      <c r="R174" s="1266"/>
      <c r="S174" s="1204"/>
      <c r="T174" s="1205"/>
      <c r="U174" s="1271"/>
      <c r="V174" s="1272"/>
      <c r="W174" s="1273"/>
      <c r="X174" s="1271"/>
      <c r="Y174" s="1272"/>
      <c r="Z174" s="1273"/>
      <c r="AA174" s="1271"/>
      <c r="AB174" s="1272"/>
      <c r="AC174" s="1273"/>
      <c r="AD174" s="5"/>
      <c r="AE174" s="1194"/>
      <c r="AF174" s="1194"/>
      <c r="AG174" s="1194"/>
      <c r="AH174" s="1194"/>
      <c r="AI174" s="1194"/>
      <c r="AJ174" s="1194"/>
      <c r="AK174" s="1194"/>
      <c r="AL174" s="181"/>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row>
    <row r="175" spans="1:186" ht="12.6" hidden="1" customHeight="1">
      <c r="A175" s="180"/>
      <c r="B175" s="5" t="s">
        <v>9</v>
      </c>
      <c r="C175" s="5" t="s">
        <v>441</v>
      </c>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32"/>
      <c r="AG175" s="5"/>
      <c r="AH175" s="1230">
        <f>$AH$57</f>
        <v>0</v>
      </c>
      <c r="AI175" s="1230"/>
      <c r="AJ175" s="1230"/>
      <c r="AK175" s="1230"/>
      <c r="AL175" s="181"/>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row>
    <row r="176" spans="1:186" ht="21.95" hidden="1" customHeight="1">
      <c r="A176" s="2"/>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row>
    <row r="177" spans="1:80" ht="15" hidden="1" customHeight="1"/>
    <row r="178" spans="1:80" ht="9" hidden="1" customHeight="1"/>
    <row r="179" spans="1:80" ht="9.9499999999999993" hidden="1" customHeight="1"/>
    <row r="180" spans="1:80" ht="15" customHeight="1">
      <c r="A180" t="s">
        <v>362</v>
      </c>
      <c r="B180" t="s">
        <v>416</v>
      </c>
    </row>
    <row r="181" spans="1:80" ht="17.100000000000001" hidden="1" customHeight="1">
      <c r="E181" t="s">
        <v>360</v>
      </c>
      <c r="P181" t="s">
        <v>364</v>
      </c>
    </row>
    <row r="182" spans="1:80" ht="17.100000000000001" hidden="1" customHeight="1">
      <c r="E182" t="s">
        <v>361</v>
      </c>
      <c r="P182" t="s">
        <v>363</v>
      </c>
    </row>
    <row r="183" spans="1:80" ht="12.6" hidden="1" customHeight="1"/>
    <row r="184" spans="1:80" ht="21.95" hidden="1" customHeight="1">
      <c r="A184" t="s">
        <v>362</v>
      </c>
      <c r="B184" t="s">
        <v>416</v>
      </c>
      <c r="BR184" s="177" t="s">
        <v>158</v>
      </c>
      <c r="BS184" s="177"/>
      <c r="BT184" s="177"/>
      <c r="BU184" s="23" t="s">
        <v>60</v>
      </c>
      <c r="BV184" s="24"/>
      <c r="BW184" s="24"/>
      <c r="BX184" s="24"/>
      <c r="BY184" s="24"/>
      <c r="BZ184" s="24"/>
      <c r="CA184" s="24"/>
      <c r="CB184" s="25"/>
    </row>
    <row r="185" spans="1:80" hidden="1">
      <c r="BR185" s="177" t="s">
        <v>159</v>
      </c>
      <c r="BS185" s="177"/>
      <c r="BT185" s="177"/>
      <c r="BU185" s="23" t="s">
        <v>61</v>
      </c>
      <c r="BV185" s="24"/>
      <c r="BW185" s="24"/>
      <c r="BX185" s="24"/>
      <c r="BY185" s="24"/>
      <c r="BZ185" s="24"/>
      <c r="CA185" s="24"/>
      <c r="CB185" s="25"/>
    </row>
    <row r="186" spans="1:80" hidden="1">
      <c r="BR186" s="177" t="s">
        <v>160</v>
      </c>
      <c r="BS186" s="177"/>
      <c r="BT186" s="177"/>
      <c r="BU186" s="23" t="s">
        <v>62</v>
      </c>
      <c r="BV186" s="24"/>
      <c r="BW186" s="24"/>
      <c r="BX186" s="24"/>
      <c r="BY186" s="24"/>
      <c r="BZ186" s="24"/>
      <c r="CA186" s="24"/>
      <c r="CB186" s="25"/>
    </row>
    <row r="187" spans="1:80" hidden="1">
      <c r="BR187" s="177" t="s">
        <v>161</v>
      </c>
      <c r="BS187" s="177"/>
      <c r="BT187" s="177"/>
      <c r="BU187" s="23" t="s">
        <v>63</v>
      </c>
      <c r="BV187" s="24"/>
      <c r="BW187" s="24"/>
      <c r="BX187" s="24"/>
      <c r="BY187" s="24"/>
      <c r="BZ187" s="24"/>
      <c r="CA187" s="24"/>
      <c r="CB187" s="25"/>
    </row>
    <row r="188" spans="1:80" hidden="1">
      <c r="BR188" s="177" t="s">
        <v>162</v>
      </c>
      <c r="BS188" s="177"/>
      <c r="BT188" s="177"/>
      <c r="BU188" s="23" t="s">
        <v>64</v>
      </c>
      <c r="BV188" s="24"/>
      <c r="BW188" s="24"/>
      <c r="BX188" s="24"/>
      <c r="BY188" s="24"/>
      <c r="BZ188" s="24"/>
      <c r="CA188" s="24"/>
      <c r="CB188" s="25"/>
    </row>
    <row r="189" spans="1:80" hidden="1">
      <c r="BR189" s="177" t="s">
        <v>163</v>
      </c>
      <c r="BS189" s="177"/>
      <c r="BT189" s="177"/>
      <c r="BU189" s="23" t="s">
        <v>65</v>
      </c>
      <c r="BV189" s="24"/>
      <c r="BW189" s="24"/>
      <c r="BX189" s="24"/>
      <c r="BY189" s="24"/>
      <c r="BZ189" s="24"/>
      <c r="CA189" s="24"/>
      <c r="CB189" s="25"/>
    </row>
    <row r="190" spans="1:80" hidden="1">
      <c r="BR190" s="177" t="s">
        <v>165</v>
      </c>
      <c r="BS190" s="177"/>
      <c r="BT190" s="177"/>
      <c r="BU190" s="23" t="s">
        <v>66</v>
      </c>
      <c r="BV190" s="24"/>
      <c r="BW190" s="24"/>
      <c r="BX190" s="24"/>
      <c r="BY190" s="24"/>
      <c r="BZ190" s="24"/>
      <c r="CA190" s="24"/>
      <c r="CB190" s="25"/>
    </row>
    <row r="191" spans="1:80" hidden="1">
      <c r="BR191" s="177" t="s">
        <v>164</v>
      </c>
      <c r="BS191" s="177"/>
      <c r="BT191" s="177"/>
      <c r="BU191" s="23" t="s">
        <v>67</v>
      </c>
      <c r="BV191" s="24"/>
      <c r="BW191" s="24"/>
      <c r="BX191" s="24"/>
      <c r="BY191" s="24"/>
      <c r="BZ191" s="24"/>
      <c r="CA191" s="24"/>
      <c r="CB191" s="25"/>
    </row>
    <row r="192" spans="1:80" hidden="1">
      <c r="BR192" s="177" t="s">
        <v>166</v>
      </c>
      <c r="BS192" s="177"/>
      <c r="BT192" s="177"/>
      <c r="BU192" s="23" t="s">
        <v>68</v>
      </c>
      <c r="BV192" s="24"/>
      <c r="BW192" s="24"/>
      <c r="BX192" s="24"/>
      <c r="BY192" s="24"/>
      <c r="BZ192" s="24"/>
      <c r="CA192" s="24"/>
      <c r="CB192" s="25"/>
    </row>
    <row r="193" spans="70:80" hidden="1">
      <c r="BR193" s="177" t="s">
        <v>167</v>
      </c>
      <c r="BS193" s="177"/>
      <c r="BT193" s="177"/>
      <c r="BU193" s="23" t="s">
        <v>69</v>
      </c>
      <c r="BV193" s="24"/>
      <c r="BW193" s="24"/>
      <c r="BX193" s="24"/>
      <c r="BY193" s="24"/>
      <c r="BZ193" s="24"/>
      <c r="CA193" s="24"/>
      <c r="CB193" s="25"/>
    </row>
    <row r="194" spans="70:80" hidden="1">
      <c r="BR194" s="177" t="s">
        <v>168</v>
      </c>
      <c r="BS194" s="177"/>
      <c r="BT194" s="177"/>
      <c r="BU194" s="23" t="s">
        <v>70</v>
      </c>
      <c r="BV194" s="24"/>
      <c r="BW194" s="24"/>
      <c r="BX194" s="24"/>
      <c r="BY194" s="24"/>
      <c r="BZ194" s="24"/>
      <c r="CA194" s="24"/>
      <c r="CB194" s="25"/>
    </row>
    <row r="195" spans="70:80" hidden="1">
      <c r="BR195" s="177" t="s">
        <v>169</v>
      </c>
      <c r="BS195" s="177"/>
      <c r="BT195" s="177"/>
      <c r="BU195" s="23" t="s">
        <v>214</v>
      </c>
      <c r="BV195" s="24"/>
      <c r="BW195" s="24"/>
      <c r="BX195" s="24"/>
      <c r="BY195" s="24"/>
      <c r="BZ195" s="24"/>
      <c r="CA195" s="24"/>
      <c r="CB195" s="25"/>
    </row>
    <row r="196" spans="70:80" hidden="1">
      <c r="BR196" s="177" t="s">
        <v>170</v>
      </c>
      <c r="BS196" s="177"/>
      <c r="BT196" s="177"/>
      <c r="BU196" s="23" t="s">
        <v>71</v>
      </c>
      <c r="BV196" s="24"/>
      <c r="BW196" s="24"/>
      <c r="BX196" s="24"/>
      <c r="BY196" s="24"/>
      <c r="BZ196" s="24"/>
      <c r="CA196" s="24"/>
      <c r="CB196" s="25"/>
    </row>
    <row r="197" spans="70:80" hidden="1">
      <c r="BR197" s="177" t="s">
        <v>171</v>
      </c>
      <c r="BS197" s="177"/>
      <c r="BT197" s="177"/>
      <c r="BU197" s="23" t="s">
        <v>72</v>
      </c>
      <c r="BV197" s="24"/>
      <c r="BW197" s="24"/>
      <c r="BX197" s="24"/>
      <c r="BY197" s="24"/>
      <c r="BZ197" s="24"/>
      <c r="CA197" s="24"/>
      <c r="CB197" s="25"/>
    </row>
    <row r="198" spans="70:80" hidden="1">
      <c r="BR198" s="177" t="s">
        <v>172</v>
      </c>
      <c r="BS198" s="177"/>
      <c r="BT198" s="177"/>
      <c r="BU198" s="23" t="s">
        <v>73</v>
      </c>
      <c r="BV198" s="24"/>
      <c r="BW198" s="24"/>
      <c r="BX198" s="24"/>
      <c r="BY198" s="24"/>
      <c r="BZ198" s="24"/>
      <c r="CA198" s="24"/>
      <c r="CB198" s="25"/>
    </row>
    <row r="199" spans="70:80" hidden="1">
      <c r="BR199" s="177" t="s">
        <v>173</v>
      </c>
      <c r="BS199" s="177"/>
      <c r="BT199" s="177"/>
      <c r="BU199" s="23" t="s">
        <v>74</v>
      </c>
      <c r="BV199" s="24"/>
      <c r="BW199" s="24"/>
      <c r="BX199" s="24"/>
      <c r="BY199" s="24"/>
      <c r="BZ199" s="24"/>
      <c r="CA199" s="24"/>
      <c r="CB199" s="25"/>
    </row>
    <row r="200" spans="70:80" hidden="1">
      <c r="BR200" s="177" t="s">
        <v>174</v>
      </c>
      <c r="BS200" s="177"/>
      <c r="BT200" s="177"/>
      <c r="BU200" s="23" t="s">
        <v>75</v>
      </c>
      <c r="BV200" s="24"/>
      <c r="BW200" s="24"/>
      <c r="BX200" s="24"/>
      <c r="BY200" s="24"/>
      <c r="BZ200" s="24"/>
      <c r="CA200" s="24"/>
      <c r="CB200" s="25"/>
    </row>
    <row r="201" spans="70:80" hidden="1">
      <c r="BR201" s="177" t="s">
        <v>175</v>
      </c>
      <c r="BS201" s="177"/>
      <c r="BT201" s="177"/>
      <c r="BU201" s="23" t="s">
        <v>76</v>
      </c>
      <c r="BV201" s="24"/>
      <c r="BW201" s="24"/>
      <c r="BX201" s="24"/>
      <c r="BY201" s="24"/>
      <c r="BZ201" s="24"/>
      <c r="CA201" s="24"/>
      <c r="CB201" s="25"/>
    </row>
    <row r="202" spans="70:80" hidden="1">
      <c r="BR202" s="177" t="s">
        <v>176</v>
      </c>
      <c r="BS202" s="177"/>
      <c r="BT202" s="177"/>
      <c r="BU202" s="23" t="s">
        <v>77</v>
      </c>
      <c r="BV202" s="24"/>
      <c r="BW202" s="24"/>
      <c r="BX202" s="24"/>
      <c r="BY202" s="24"/>
      <c r="BZ202" s="24"/>
      <c r="CA202" s="24"/>
      <c r="CB202" s="25"/>
    </row>
    <row r="203" spans="70:80" hidden="1">
      <c r="BR203" s="177" t="s">
        <v>177</v>
      </c>
      <c r="BS203" s="177"/>
      <c r="BT203" s="177"/>
      <c r="BU203" s="23" t="s">
        <v>78</v>
      </c>
      <c r="BV203" s="24"/>
      <c r="BW203" s="24"/>
      <c r="BX203" s="24"/>
      <c r="BY203" s="24"/>
      <c r="BZ203" s="24"/>
      <c r="CA203" s="24"/>
      <c r="CB203" s="25"/>
    </row>
    <row r="204" spans="70:80" hidden="1">
      <c r="BR204" s="177" t="s">
        <v>178</v>
      </c>
      <c r="BS204" s="177"/>
      <c r="BT204" s="177"/>
      <c r="BU204" s="23" t="s">
        <v>79</v>
      </c>
      <c r="BV204" s="24"/>
      <c r="BW204" s="24"/>
      <c r="BX204" s="24"/>
      <c r="BY204" s="24"/>
      <c r="BZ204" s="24"/>
      <c r="CA204" s="24"/>
      <c r="CB204" s="25"/>
    </row>
    <row r="205" spans="70:80" hidden="1">
      <c r="BR205" s="177" t="s">
        <v>179</v>
      </c>
      <c r="BS205" s="177"/>
      <c r="BT205" s="177"/>
      <c r="BU205" s="23" t="s">
        <v>80</v>
      </c>
      <c r="BV205" s="24"/>
      <c r="BW205" s="24"/>
      <c r="BX205" s="24"/>
      <c r="BY205" s="24"/>
      <c r="BZ205" s="24"/>
      <c r="CA205" s="24"/>
      <c r="CB205" s="25"/>
    </row>
    <row r="206" spans="70:80" hidden="1">
      <c r="BR206" s="177" t="s">
        <v>180</v>
      </c>
      <c r="BS206" s="177"/>
      <c r="BT206" s="177"/>
      <c r="BU206" s="23" t="s">
        <v>81</v>
      </c>
      <c r="BV206" s="24"/>
      <c r="BW206" s="24"/>
      <c r="BX206" s="24"/>
      <c r="BY206" s="24"/>
      <c r="BZ206" s="24"/>
      <c r="CA206" s="24"/>
      <c r="CB206" s="25"/>
    </row>
    <row r="207" spans="70:80" hidden="1">
      <c r="BR207" s="177" t="s">
        <v>181</v>
      </c>
      <c r="BS207" s="177"/>
      <c r="BT207" s="177"/>
      <c r="BU207" s="23" t="s">
        <v>82</v>
      </c>
      <c r="BV207" s="24"/>
      <c r="BW207" s="24"/>
      <c r="BX207" s="24"/>
      <c r="BY207" s="24"/>
      <c r="BZ207" s="24"/>
      <c r="CA207" s="24"/>
      <c r="CB207" s="25"/>
    </row>
    <row r="208" spans="70:80" hidden="1">
      <c r="BR208" s="177" t="s">
        <v>182</v>
      </c>
      <c r="BS208" s="177"/>
      <c r="BT208" s="177"/>
      <c r="BU208" s="23" t="s">
        <v>83</v>
      </c>
      <c r="BV208" s="24"/>
      <c r="BW208" s="24"/>
      <c r="BX208" s="24"/>
      <c r="BY208" s="24"/>
      <c r="BZ208" s="24"/>
      <c r="CA208" s="24"/>
      <c r="CB208" s="25"/>
    </row>
    <row r="209" spans="70:80" hidden="1">
      <c r="BR209" s="177" t="s">
        <v>183</v>
      </c>
      <c r="BS209" s="177"/>
      <c r="BT209" s="177"/>
      <c r="BU209" s="23" t="s">
        <v>84</v>
      </c>
      <c r="BV209" s="24"/>
      <c r="BW209" s="24"/>
      <c r="BX209" s="24"/>
      <c r="BY209" s="24"/>
      <c r="BZ209" s="24"/>
      <c r="CA209" s="24"/>
      <c r="CB209" s="25"/>
    </row>
    <row r="210" spans="70:80" hidden="1">
      <c r="BR210" s="177" t="s">
        <v>184</v>
      </c>
      <c r="BS210" s="177"/>
      <c r="BT210" s="177"/>
      <c r="BU210" s="23" t="s">
        <v>85</v>
      </c>
      <c r="BV210" s="24"/>
      <c r="BW210" s="24"/>
      <c r="BX210" s="24"/>
      <c r="BY210" s="24"/>
      <c r="BZ210" s="24"/>
      <c r="CA210" s="24"/>
      <c r="CB210" s="25"/>
    </row>
    <row r="211" spans="70:80" hidden="1">
      <c r="BR211" s="177" t="s">
        <v>185</v>
      </c>
      <c r="BS211" s="177"/>
      <c r="BT211" s="177"/>
      <c r="BU211" s="23" t="s">
        <v>86</v>
      </c>
      <c r="BV211" s="24"/>
      <c r="BW211" s="24"/>
      <c r="BX211" s="24"/>
      <c r="BY211" s="24"/>
      <c r="BZ211" s="24"/>
      <c r="CA211" s="24"/>
      <c r="CB211" s="25"/>
    </row>
    <row r="212" spans="70:80" hidden="1">
      <c r="BR212" s="177" t="s">
        <v>186</v>
      </c>
      <c r="BS212" s="177"/>
      <c r="BT212" s="177"/>
      <c r="BU212" s="23" t="s">
        <v>111</v>
      </c>
      <c r="BV212" s="24"/>
      <c r="BW212" s="24"/>
      <c r="BX212" s="24"/>
      <c r="BY212" s="24"/>
      <c r="BZ212" s="24"/>
      <c r="CA212" s="24"/>
      <c r="CB212" s="25"/>
    </row>
    <row r="213" spans="70:80" hidden="1">
      <c r="BR213" s="177" t="s">
        <v>187</v>
      </c>
      <c r="BS213" s="177"/>
      <c r="BT213" s="177"/>
      <c r="BU213" s="23" t="s">
        <v>112</v>
      </c>
      <c r="BV213" s="24"/>
      <c r="BW213" s="24"/>
      <c r="BX213" s="24"/>
      <c r="BY213" s="24"/>
      <c r="BZ213" s="24"/>
      <c r="CA213" s="24"/>
      <c r="CB213" s="25"/>
    </row>
    <row r="214" spans="70:80" hidden="1">
      <c r="BR214" s="177" t="s">
        <v>188</v>
      </c>
      <c r="BS214" s="177"/>
      <c r="BT214" s="177"/>
      <c r="BU214" s="23" t="s">
        <v>113</v>
      </c>
      <c r="BV214" s="24"/>
      <c r="BW214" s="24"/>
      <c r="BX214" s="24"/>
      <c r="BY214" s="24"/>
      <c r="BZ214" s="24"/>
      <c r="CA214" s="24"/>
      <c r="CB214" s="25"/>
    </row>
    <row r="215" spans="70:80" hidden="1">
      <c r="BR215" s="177" t="s">
        <v>189</v>
      </c>
      <c r="BS215" s="177"/>
      <c r="BT215" s="177"/>
      <c r="BU215" s="23" t="s">
        <v>114</v>
      </c>
      <c r="BV215" s="24"/>
      <c r="BW215" s="24"/>
      <c r="BX215" s="24"/>
      <c r="BY215" s="24"/>
      <c r="BZ215" s="24"/>
      <c r="CA215" s="24"/>
      <c r="CB215" s="25"/>
    </row>
    <row r="216" spans="70:80" hidden="1">
      <c r="BR216" s="177" t="s">
        <v>190</v>
      </c>
      <c r="BS216" s="177"/>
      <c r="BT216" s="177"/>
      <c r="BU216" s="23" t="s">
        <v>115</v>
      </c>
      <c r="BV216" s="24"/>
      <c r="BW216" s="24"/>
      <c r="BX216" s="24"/>
      <c r="BY216" s="24"/>
      <c r="BZ216" s="24"/>
      <c r="CA216" s="24"/>
      <c r="CB216" s="25"/>
    </row>
    <row r="217" spans="70:80" hidden="1">
      <c r="BR217" s="177" t="s">
        <v>191</v>
      </c>
      <c r="BS217" s="177"/>
      <c r="BT217" s="177"/>
      <c r="BU217" s="23" t="s">
        <v>116</v>
      </c>
      <c r="BV217" s="24"/>
      <c r="BW217" s="24"/>
      <c r="BX217" s="24"/>
      <c r="BY217" s="24"/>
      <c r="BZ217" s="24"/>
      <c r="CA217" s="24"/>
      <c r="CB217" s="25"/>
    </row>
    <row r="218" spans="70:80" hidden="1">
      <c r="BR218" s="177" t="s">
        <v>192</v>
      </c>
      <c r="BS218" s="177"/>
      <c r="BT218" s="177"/>
      <c r="BU218" s="23" t="s">
        <v>59</v>
      </c>
      <c r="BV218" s="24"/>
      <c r="BW218" s="24"/>
      <c r="BX218" s="24"/>
      <c r="BY218" s="24"/>
      <c r="BZ218" s="24"/>
      <c r="CA218" s="24"/>
      <c r="CB218" s="25"/>
    </row>
    <row r="219" spans="70:80" hidden="1">
      <c r="BR219" s="177" t="s">
        <v>193</v>
      </c>
      <c r="BS219" s="177"/>
      <c r="BT219" s="177"/>
      <c r="BU219" s="23" t="s">
        <v>111</v>
      </c>
      <c r="BV219" s="24"/>
      <c r="BW219" s="24"/>
      <c r="BX219" s="24"/>
      <c r="BY219" s="24"/>
      <c r="BZ219" s="24"/>
      <c r="CA219" s="24"/>
      <c r="CB219" s="25"/>
    </row>
    <row r="220" spans="70:80" hidden="1">
      <c r="BR220" s="177" t="s">
        <v>194</v>
      </c>
      <c r="BS220" s="177"/>
      <c r="BT220" s="177"/>
      <c r="BU220" s="23" t="s">
        <v>124</v>
      </c>
      <c r="BV220" s="24"/>
      <c r="BW220" s="24"/>
      <c r="BX220" s="24"/>
      <c r="BY220" s="24"/>
      <c r="BZ220" s="24"/>
      <c r="CA220" s="24"/>
      <c r="CB220" s="25"/>
    </row>
    <row r="221" spans="70:80" hidden="1">
      <c r="BR221" s="177" t="s">
        <v>195</v>
      </c>
      <c r="BS221" s="177"/>
      <c r="BT221" s="177"/>
      <c r="BU221" s="23" t="s">
        <v>125</v>
      </c>
      <c r="BV221" s="24"/>
      <c r="BW221" s="24"/>
      <c r="BX221" s="24"/>
      <c r="BY221" s="24"/>
      <c r="BZ221" s="24"/>
      <c r="CA221" s="24"/>
      <c r="CB221" s="25"/>
    </row>
    <row r="222" spans="70:80" hidden="1">
      <c r="BR222" s="177" t="s">
        <v>196</v>
      </c>
      <c r="BS222" s="177"/>
      <c r="BT222" s="177"/>
      <c r="BU222" s="23" t="s">
        <v>126</v>
      </c>
      <c r="BV222" s="24"/>
      <c r="BW222" s="24"/>
      <c r="BX222" s="24"/>
      <c r="BY222" s="24"/>
      <c r="BZ222" s="24"/>
      <c r="CA222" s="24"/>
      <c r="CB222" s="25"/>
    </row>
    <row r="223" spans="70:80" hidden="1">
      <c r="BR223" s="177" t="s">
        <v>197</v>
      </c>
      <c r="BS223" s="177"/>
      <c r="BT223" s="177"/>
      <c r="BU223" s="23" t="s">
        <v>127</v>
      </c>
      <c r="BV223" s="24"/>
      <c r="BW223" s="24"/>
      <c r="BX223" s="24"/>
      <c r="BY223" s="24"/>
      <c r="BZ223" s="24"/>
      <c r="CA223" s="24"/>
      <c r="CB223" s="25"/>
    </row>
    <row r="224" spans="70:80" hidden="1">
      <c r="BR224" s="177" t="s">
        <v>198</v>
      </c>
      <c r="BS224" s="177"/>
      <c r="BT224" s="177"/>
      <c r="BU224" s="23" t="s">
        <v>128</v>
      </c>
      <c r="BV224" s="24"/>
      <c r="BW224" s="24"/>
      <c r="BX224" s="24"/>
      <c r="BY224" s="24"/>
      <c r="BZ224" s="24"/>
      <c r="CA224" s="24"/>
      <c r="CB224" s="25"/>
    </row>
    <row r="225" spans="70:80" hidden="1">
      <c r="BR225" s="177" t="s">
        <v>199</v>
      </c>
      <c r="BS225" s="177"/>
      <c r="BT225" s="177"/>
      <c r="BU225" s="23" t="s">
        <v>129</v>
      </c>
      <c r="BV225" s="24"/>
      <c r="BW225" s="24"/>
      <c r="BX225" s="24"/>
      <c r="BY225" s="24"/>
      <c r="BZ225" s="24"/>
      <c r="CA225" s="24"/>
      <c r="CB225" s="25"/>
    </row>
    <row r="226" spans="70:80" hidden="1">
      <c r="BR226" s="177" t="s">
        <v>200</v>
      </c>
      <c r="BS226" s="177"/>
      <c r="BT226" s="177"/>
      <c r="BU226" s="23" t="s">
        <v>130</v>
      </c>
      <c r="BV226" s="24"/>
      <c r="BW226" s="24"/>
      <c r="BX226" s="24"/>
      <c r="BY226" s="24"/>
      <c r="BZ226" s="24"/>
      <c r="CA226" s="24"/>
      <c r="CB226" s="25"/>
    </row>
    <row r="227" spans="70:80" hidden="1">
      <c r="BR227" s="177" t="s">
        <v>201</v>
      </c>
      <c r="BS227" s="177"/>
      <c r="BT227" s="177"/>
      <c r="BU227" s="23" t="s">
        <v>131</v>
      </c>
      <c r="BV227" s="24"/>
      <c r="BW227" s="24"/>
      <c r="BX227" s="24"/>
      <c r="BY227" s="24"/>
      <c r="BZ227" s="24"/>
      <c r="CA227" s="24"/>
      <c r="CB227" s="25"/>
    </row>
    <row r="228" spans="70:80" hidden="1">
      <c r="BR228" s="177" t="s">
        <v>202</v>
      </c>
      <c r="BS228" s="177"/>
      <c r="BT228" s="177"/>
      <c r="BU228" s="23" t="s">
        <v>132</v>
      </c>
      <c r="BV228" s="24"/>
      <c r="BW228" s="24"/>
      <c r="BX228" s="24"/>
      <c r="BY228" s="24"/>
      <c r="BZ228" s="24"/>
      <c r="CA228" s="24"/>
      <c r="CB228" s="25"/>
    </row>
    <row r="229" spans="70:80" hidden="1">
      <c r="BR229" s="177" t="s">
        <v>203</v>
      </c>
      <c r="BS229" s="177"/>
      <c r="BT229" s="177"/>
      <c r="BU229" s="23" t="s">
        <v>133</v>
      </c>
      <c r="BV229" s="24"/>
      <c r="BW229" s="24"/>
      <c r="BX229" s="24"/>
      <c r="BY229" s="24"/>
      <c r="BZ229" s="24"/>
      <c r="CA229" s="24"/>
      <c r="CB229" s="25"/>
    </row>
    <row r="230" spans="70:80" hidden="1">
      <c r="BR230" s="177" t="s">
        <v>204</v>
      </c>
      <c r="BS230" s="177"/>
      <c r="BT230" s="177"/>
      <c r="BU230" s="23" t="s">
        <v>134</v>
      </c>
      <c r="BV230" s="24"/>
      <c r="BW230" s="24"/>
      <c r="BX230" s="24"/>
      <c r="BY230" s="24"/>
      <c r="BZ230" s="24"/>
      <c r="CA230" s="24"/>
      <c r="CB230" s="25"/>
    </row>
    <row r="231" spans="70:80" hidden="1">
      <c r="BR231" s="177" t="s">
        <v>205</v>
      </c>
      <c r="BS231" s="177"/>
      <c r="BT231" s="177"/>
      <c r="BU231" s="23" t="s">
        <v>135</v>
      </c>
      <c r="BV231" s="24"/>
      <c r="BW231" s="24"/>
      <c r="BX231" s="24"/>
      <c r="BY231" s="24"/>
      <c r="BZ231" s="24"/>
      <c r="CA231" s="24"/>
      <c r="CB231" s="25"/>
    </row>
    <row r="232" spans="70:80" hidden="1">
      <c r="BR232" s="177" t="s">
        <v>206</v>
      </c>
      <c r="BS232" s="177"/>
      <c r="BT232" s="177"/>
      <c r="BU232" s="23" t="s">
        <v>136</v>
      </c>
      <c r="BV232" s="24"/>
      <c r="BW232" s="24"/>
      <c r="BX232" s="24"/>
      <c r="BY232" s="24"/>
      <c r="BZ232" s="24"/>
      <c r="CA232" s="24"/>
      <c r="CB232" s="25"/>
    </row>
    <row r="233" spans="70:80" hidden="1">
      <c r="BR233" s="177" t="s">
        <v>207</v>
      </c>
      <c r="BS233" s="177"/>
      <c r="BT233" s="177"/>
      <c r="BU233" s="23" t="s">
        <v>137</v>
      </c>
      <c r="BV233" s="24"/>
      <c r="BW233" s="24"/>
      <c r="BX233" s="24"/>
      <c r="BY233" s="24"/>
      <c r="BZ233" s="24"/>
      <c r="CA233" s="24"/>
      <c r="CB233" s="25"/>
    </row>
    <row r="234" spans="70:80" hidden="1">
      <c r="BR234" s="177" t="s">
        <v>208</v>
      </c>
      <c r="BS234" s="177"/>
      <c r="BT234" s="177"/>
      <c r="BU234" s="23" t="s">
        <v>138</v>
      </c>
      <c r="BV234" s="24"/>
      <c r="BW234" s="24"/>
      <c r="BX234" s="24"/>
      <c r="BY234" s="24"/>
      <c r="BZ234" s="24"/>
      <c r="CA234" s="24"/>
      <c r="CB234" s="25"/>
    </row>
    <row r="235" spans="70:80" hidden="1">
      <c r="BR235" s="177" t="s">
        <v>209</v>
      </c>
      <c r="BS235" s="177"/>
      <c r="BT235" s="177"/>
      <c r="BU235" s="23" t="s">
        <v>139</v>
      </c>
      <c r="BV235" s="24"/>
      <c r="BW235" s="24"/>
      <c r="BX235" s="24"/>
      <c r="BY235" s="24"/>
      <c r="BZ235" s="24"/>
      <c r="CA235" s="24"/>
      <c r="CB235" s="25"/>
    </row>
    <row r="236" spans="70:80" hidden="1">
      <c r="BR236" s="23">
        <v>1350</v>
      </c>
      <c r="BS236" s="24"/>
      <c r="BT236" s="25"/>
      <c r="BU236" s="23" t="s">
        <v>261</v>
      </c>
      <c r="BV236" s="24"/>
      <c r="BW236" s="24"/>
      <c r="BX236" s="24"/>
      <c r="BY236" s="24"/>
      <c r="BZ236" s="24"/>
      <c r="CA236" s="24"/>
      <c r="CB236" s="25"/>
    </row>
    <row r="237" spans="70:80" hidden="1">
      <c r="BR237" s="23">
        <v>1360</v>
      </c>
      <c r="BS237" s="24"/>
      <c r="BT237" s="25"/>
      <c r="BU237" s="23" t="s">
        <v>262</v>
      </c>
      <c r="BV237" s="24"/>
      <c r="BW237" s="24"/>
      <c r="BX237" s="24"/>
      <c r="BY237" s="24"/>
      <c r="BZ237" s="24"/>
      <c r="CA237" s="24"/>
      <c r="CB237" s="25"/>
    </row>
    <row r="238" spans="70:80" hidden="1">
      <c r="BR238" s="23">
        <v>1370</v>
      </c>
      <c r="BS238" s="24"/>
      <c r="BT238" s="25"/>
      <c r="BU238" s="23" t="s">
        <v>250</v>
      </c>
      <c r="BV238" s="24"/>
      <c r="BW238" s="24"/>
      <c r="BX238" s="24"/>
      <c r="BY238" s="24"/>
      <c r="BZ238" s="24"/>
      <c r="CA238" s="24"/>
      <c r="CB238" s="25"/>
    </row>
    <row r="239" spans="70:80" hidden="1">
      <c r="BR239" s="23">
        <v>1380</v>
      </c>
      <c r="BS239" s="24"/>
      <c r="BT239" s="25"/>
      <c r="BU239" s="23" t="s">
        <v>263</v>
      </c>
      <c r="BV239" s="24"/>
      <c r="BW239" s="24"/>
      <c r="BX239" s="24"/>
      <c r="BY239" s="24"/>
      <c r="BZ239" s="24"/>
      <c r="CA239" s="24"/>
      <c r="CB239" s="25"/>
    </row>
    <row r="240" spans="70:80" hidden="1">
      <c r="BR240" s="23">
        <v>1390</v>
      </c>
      <c r="BS240" s="24"/>
      <c r="BT240" s="25"/>
      <c r="BU240" s="23" t="s">
        <v>264</v>
      </c>
      <c r="BV240" s="24"/>
      <c r="BW240" s="24"/>
      <c r="BX240" s="24"/>
      <c r="BY240" s="24"/>
      <c r="BZ240" s="24"/>
      <c r="CA240" s="24"/>
      <c r="CB240" s="25"/>
    </row>
    <row r="241" spans="2:80" hidden="1">
      <c r="BR241" s="23">
        <v>1400</v>
      </c>
      <c r="BS241" s="24"/>
      <c r="BT241" s="25"/>
      <c r="BU241" s="23" t="s">
        <v>252</v>
      </c>
      <c r="BV241" s="24"/>
      <c r="BW241" s="24"/>
      <c r="BX241" s="24"/>
      <c r="BY241" s="24"/>
      <c r="BZ241" s="24"/>
      <c r="CA241" s="24"/>
      <c r="CB241" s="25"/>
    </row>
    <row r="242" spans="2:80" hidden="1">
      <c r="BR242" s="23">
        <v>1410</v>
      </c>
      <c r="BS242" s="24"/>
      <c r="BT242" s="25"/>
      <c r="BU242" s="23" t="s">
        <v>265</v>
      </c>
      <c r="BV242" s="24"/>
      <c r="BW242" s="24"/>
      <c r="BX242" s="24"/>
      <c r="BY242" s="24"/>
      <c r="BZ242" s="24"/>
      <c r="CA242" s="24"/>
      <c r="CB242" s="25"/>
    </row>
    <row r="243" spans="2:80" hidden="1">
      <c r="BR243" s="23">
        <v>1460</v>
      </c>
      <c r="BS243" s="24"/>
      <c r="BT243" s="25"/>
      <c r="BU243" s="23" t="s">
        <v>266</v>
      </c>
      <c r="BV243" s="24"/>
      <c r="BW243" s="24"/>
      <c r="BX243" s="24"/>
      <c r="BY243" s="24"/>
      <c r="BZ243" s="24"/>
      <c r="CA243" s="24"/>
      <c r="CB243" s="25"/>
    </row>
    <row r="244" spans="2:80" hidden="1">
      <c r="BR244" s="23">
        <v>1470</v>
      </c>
      <c r="BS244" s="24"/>
      <c r="BT244" s="25"/>
      <c r="BU244" s="23" t="s">
        <v>267</v>
      </c>
      <c r="BV244" s="24"/>
      <c r="BW244" s="24"/>
      <c r="BX244" s="24"/>
      <c r="BY244" s="24"/>
      <c r="BZ244" s="24"/>
      <c r="CA244" s="24"/>
      <c r="CB244" s="25"/>
    </row>
    <row r="245" spans="2:80" hidden="1">
      <c r="BR245" s="23">
        <v>1490</v>
      </c>
      <c r="BS245" s="24"/>
      <c r="BT245" s="25"/>
      <c r="BU245" s="23" t="s">
        <v>268</v>
      </c>
      <c r="BV245" s="24"/>
      <c r="BW245" s="24"/>
      <c r="BX245" s="24"/>
      <c r="BY245" s="24"/>
      <c r="BZ245" s="24"/>
      <c r="CA245" s="24"/>
      <c r="CB245" s="25"/>
    </row>
    <row r="246" spans="2:80" hidden="1">
      <c r="BR246" s="23">
        <v>1500</v>
      </c>
      <c r="BS246" s="24"/>
      <c r="BT246" s="25"/>
      <c r="BU246" s="23" t="s">
        <v>269</v>
      </c>
      <c r="BV246" s="24"/>
      <c r="BW246" s="24"/>
      <c r="BX246" s="24"/>
      <c r="BY246" s="24"/>
      <c r="BZ246" s="24"/>
      <c r="CA246" s="24"/>
      <c r="CB246" s="25"/>
    </row>
    <row r="247" spans="2:80" hidden="1">
      <c r="BR247" s="23">
        <v>1510</v>
      </c>
      <c r="BS247" s="24"/>
      <c r="BT247" s="25"/>
      <c r="BU247" s="23" t="s">
        <v>296</v>
      </c>
      <c r="BV247" s="24"/>
      <c r="BW247" s="24"/>
      <c r="BX247" s="24"/>
      <c r="BY247" s="24"/>
      <c r="BZ247" s="24"/>
      <c r="CA247" s="24"/>
      <c r="CB247" s="25"/>
    </row>
    <row r="248" spans="2:80" hidden="1">
      <c r="BR248" s="23">
        <v>1540</v>
      </c>
      <c r="BS248" s="24"/>
      <c r="BT248" s="25"/>
      <c r="BU248" s="23" t="s">
        <v>270</v>
      </c>
      <c r="BV248" s="24"/>
      <c r="BW248" s="24"/>
      <c r="BX248" s="24"/>
      <c r="BY248" s="24"/>
      <c r="BZ248" s="24"/>
      <c r="CA248" s="24"/>
      <c r="CB248" s="25"/>
    </row>
    <row r="249" spans="2:80" hidden="1">
      <c r="BR249" s="23">
        <v>1700</v>
      </c>
      <c r="BS249" s="24"/>
      <c r="BT249" s="25"/>
      <c r="BU249" s="23" t="s">
        <v>259</v>
      </c>
      <c r="BV249" s="24"/>
      <c r="BW249" s="24"/>
      <c r="BX249" s="24"/>
      <c r="BY249" s="24"/>
      <c r="BZ249" s="24"/>
      <c r="CA249" s="24"/>
      <c r="CB249" s="25"/>
    </row>
    <row r="250" spans="2:80" hidden="1">
      <c r="BR250" s="23">
        <v>1800</v>
      </c>
      <c r="BS250" s="24"/>
      <c r="BT250" s="25"/>
      <c r="BU250" s="23" t="s">
        <v>271</v>
      </c>
      <c r="BV250" s="24"/>
      <c r="BW250" s="24"/>
      <c r="BX250" s="24"/>
      <c r="BY250" s="24"/>
      <c r="BZ250" s="24"/>
      <c r="CA250" s="24"/>
      <c r="CB250" s="25"/>
    </row>
    <row r="251" spans="2:80">
      <c r="B251" t="s">
        <v>416</v>
      </c>
    </row>
  </sheetData>
  <sheetProtection algorithmName="SHA-512" hashValue="RFyCoAW7+MILeutje0ybLBW9tQO3KqfYzZcUJm2dnfzkrY15X+6sftGQJLup1iVjIlRHjisuKolUoKmxPhjEsg==" saltValue="KdLbQwPoa3YS86lYytFArw==" spinCount="100000" sheet="1" objects="1" scenarios="1"/>
  <autoFilter ref="BP19:DG73">
    <filterColumn colId="1" showButton="0"/>
    <filterColumn colId="2"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autoFilter>
  <mergeCells count="874">
    <mergeCell ref="C18:E19"/>
    <mergeCell ref="F18:AE19"/>
    <mergeCell ref="AF18:AH19"/>
    <mergeCell ref="AI18:AK19"/>
    <mergeCell ref="BQ19:BS21"/>
    <mergeCell ref="AF10:AG10"/>
    <mergeCell ref="AH10:AI10"/>
    <mergeCell ref="AJ10:AK10"/>
    <mergeCell ref="Z9:AC9"/>
    <mergeCell ref="AD9:AK9"/>
    <mergeCell ref="AW12:BM13"/>
    <mergeCell ref="BQ12:CR13"/>
    <mergeCell ref="C13:G13"/>
    <mergeCell ref="H13:J13"/>
    <mergeCell ref="X13:AK13"/>
    <mergeCell ref="U11:W11"/>
    <mergeCell ref="L12:S13"/>
    <mergeCell ref="U12:W13"/>
    <mergeCell ref="Y12:AB12"/>
    <mergeCell ref="U9:Y9"/>
    <mergeCell ref="U10:Y10"/>
    <mergeCell ref="Z10:AA10"/>
    <mergeCell ref="AB10:AC10"/>
    <mergeCell ref="AD10:AE10"/>
    <mergeCell ref="CX14:DG14"/>
    <mergeCell ref="C15:E16"/>
    <mergeCell ref="F15:G16"/>
    <mergeCell ref="H15:H16"/>
    <mergeCell ref="I15:J16"/>
    <mergeCell ref="K15:K16"/>
    <mergeCell ref="L15:O16"/>
    <mergeCell ref="U16:W16"/>
    <mergeCell ref="X16:AK16"/>
    <mergeCell ref="P15:P16"/>
    <mergeCell ref="Q15:S16"/>
    <mergeCell ref="U15:W15"/>
    <mergeCell ref="X15:AK15"/>
    <mergeCell ref="AR15:AU16"/>
    <mergeCell ref="AW15:BF16"/>
    <mergeCell ref="C14:G14"/>
    <mergeCell ref="H14:J14"/>
    <mergeCell ref="U14:W14"/>
    <mergeCell ref="X14:AK14"/>
    <mergeCell ref="BQ14:BV14"/>
    <mergeCell ref="CB14:CG14"/>
    <mergeCell ref="CH14:CP14"/>
    <mergeCell ref="CR14:CW14"/>
    <mergeCell ref="B23:B24"/>
    <mergeCell ref="J23:P24"/>
    <mergeCell ref="AN23:AN26"/>
    <mergeCell ref="AR23:AU24"/>
    <mergeCell ref="AV23:AW24"/>
    <mergeCell ref="AX23:AY24"/>
    <mergeCell ref="BA23:BF23"/>
    <mergeCell ref="BT19:CA21"/>
    <mergeCell ref="CB19:DG21"/>
    <mergeCell ref="H21:I21"/>
    <mergeCell ref="J21:P22"/>
    <mergeCell ref="S21:T25"/>
    <mergeCell ref="V21:Y21"/>
    <mergeCell ref="Z21:AK21"/>
    <mergeCell ref="AR21:BM22"/>
    <mergeCell ref="D22:I22"/>
    <mergeCell ref="U22:U23"/>
    <mergeCell ref="AZ25:BA26"/>
    <mergeCell ref="BB25:BC26"/>
    <mergeCell ref="BD25:BG26"/>
    <mergeCell ref="BH25:BM26"/>
    <mergeCell ref="BQ25:BS25"/>
    <mergeCell ref="D26:I26"/>
    <mergeCell ref="BQ26:BS26"/>
    <mergeCell ref="BQ23:BS23"/>
    <mergeCell ref="D24:I24"/>
    <mergeCell ref="U24:U25"/>
    <mergeCell ref="V24:AK25"/>
    <mergeCell ref="BQ24:BS24"/>
    <mergeCell ref="D25:G25"/>
    <mergeCell ref="H25:I25"/>
    <mergeCell ref="J25:P26"/>
    <mergeCell ref="AO25:AS26"/>
    <mergeCell ref="AT25:AY26"/>
    <mergeCell ref="V22:AK23"/>
    <mergeCell ref="BP22:BP49"/>
    <mergeCell ref="BQ22:BS22"/>
    <mergeCell ref="D29:G29"/>
    <mergeCell ref="H29:I29"/>
    <mergeCell ref="J29:P30"/>
    <mergeCell ref="U29:AK30"/>
    <mergeCell ref="BQ29:BS29"/>
    <mergeCell ref="D30:I30"/>
    <mergeCell ref="BQ30:BS30"/>
    <mergeCell ref="D27:G27"/>
    <mergeCell ref="H27:I27"/>
    <mergeCell ref="J27:P28"/>
    <mergeCell ref="BQ27:BS27"/>
    <mergeCell ref="D28:I28"/>
    <mergeCell ref="BQ28:BS28"/>
    <mergeCell ref="D31:G31"/>
    <mergeCell ref="H31:I31"/>
    <mergeCell ref="J31:P32"/>
    <mergeCell ref="AP31:BN32"/>
    <mergeCell ref="BQ31:BS31"/>
    <mergeCell ref="D32:I32"/>
    <mergeCell ref="U32:AK36"/>
    <mergeCell ref="BQ32:BS32"/>
    <mergeCell ref="D33:G33"/>
    <mergeCell ref="H33:I33"/>
    <mergeCell ref="J33:P34"/>
    <mergeCell ref="AP33:BN34"/>
    <mergeCell ref="BQ33:BS33"/>
    <mergeCell ref="D34:I34"/>
    <mergeCell ref="BQ34:BS34"/>
    <mergeCell ref="H35:I35"/>
    <mergeCell ref="J35:P36"/>
    <mergeCell ref="AP35:BN36"/>
    <mergeCell ref="BQ35:BS35"/>
    <mergeCell ref="D36:I36"/>
    <mergeCell ref="BQ36:BS36"/>
    <mergeCell ref="AP29:BM30"/>
    <mergeCell ref="D37:F37"/>
    <mergeCell ref="J37:P38"/>
    <mergeCell ref="BQ37:BS37"/>
    <mergeCell ref="C38:G38"/>
    <mergeCell ref="H38:I38"/>
    <mergeCell ref="U38:AK39"/>
    <mergeCell ref="AR38:AW39"/>
    <mergeCell ref="BQ38:BS38"/>
    <mergeCell ref="B39:B40"/>
    <mergeCell ref="E39:F39"/>
    <mergeCell ref="J39:P40"/>
    <mergeCell ref="BQ39:BS39"/>
    <mergeCell ref="D40:I40"/>
    <mergeCell ref="U40:AK41"/>
    <mergeCell ref="BQ40:BS40"/>
    <mergeCell ref="D41:I41"/>
    <mergeCell ref="J41:P42"/>
    <mergeCell ref="BQ41:BS41"/>
    <mergeCell ref="C45:G45"/>
    <mergeCell ref="BQ45:BS45"/>
    <mergeCell ref="BQ46:BS46"/>
    <mergeCell ref="BQ47:BS47"/>
    <mergeCell ref="D42:I42"/>
    <mergeCell ref="U42:AK43"/>
    <mergeCell ref="BQ42:BS42"/>
    <mergeCell ref="C43:C44"/>
    <mergeCell ref="D43:H44"/>
    <mergeCell ref="BQ43:BS43"/>
    <mergeCell ref="BQ44:BS44"/>
    <mergeCell ref="C46:H46"/>
    <mergeCell ref="D47:E47"/>
    <mergeCell ref="F47:H47"/>
    <mergeCell ref="I47:M47"/>
    <mergeCell ref="N47:S47"/>
    <mergeCell ref="T47:U47"/>
    <mergeCell ref="V47:X47"/>
    <mergeCell ref="Y47:AC47"/>
    <mergeCell ref="AD47:AI47"/>
    <mergeCell ref="D49:E49"/>
    <mergeCell ref="F49:H49"/>
    <mergeCell ref="I49:M49"/>
    <mergeCell ref="N49:S49"/>
    <mergeCell ref="T49:U49"/>
    <mergeCell ref="V49:X49"/>
    <mergeCell ref="Y49:AC49"/>
    <mergeCell ref="D48:E48"/>
    <mergeCell ref="F48:H48"/>
    <mergeCell ref="I48:M48"/>
    <mergeCell ref="N48:S48"/>
    <mergeCell ref="T48:U48"/>
    <mergeCell ref="V48:X48"/>
    <mergeCell ref="F50:H50"/>
    <mergeCell ref="I50:M50"/>
    <mergeCell ref="N50:S50"/>
    <mergeCell ref="T50:U50"/>
    <mergeCell ref="V50:X50"/>
    <mergeCell ref="Y50:AC50"/>
    <mergeCell ref="AD50:AI50"/>
    <mergeCell ref="BQ51:BS51"/>
    <mergeCell ref="Y48:AC48"/>
    <mergeCell ref="AD48:AI48"/>
    <mergeCell ref="BQ48:BS48"/>
    <mergeCell ref="AD49:AI49"/>
    <mergeCell ref="BQ49:BS49"/>
    <mergeCell ref="V53:X53"/>
    <mergeCell ref="D52:E52"/>
    <mergeCell ref="F52:H52"/>
    <mergeCell ref="I52:M52"/>
    <mergeCell ref="N52:S52"/>
    <mergeCell ref="T52:U52"/>
    <mergeCell ref="V52:X52"/>
    <mergeCell ref="BQ52:BS52"/>
    <mergeCell ref="BP50:BP56"/>
    <mergeCell ref="BQ50:BS50"/>
    <mergeCell ref="D51:E51"/>
    <mergeCell ref="F51:H51"/>
    <mergeCell ref="I51:M51"/>
    <mergeCell ref="N51:S51"/>
    <mergeCell ref="T51:U51"/>
    <mergeCell ref="V51:X51"/>
    <mergeCell ref="Y51:AC51"/>
    <mergeCell ref="AD51:AI51"/>
    <mergeCell ref="Y53:AC53"/>
    <mergeCell ref="AD53:AI53"/>
    <mergeCell ref="BQ53:BS53"/>
    <mergeCell ref="D54:E54"/>
    <mergeCell ref="F54:H54"/>
    <mergeCell ref="D50:E50"/>
    <mergeCell ref="F56:H56"/>
    <mergeCell ref="I56:M56"/>
    <mergeCell ref="N56:S56"/>
    <mergeCell ref="T56:U56"/>
    <mergeCell ref="D53:E53"/>
    <mergeCell ref="F53:H53"/>
    <mergeCell ref="I53:M53"/>
    <mergeCell ref="N53:S53"/>
    <mergeCell ref="T53:U53"/>
    <mergeCell ref="D57:E57"/>
    <mergeCell ref="F57:H57"/>
    <mergeCell ref="I57:M57"/>
    <mergeCell ref="N57:S57"/>
    <mergeCell ref="T57:U57"/>
    <mergeCell ref="V57:X57"/>
    <mergeCell ref="BQ56:BS56"/>
    <mergeCell ref="AD54:AI54"/>
    <mergeCell ref="BQ54:BS54"/>
    <mergeCell ref="D55:E55"/>
    <mergeCell ref="F55:H55"/>
    <mergeCell ref="I55:M55"/>
    <mergeCell ref="N55:S55"/>
    <mergeCell ref="T55:U55"/>
    <mergeCell ref="V55:X55"/>
    <mergeCell ref="Y55:AC55"/>
    <mergeCell ref="AD55:AI55"/>
    <mergeCell ref="BQ55:BS55"/>
    <mergeCell ref="I54:M54"/>
    <mergeCell ref="N54:S54"/>
    <mergeCell ref="T54:U54"/>
    <mergeCell ref="V54:X54"/>
    <mergeCell ref="Y54:AC54"/>
    <mergeCell ref="D56:E56"/>
    <mergeCell ref="D59:E59"/>
    <mergeCell ref="F59:H59"/>
    <mergeCell ref="I59:M59"/>
    <mergeCell ref="N59:S59"/>
    <mergeCell ref="T59:U59"/>
    <mergeCell ref="BQ62:BS62"/>
    <mergeCell ref="BQ63:BS63"/>
    <mergeCell ref="D58:E58"/>
    <mergeCell ref="F58:H58"/>
    <mergeCell ref="I58:M58"/>
    <mergeCell ref="N58:S58"/>
    <mergeCell ref="T58:U58"/>
    <mergeCell ref="V58:X58"/>
    <mergeCell ref="AF60:AK60"/>
    <mergeCell ref="BQ64:BS64"/>
    <mergeCell ref="AD59:AI59"/>
    <mergeCell ref="BQ59:BS59"/>
    <mergeCell ref="Y57:AC57"/>
    <mergeCell ref="AD57:AI57"/>
    <mergeCell ref="BP57:BP73"/>
    <mergeCell ref="BQ57:BS57"/>
    <mergeCell ref="Y58:AC58"/>
    <mergeCell ref="AD58:AI58"/>
    <mergeCell ref="BQ58:BS58"/>
    <mergeCell ref="Z66:AC66"/>
    <mergeCell ref="AD66:AK66"/>
    <mergeCell ref="BQ60:BS60"/>
    <mergeCell ref="BQ61:BS61"/>
    <mergeCell ref="C70:G70"/>
    <mergeCell ref="H70:J70"/>
    <mergeCell ref="X70:AK70"/>
    <mergeCell ref="BQ70:BS70"/>
    <mergeCell ref="L70:R71"/>
    <mergeCell ref="BQ65:BS65"/>
    <mergeCell ref="U66:Y66"/>
    <mergeCell ref="BQ66:BS66"/>
    <mergeCell ref="U67:Y67"/>
    <mergeCell ref="Z67:AA67"/>
    <mergeCell ref="AB67:AC67"/>
    <mergeCell ref="AD67:AE67"/>
    <mergeCell ref="AF67:AG67"/>
    <mergeCell ref="U71:W71"/>
    <mergeCell ref="BQ71:BS71"/>
    <mergeCell ref="AH67:AI67"/>
    <mergeCell ref="AJ67:AK67"/>
    <mergeCell ref="AQ67:BK70"/>
    <mergeCell ref="BQ67:BS67"/>
    <mergeCell ref="U68:W68"/>
    <mergeCell ref="BQ68:BS68"/>
    <mergeCell ref="U69:W70"/>
    <mergeCell ref="BQ69:BS69"/>
    <mergeCell ref="P72:P73"/>
    <mergeCell ref="Q72:S73"/>
    <mergeCell ref="U72:W72"/>
    <mergeCell ref="X72:AK72"/>
    <mergeCell ref="BQ72:BS72"/>
    <mergeCell ref="U73:W73"/>
    <mergeCell ref="X73:AK73"/>
    <mergeCell ref="BQ73:BS73"/>
    <mergeCell ref="C72:E73"/>
    <mergeCell ref="F72:G73"/>
    <mergeCell ref="H72:H73"/>
    <mergeCell ref="I72:J73"/>
    <mergeCell ref="K72:K73"/>
    <mergeCell ref="L72:O73"/>
    <mergeCell ref="BQ87:BS87"/>
    <mergeCell ref="U86:W86"/>
    <mergeCell ref="X86:AB86"/>
    <mergeCell ref="C75:E76"/>
    <mergeCell ref="F75:AE76"/>
    <mergeCell ref="AF75:AH76"/>
    <mergeCell ref="AI75:AK76"/>
    <mergeCell ref="H78:I78"/>
    <mergeCell ref="J78:P79"/>
    <mergeCell ref="S78:U82"/>
    <mergeCell ref="V78:Y78"/>
    <mergeCell ref="Z78:AK78"/>
    <mergeCell ref="AG84:AK84"/>
    <mergeCell ref="BQ84:BS84"/>
    <mergeCell ref="B80:B81"/>
    <mergeCell ref="J80:P81"/>
    <mergeCell ref="BQ80:BS80"/>
    <mergeCell ref="D84:I84"/>
    <mergeCell ref="J84:P85"/>
    <mergeCell ref="D85:I85"/>
    <mergeCell ref="U85:W85"/>
    <mergeCell ref="X85:AB85"/>
    <mergeCell ref="AD85:AF85"/>
    <mergeCell ref="AG85:AK85"/>
    <mergeCell ref="BQ85:BS85"/>
    <mergeCell ref="S84:S86"/>
    <mergeCell ref="U84:W84"/>
    <mergeCell ref="X84:AB84"/>
    <mergeCell ref="AD84:AF84"/>
    <mergeCell ref="BJ88:BK88"/>
    <mergeCell ref="BQ88:BS88"/>
    <mergeCell ref="BT80:CA80"/>
    <mergeCell ref="D81:I81"/>
    <mergeCell ref="V81:AK82"/>
    <mergeCell ref="BQ81:BS81"/>
    <mergeCell ref="BT81:CA81"/>
    <mergeCell ref="J82:P83"/>
    <mergeCell ref="BQ82:BS82"/>
    <mergeCell ref="D83:I83"/>
    <mergeCell ref="BQ83:BS83"/>
    <mergeCell ref="BT83:CA83"/>
    <mergeCell ref="BP78:BP119"/>
    <mergeCell ref="BQ78:BS78"/>
    <mergeCell ref="D79:I79"/>
    <mergeCell ref="V79:AK80"/>
    <mergeCell ref="BQ79:BS79"/>
    <mergeCell ref="BT85:CA85"/>
    <mergeCell ref="D86:I86"/>
    <mergeCell ref="J86:P87"/>
    <mergeCell ref="BQ86:BS86"/>
    <mergeCell ref="D87:I87"/>
    <mergeCell ref="U87:V87"/>
    <mergeCell ref="W87:Y87"/>
    <mergeCell ref="D91:I91"/>
    <mergeCell ref="U91:V91"/>
    <mergeCell ref="W91:Y91"/>
    <mergeCell ref="AA91:AB91"/>
    <mergeCell ref="AC91:AE91"/>
    <mergeCell ref="AG91:AH91"/>
    <mergeCell ref="AI91:AK91"/>
    <mergeCell ref="BQ91:BS91"/>
    <mergeCell ref="D89:I89"/>
    <mergeCell ref="U89:V89"/>
    <mergeCell ref="W89:Y89"/>
    <mergeCell ref="AA89:AB89"/>
    <mergeCell ref="AC89:AE89"/>
    <mergeCell ref="AG89:AH89"/>
    <mergeCell ref="AI89:AK89"/>
    <mergeCell ref="BJ89:BK89"/>
    <mergeCell ref="BQ89:BS89"/>
    <mergeCell ref="J88:P89"/>
    <mergeCell ref="U88:V88"/>
    <mergeCell ref="W88:Y88"/>
    <mergeCell ref="AA88:AB88"/>
    <mergeCell ref="AC88:AE88"/>
    <mergeCell ref="AG88:AH88"/>
    <mergeCell ref="AI88:AK88"/>
    <mergeCell ref="BT91:CA91"/>
    <mergeCell ref="J90:P91"/>
    <mergeCell ref="U90:V90"/>
    <mergeCell ref="W90:Y90"/>
    <mergeCell ref="AA90:AB90"/>
    <mergeCell ref="AC90:AE90"/>
    <mergeCell ref="AG90:AH90"/>
    <mergeCell ref="AI90:AK90"/>
    <mergeCell ref="BJ90:BK90"/>
    <mergeCell ref="BQ90:BS90"/>
    <mergeCell ref="BT93:CA93"/>
    <mergeCell ref="D95:F95"/>
    <mergeCell ref="J95:P98"/>
    <mergeCell ref="U95:V95"/>
    <mergeCell ref="X95:Y95"/>
    <mergeCell ref="AA95:AB95"/>
    <mergeCell ref="AD95:AE95"/>
    <mergeCell ref="AG95:AH95"/>
    <mergeCell ref="AJ95:AK95"/>
    <mergeCell ref="D97:I98"/>
    <mergeCell ref="BQ95:BS95"/>
    <mergeCell ref="BT95:CA95"/>
    <mergeCell ref="T96:V96"/>
    <mergeCell ref="W96:Y96"/>
    <mergeCell ref="Z96:AB96"/>
    <mergeCell ref="AC96:AE96"/>
    <mergeCell ref="AF96:AH96"/>
    <mergeCell ref="AI96:AK96"/>
    <mergeCell ref="J92:P94"/>
    <mergeCell ref="BQ92:BS92"/>
    <mergeCell ref="D93:I94"/>
    <mergeCell ref="BJ93:BK93"/>
    <mergeCell ref="BQ93:BS93"/>
    <mergeCell ref="BI99:BJ99"/>
    <mergeCell ref="BQ101:BS101"/>
    <mergeCell ref="BT101:CA101"/>
    <mergeCell ref="BT97:CA97"/>
    <mergeCell ref="T98:V98"/>
    <mergeCell ref="W98:Y98"/>
    <mergeCell ref="Z98:AB98"/>
    <mergeCell ref="AC98:AE98"/>
    <mergeCell ref="AF98:AH98"/>
    <mergeCell ref="AI98:AK98"/>
    <mergeCell ref="U97:V97"/>
    <mergeCell ref="X97:Y97"/>
    <mergeCell ref="AD97:AE97"/>
    <mergeCell ref="AG97:AH97"/>
    <mergeCell ref="AJ97:AK97"/>
    <mergeCell ref="BQ97:BS97"/>
    <mergeCell ref="BQ99:BS99"/>
    <mergeCell ref="B100:B101"/>
    <mergeCell ref="T100:V100"/>
    <mergeCell ref="W100:Y100"/>
    <mergeCell ref="Z100:AB100"/>
    <mergeCell ref="AC100:AE100"/>
    <mergeCell ref="AF100:AH100"/>
    <mergeCell ref="E99:F99"/>
    <mergeCell ref="J99:P101"/>
    <mergeCell ref="U99:V99"/>
    <mergeCell ref="X99:Y99"/>
    <mergeCell ref="AD99:AE99"/>
    <mergeCell ref="AG99:AH99"/>
    <mergeCell ref="D101:I101"/>
    <mergeCell ref="U101:V101"/>
    <mergeCell ref="X101:Y101"/>
    <mergeCell ref="AA101:AB101"/>
    <mergeCell ref="AG101:AH101"/>
    <mergeCell ref="C102:C103"/>
    <mergeCell ref="D102:I103"/>
    <mergeCell ref="J102:P105"/>
    <mergeCell ref="T102:V102"/>
    <mergeCell ref="W102:Y102"/>
    <mergeCell ref="Z102:AB102"/>
    <mergeCell ref="AC102:AE102"/>
    <mergeCell ref="AF102:AH102"/>
    <mergeCell ref="BQ103:BS103"/>
    <mergeCell ref="T104:V104"/>
    <mergeCell ref="W104:Y104"/>
    <mergeCell ref="Z104:AB104"/>
    <mergeCell ref="AC104:AE104"/>
    <mergeCell ref="AF104:AH104"/>
    <mergeCell ref="AI104:AK104"/>
    <mergeCell ref="AI102:AK102"/>
    <mergeCell ref="U103:V103"/>
    <mergeCell ref="X103:Y103"/>
    <mergeCell ref="AA103:AB103"/>
    <mergeCell ref="AG103:AH103"/>
    <mergeCell ref="AJ103:AK103"/>
    <mergeCell ref="C107:C108"/>
    <mergeCell ref="D107:G108"/>
    <mergeCell ref="U107:V107"/>
    <mergeCell ref="X107:Y107"/>
    <mergeCell ref="AA107:AB107"/>
    <mergeCell ref="AD107:AE107"/>
    <mergeCell ref="AJ105:AK105"/>
    <mergeCell ref="BQ105:BS105"/>
    <mergeCell ref="BT105:CA105"/>
    <mergeCell ref="T106:V106"/>
    <mergeCell ref="W106:Y106"/>
    <mergeCell ref="Z106:AB106"/>
    <mergeCell ref="AC106:AE106"/>
    <mergeCell ref="AF106:AH106"/>
    <mergeCell ref="AI106:AK106"/>
    <mergeCell ref="D105:I105"/>
    <mergeCell ref="U105:V105"/>
    <mergeCell ref="X105:Y105"/>
    <mergeCell ref="AA105:AB105"/>
    <mergeCell ref="AD105:AE105"/>
    <mergeCell ref="AG105:AH105"/>
    <mergeCell ref="AG107:AH107"/>
    <mergeCell ref="AJ107:AK107"/>
    <mergeCell ref="BQ107:BS107"/>
    <mergeCell ref="C109:F112"/>
    <mergeCell ref="G109:G112"/>
    <mergeCell ref="H109:I110"/>
    <mergeCell ref="J109:J112"/>
    <mergeCell ref="K109:L110"/>
    <mergeCell ref="M109:M110"/>
    <mergeCell ref="H111:H112"/>
    <mergeCell ref="I111:I112"/>
    <mergeCell ref="K111:K112"/>
    <mergeCell ref="L111:L112"/>
    <mergeCell ref="M111:M112"/>
    <mergeCell ref="N109:P110"/>
    <mergeCell ref="U109:V109"/>
    <mergeCell ref="X109:Y109"/>
    <mergeCell ref="AA109:AB109"/>
    <mergeCell ref="AD109:AE109"/>
    <mergeCell ref="AG109:AH109"/>
    <mergeCell ref="S95:S113"/>
    <mergeCell ref="BT107:CA107"/>
    <mergeCell ref="T108:V108"/>
    <mergeCell ref="W108:Y108"/>
    <mergeCell ref="Z108:AB108"/>
    <mergeCell ref="AC108:AE108"/>
    <mergeCell ref="AF108:AH108"/>
    <mergeCell ref="AI108:AK108"/>
    <mergeCell ref="N111:O112"/>
    <mergeCell ref="P111:P112"/>
    <mergeCell ref="U112:V112"/>
    <mergeCell ref="X112:Y112"/>
    <mergeCell ref="AA112:AB112"/>
    <mergeCell ref="AJ109:AK109"/>
    <mergeCell ref="BT99:CA99"/>
    <mergeCell ref="AI100:AK100"/>
    <mergeCell ref="AJ101:AK101"/>
    <mergeCell ref="AJ99:AK99"/>
    <mergeCell ref="T113:V113"/>
    <mergeCell ref="W113:Y113"/>
    <mergeCell ref="Z113:AB113"/>
    <mergeCell ref="AC113:AE113"/>
    <mergeCell ref="BT118:CA118"/>
    <mergeCell ref="BQ119:BS119"/>
    <mergeCell ref="DM122:DO122"/>
    <mergeCell ref="BT109:CA109"/>
    <mergeCell ref="T110:V111"/>
    <mergeCell ref="W110:Y111"/>
    <mergeCell ref="Z110:AB111"/>
    <mergeCell ref="AC110:AE111"/>
    <mergeCell ref="AF110:AH111"/>
    <mergeCell ref="AI110:AK111"/>
    <mergeCell ref="BQ109:BS109"/>
    <mergeCell ref="AD112:AE112"/>
    <mergeCell ref="AG112:AH112"/>
    <mergeCell ref="AJ112:AK112"/>
    <mergeCell ref="BQ112:BS112"/>
    <mergeCell ref="AF118:AK118"/>
    <mergeCell ref="DP122:DQ122"/>
    <mergeCell ref="U123:Y123"/>
    <mergeCell ref="BT115:CA115"/>
    <mergeCell ref="C116:I116"/>
    <mergeCell ref="J116:K117"/>
    <mergeCell ref="L116:P117"/>
    <mergeCell ref="AE116:AK117"/>
    <mergeCell ref="BQ116:BS116"/>
    <mergeCell ref="BT116:CA116"/>
    <mergeCell ref="C117:I117"/>
    <mergeCell ref="BQ117:BS117"/>
    <mergeCell ref="C114:I115"/>
    <mergeCell ref="J114:M115"/>
    <mergeCell ref="N114:P115"/>
    <mergeCell ref="BQ114:BS114"/>
    <mergeCell ref="R115:T117"/>
    <mergeCell ref="U115:W117"/>
    <mergeCell ref="X115:Z117"/>
    <mergeCell ref="AA115:AC117"/>
    <mergeCell ref="AE115:AK115"/>
    <mergeCell ref="AJ124:AK124"/>
    <mergeCell ref="DM124:DO124"/>
    <mergeCell ref="N125:S125"/>
    <mergeCell ref="U125:W125"/>
    <mergeCell ref="L126:S128"/>
    <mergeCell ref="U126:W127"/>
    <mergeCell ref="AQ126:BK128"/>
    <mergeCell ref="U124:Y124"/>
    <mergeCell ref="Z124:AA124"/>
    <mergeCell ref="AB124:AC124"/>
    <mergeCell ref="AD124:AE124"/>
    <mergeCell ref="AF124:AG124"/>
    <mergeCell ref="AH124:AI124"/>
    <mergeCell ref="C127:G127"/>
    <mergeCell ref="H127:J127"/>
    <mergeCell ref="X127:AK127"/>
    <mergeCell ref="U128:W128"/>
    <mergeCell ref="X128:AK128"/>
    <mergeCell ref="C129:E130"/>
    <mergeCell ref="F129:G130"/>
    <mergeCell ref="H129:H130"/>
    <mergeCell ref="I129:J130"/>
    <mergeCell ref="K129:K130"/>
    <mergeCell ref="BP132:BP137"/>
    <mergeCell ref="H135:I135"/>
    <mergeCell ref="J135:P136"/>
    <mergeCell ref="S135:U139"/>
    <mergeCell ref="V135:Y135"/>
    <mergeCell ref="Z135:AK135"/>
    <mergeCell ref="L129:O130"/>
    <mergeCell ref="P129:P130"/>
    <mergeCell ref="Q129:S130"/>
    <mergeCell ref="U129:W129"/>
    <mergeCell ref="X129:AK129"/>
    <mergeCell ref="U130:W130"/>
    <mergeCell ref="X130:AK130"/>
    <mergeCell ref="D136:I136"/>
    <mergeCell ref="V136:AK137"/>
    <mergeCell ref="B137:B138"/>
    <mergeCell ref="J137:P138"/>
    <mergeCell ref="D138:I138"/>
    <mergeCell ref="V138:AK139"/>
    <mergeCell ref="J139:P140"/>
    <mergeCell ref="D140:I140"/>
    <mergeCell ref="C132:E133"/>
    <mergeCell ref="F132:AE133"/>
    <mergeCell ref="AF132:AH133"/>
    <mergeCell ref="AI132:AK133"/>
    <mergeCell ref="AG141:AK141"/>
    <mergeCell ref="D142:I142"/>
    <mergeCell ref="U142:W142"/>
    <mergeCell ref="X142:AB142"/>
    <mergeCell ref="AD142:AF142"/>
    <mergeCell ref="AG142:AK142"/>
    <mergeCell ref="D141:I141"/>
    <mergeCell ref="J141:P142"/>
    <mergeCell ref="S141:S143"/>
    <mergeCell ref="U141:W141"/>
    <mergeCell ref="X141:AB141"/>
    <mergeCell ref="AD141:AF141"/>
    <mergeCell ref="D143:I143"/>
    <mergeCell ref="J143:P144"/>
    <mergeCell ref="U143:AK143"/>
    <mergeCell ref="D144:I144"/>
    <mergeCell ref="AI144:AK144"/>
    <mergeCell ref="BJ145:BK145"/>
    <mergeCell ref="D146:I146"/>
    <mergeCell ref="U146:V146"/>
    <mergeCell ref="W146:Y146"/>
    <mergeCell ref="AA146:AB146"/>
    <mergeCell ref="AC146:AE146"/>
    <mergeCell ref="AG146:AH146"/>
    <mergeCell ref="AI146:AK146"/>
    <mergeCell ref="BJ146:BK146"/>
    <mergeCell ref="J145:P146"/>
    <mergeCell ref="U145:V145"/>
    <mergeCell ref="W145:Y145"/>
    <mergeCell ref="AA145:AB145"/>
    <mergeCell ref="AC145:AE145"/>
    <mergeCell ref="AG145:AH145"/>
    <mergeCell ref="AI145:AK145"/>
    <mergeCell ref="S144:S149"/>
    <mergeCell ref="U144:V144"/>
    <mergeCell ref="W144:Y144"/>
    <mergeCell ref="AA144:AB144"/>
    <mergeCell ref="AC144:AE144"/>
    <mergeCell ref="AG144:AH144"/>
    <mergeCell ref="AI147:AK147"/>
    <mergeCell ref="J149:P151"/>
    <mergeCell ref="BJ147:BK147"/>
    <mergeCell ref="D148:I148"/>
    <mergeCell ref="U148:V148"/>
    <mergeCell ref="W148:Y148"/>
    <mergeCell ref="AA148:AB148"/>
    <mergeCell ref="AC148:AE148"/>
    <mergeCell ref="AG148:AH148"/>
    <mergeCell ref="AI148:AK148"/>
    <mergeCell ref="J147:P148"/>
    <mergeCell ref="U147:V147"/>
    <mergeCell ref="W147:Y147"/>
    <mergeCell ref="AA147:AB147"/>
    <mergeCell ref="AC147:AE147"/>
    <mergeCell ref="AG147:AH147"/>
    <mergeCell ref="BQ149:BS149"/>
    <mergeCell ref="D150:I151"/>
    <mergeCell ref="S150:S169"/>
    <mergeCell ref="U150:V150"/>
    <mergeCell ref="X150:Y150"/>
    <mergeCell ref="AA150:AB150"/>
    <mergeCell ref="AD150:AE150"/>
    <mergeCell ref="AG150:AH150"/>
    <mergeCell ref="AJ150:AK150"/>
    <mergeCell ref="BJ150:BK150"/>
    <mergeCell ref="BQ150:BS150"/>
    <mergeCell ref="AF153:AH153"/>
    <mergeCell ref="AI153:AK153"/>
    <mergeCell ref="AG154:AH154"/>
    <mergeCell ref="BQ154:BS154"/>
    <mergeCell ref="AI157:AK157"/>
    <mergeCell ref="AJ158:AK158"/>
    <mergeCell ref="BQ158:BS158"/>
    <mergeCell ref="BQ166:BS166"/>
    <mergeCell ref="U149:AK149"/>
    <mergeCell ref="D164:G165"/>
    <mergeCell ref="U164:V164"/>
    <mergeCell ref="X164:Y164"/>
    <mergeCell ref="AA164:AB164"/>
    <mergeCell ref="BT150:CA150"/>
    <mergeCell ref="T151:V151"/>
    <mergeCell ref="W151:Y151"/>
    <mergeCell ref="Z151:AB151"/>
    <mergeCell ref="AC151:AE151"/>
    <mergeCell ref="AF151:AH151"/>
    <mergeCell ref="AI151:AK151"/>
    <mergeCell ref="D152:F152"/>
    <mergeCell ref="J152:P155"/>
    <mergeCell ref="U152:V152"/>
    <mergeCell ref="X152:Y152"/>
    <mergeCell ref="AA152:AB152"/>
    <mergeCell ref="AD152:AE152"/>
    <mergeCell ref="D154:I155"/>
    <mergeCell ref="U154:V154"/>
    <mergeCell ref="X154:Y154"/>
    <mergeCell ref="AD154:AE154"/>
    <mergeCell ref="AG152:AH152"/>
    <mergeCell ref="BQ152:BS152"/>
    <mergeCell ref="BT152:CA152"/>
    <mergeCell ref="T153:V153"/>
    <mergeCell ref="W153:Y153"/>
    <mergeCell ref="Z153:AB153"/>
    <mergeCell ref="AC153:AE153"/>
    <mergeCell ref="BT154:CA154"/>
    <mergeCell ref="T155:V155"/>
    <mergeCell ref="W155:Y155"/>
    <mergeCell ref="Z155:AB155"/>
    <mergeCell ref="AC155:AE155"/>
    <mergeCell ref="AF155:AH155"/>
    <mergeCell ref="AI155:AK155"/>
    <mergeCell ref="BQ156:BS156"/>
    <mergeCell ref="BT156:CA156"/>
    <mergeCell ref="AJ156:AK156"/>
    <mergeCell ref="BI156:BJ156"/>
    <mergeCell ref="B157:B158"/>
    <mergeCell ref="T157:V157"/>
    <mergeCell ref="W157:Y157"/>
    <mergeCell ref="Z157:AB157"/>
    <mergeCell ref="AC157:AE157"/>
    <mergeCell ref="AF157:AH157"/>
    <mergeCell ref="E156:F156"/>
    <mergeCell ref="J156:P158"/>
    <mergeCell ref="U156:V156"/>
    <mergeCell ref="X156:Y156"/>
    <mergeCell ref="AD156:AE156"/>
    <mergeCell ref="AG156:AH156"/>
    <mergeCell ref="D158:I158"/>
    <mergeCell ref="U158:V158"/>
    <mergeCell ref="X158:Y158"/>
    <mergeCell ref="AA158:AB158"/>
    <mergeCell ref="AG158:AH158"/>
    <mergeCell ref="BT158:CA158"/>
    <mergeCell ref="C159:C160"/>
    <mergeCell ref="D159:I160"/>
    <mergeCell ref="J159:P162"/>
    <mergeCell ref="T159:V159"/>
    <mergeCell ref="W159:Y159"/>
    <mergeCell ref="Z159:AB159"/>
    <mergeCell ref="AC159:AE159"/>
    <mergeCell ref="AF159:AH159"/>
    <mergeCell ref="BQ160:BS160"/>
    <mergeCell ref="T161:V161"/>
    <mergeCell ref="W161:Y161"/>
    <mergeCell ref="Z161:AB161"/>
    <mergeCell ref="AC161:AE161"/>
    <mergeCell ref="AF161:AH161"/>
    <mergeCell ref="AI161:AK161"/>
    <mergeCell ref="AI159:AK159"/>
    <mergeCell ref="U160:V160"/>
    <mergeCell ref="X160:Y160"/>
    <mergeCell ref="AA160:AB160"/>
    <mergeCell ref="AG160:AH160"/>
    <mergeCell ref="AJ160:AK160"/>
    <mergeCell ref="D162:I162"/>
    <mergeCell ref="AD164:AE164"/>
    <mergeCell ref="AJ162:AK162"/>
    <mergeCell ref="BQ162:BS162"/>
    <mergeCell ref="BT162:CA162"/>
    <mergeCell ref="T163:V163"/>
    <mergeCell ref="W163:Y163"/>
    <mergeCell ref="Z163:AB163"/>
    <mergeCell ref="AC163:AE163"/>
    <mergeCell ref="AF163:AH163"/>
    <mergeCell ref="AI163:AK163"/>
    <mergeCell ref="U162:V162"/>
    <mergeCell ref="X162:Y162"/>
    <mergeCell ref="AA162:AB162"/>
    <mergeCell ref="AD162:AE162"/>
    <mergeCell ref="AG162:AH162"/>
    <mergeCell ref="AG164:AH164"/>
    <mergeCell ref="AJ164:AK164"/>
    <mergeCell ref="BQ164:BS164"/>
    <mergeCell ref="BT164:CA164"/>
    <mergeCell ref="T165:V165"/>
    <mergeCell ref="W165:Y165"/>
    <mergeCell ref="Z165:AB165"/>
    <mergeCell ref="AC165:AE165"/>
    <mergeCell ref="AF165:AH165"/>
    <mergeCell ref="AI165:AK165"/>
    <mergeCell ref="C166:F169"/>
    <mergeCell ref="G166:G169"/>
    <mergeCell ref="H166:I167"/>
    <mergeCell ref="J166:J169"/>
    <mergeCell ref="K166:L167"/>
    <mergeCell ref="M166:M167"/>
    <mergeCell ref="H168:H169"/>
    <mergeCell ref="I168:I169"/>
    <mergeCell ref="K168:K169"/>
    <mergeCell ref="L168:L169"/>
    <mergeCell ref="M168:M169"/>
    <mergeCell ref="N168:O169"/>
    <mergeCell ref="P168:P169"/>
    <mergeCell ref="U169:V169"/>
    <mergeCell ref="X169:Y169"/>
    <mergeCell ref="AA169:AB169"/>
    <mergeCell ref="AJ166:AK166"/>
    <mergeCell ref="BT166:CA166"/>
    <mergeCell ref="T167:V168"/>
    <mergeCell ref="W167:Y168"/>
    <mergeCell ref="Z167:AB168"/>
    <mergeCell ref="AC167:AE168"/>
    <mergeCell ref="AF167:AH168"/>
    <mergeCell ref="AI167:AK168"/>
    <mergeCell ref="N166:P167"/>
    <mergeCell ref="U166:V166"/>
    <mergeCell ref="X166:Y166"/>
    <mergeCell ref="AA166:AB166"/>
    <mergeCell ref="AD166:AE166"/>
    <mergeCell ref="AG166:AH166"/>
    <mergeCell ref="B6:K6"/>
    <mergeCell ref="L6:Y6"/>
    <mergeCell ref="F10:Q10"/>
    <mergeCell ref="F11:S11"/>
    <mergeCell ref="F67:Q67"/>
    <mergeCell ref="F68:S68"/>
    <mergeCell ref="AH175:AK175"/>
    <mergeCell ref="BQ171:BS171"/>
    <mergeCell ref="R172:T174"/>
    <mergeCell ref="U172:W174"/>
    <mergeCell ref="X172:Z174"/>
    <mergeCell ref="AA172:AC174"/>
    <mergeCell ref="AE172:AK172"/>
    <mergeCell ref="AE173:AK174"/>
    <mergeCell ref="AD169:AE169"/>
    <mergeCell ref="AG169:AH169"/>
    <mergeCell ref="AJ169:AK169"/>
    <mergeCell ref="BQ169:BS169"/>
    <mergeCell ref="T170:V170"/>
    <mergeCell ref="W170:Y170"/>
    <mergeCell ref="Z170:AB170"/>
    <mergeCell ref="AC170:AE170"/>
    <mergeCell ref="AF170:AK170"/>
    <mergeCell ref="C164:C165"/>
    <mergeCell ref="AQ4:BE5"/>
    <mergeCell ref="AQ3:AV3"/>
    <mergeCell ref="S87:S93"/>
    <mergeCell ref="U92:V92"/>
    <mergeCell ref="W92:Y92"/>
    <mergeCell ref="AA92:AB92"/>
    <mergeCell ref="AC92:AE92"/>
    <mergeCell ref="AG92:AH92"/>
    <mergeCell ref="AI92:AK92"/>
    <mergeCell ref="T93:T94"/>
    <mergeCell ref="U93:AK94"/>
    <mergeCell ref="AA87:AB87"/>
    <mergeCell ref="AC87:AE87"/>
    <mergeCell ref="AG87:AH87"/>
    <mergeCell ref="AI87:AK87"/>
    <mergeCell ref="X71:AK71"/>
    <mergeCell ref="V59:X59"/>
    <mergeCell ref="Y59:AC59"/>
    <mergeCell ref="V56:X56"/>
    <mergeCell ref="Y56:AC56"/>
    <mergeCell ref="AD56:AI56"/>
    <mergeCell ref="Y52:AC52"/>
    <mergeCell ref="AD52:AI52"/>
    <mergeCell ref="AS17:BF18"/>
  </mergeCells>
  <phoneticPr fontId="3"/>
  <conditionalFormatting sqref="B23:B24">
    <cfRule type="expression" dxfId="99" priority="9">
      <formula>$AZ$25="○正"</formula>
    </cfRule>
  </conditionalFormatting>
  <conditionalFormatting sqref="B39:B40">
    <cfRule type="expression" dxfId="98" priority="14">
      <formula>$AZ$25="○正"</formula>
    </cfRule>
  </conditionalFormatting>
  <conditionalFormatting sqref="B80:B81">
    <cfRule type="expression" dxfId="97" priority="8">
      <formula>$AZ$25="○正"</formula>
    </cfRule>
  </conditionalFormatting>
  <conditionalFormatting sqref="B100:B101">
    <cfRule type="expression" dxfId="96" priority="11">
      <formula>$AZ$25="○正"</formula>
    </cfRule>
  </conditionalFormatting>
  <conditionalFormatting sqref="B137:B138">
    <cfRule type="expression" dxfId="95" priority="7">
      <formula>$AZ$25="○正"</formula>
    </cfRule>
  </conditionalFormatting>
  <conditionalFormatting sqref="B157:B158">
    <cfRule type="expression" dxfId="94" priority="10">
      <formula>$AZ$25="○正"</formula>
    </cfRule>
  </conditionalFormatting>
  <conditionalFormatting sqref="F11:S11">
    <cfRule type="expression" dxfId="93" priority="4">
      <formula>$L$6=""</formula>
    </cfRule>
  </conditionalFormatting>
  <conditionalFormatting sqref="F68:S68">
    <cfRule type="expression" dxfId="92" priority="3">
      <formula>$L$6=""</formula>
    </cfRule>
  </conditionalFormatting>
  <conditionalFormatting sqref="H14:J14">
    <cfRule type="expression" dxfId="91" priority="20">
      <formula>$H$13=""</formula>
    </cfRule>
  </conditionalFormatting>
  <conditionalFormatting sqref="J21:P22">
    <cfRule type="expression" dxfId="90" priority="6">
      <formula>$AZ$25="✖　　修正"</formula>
    </cfRule>
  </conditionalFormatting>
  <conditionalFormatting sqref="J23:P24">
    <cfRule type="expression" dxfId="89" priority="5">
      <formula>$AZ$25="✖　　修正"</formula>
    </cfRule>
  </conditionalFormatting>
  <conditionalFormatting sqref="J29:P30">
    <cfRule type="expression" dxfId="88" priority="1">
      <formula>$AQ$4=""</formula>
    </cfRule>
  </conditionalFormatting>
  <conditionalFormatting sqref="J37:P40">
    <cfRule type="expression" dxfId="87" priority="21">
      <formula>$V$22=""</formula>
    </cfRule>
  </conditionalFormatting>
  <conditionalFormatting sqref="J164:P165">
    <cfRule type="expression" dxfId="86" priority="17">
      <formula>$CB$11=""</formula>
    </cfRule>
  </conditionalFormatting>
  <conditionalFormatting sqref="J172:P174">
    <cfRule type="expression" dxfId="85" priority="18">
      <formula>$CB$11=""</formula>
    </cfRule>
  </conditionalFormatting>
  <conditionalFormatting sqref="N168">
    <cfRule type="expression" dxfId="84" priority="19">
      <formula>$CB$11=""</formula>
    </cfRule>
  </conditionalFormatting>
  <conditionalFormatting sqref="V22:AK23">
    <cfRule type="expression" dxfId="83" priority="2">
      <formula>$AQ$4=""</formula>
    </cfRule>
  </conditionalFormatting>
  <conditionalFormatting sqref="BB25:BC26">
    <cfRule type="expression" dxfId="82" priority="16">
      <formula>$AZ$25="○正"</formula>
    </cfRule>
  </conditionalFormatting>
  <conditionalFormatting sqref="BD25:BM26">
    <cfRule type="expression" dxfId="81" priority="15">
      <formula>$AZ$25="○正"</formula>
    </cfRule>
  </conditionalFormatting>
  <conditionalFormatting sqref="BH27">
    <cfRule type="expression" dxfId="80" priority="12">
      <formula>$AZ$25="○正"</formula>
    </cfRule>
  </conditionalFormatting>
  <conditionalFormatting sqref="BH25:BM26">
    <cfRule type="expression" dxfId="79" priority="13">
      <formula>$AZ$25="✖　　修正"</formula>
    </cfRule>
  </conditionalFormatting>
  <dataValidations count="6">
    <dataValidation type="list" allowBlank="1" showInputMessage="1" showErrorMessage="1" sqref="H13:J13">
      <formula1>$E$181:$E$184</formula1>
    </dataValidation>
    <dataValidation type="list" allowBlank="1" showInputMessage="1" showErrorMessage="1" sqref="BA23:BF23">
      <formula1>"課税(現状税率）,軽減税率,旧税率,非課税,"</formula1>
    </dataValidation>
    <dataValidation type="whole" allowBlank="1" showInputMessage="1" showErrorMessage="1" sqref="Y11:AK11 Y68:AK68 Y125:AK125">
      <formula1>0</formula1>
      <formula2>9</formula2>
    </dataValidation>
    <dataValidation type="list" allowBlank="1" showInputMessage="1" showErrorMessage="1" sqref="BQ15:BS16">
      <formula1>$BR$184:$BR$250</formula1>
    </dataValidation>
    <dataValidation type="whole" operator="greaterThanOrEqual" allowBlank="1" showInputMessage="1" showErrorMessage="1" sqref="J21:P22 I48:M60 BH25:BM26 J27:P30 Y48:AC60">
      <formula1>-9999999999</formula1>
    </dataValidation>
    <dataValidation type="whole" operator="greaterThanOrEqual" allowBlank="1" showInputMessage="1" showErrorMessage="1" sqref="AV23:AW24">
      <formula1>0</formula1>
    </dataValidation>
  </dataValidations>
  <pageMargins left="0.47244094488188981" right="0.31496062992125984" top="0.27559055118110237" bottom="0.27559055118110237" header="0.11811023622047245" footer="0.11811023622047245"/>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pageSetUpPr fitToPage="1"/>
  </sheetPr>
  <dimension ref="A1:GD251"/>
  <sheetViews>
    <sheetView showGridLines="0" topLeftCell="A5" zoomScale="90" zoomScaleNormal="90" zoomScaleSheetLayoutView="80" workbookViewId="0">
      <selection activeCell="N53" sqref="N53:S53"/>
    </sheetView>
  </sheetViews>
  <sheetFormatPr defaultRowHeight="18.75"/>
  <cols>
    <col min="1" max="1" width="3.625" customWidth="1"/>
    <col min="2" max="2" width="5.625" customWidth="1"/>
    <col min="3" max="16" width="2.375" customWidth="1"/>
    <col min="17" max="17" width="0.625" customWidth="1"/>
    <col min="18" max="37" width="2.375" customWidth="1"/>
    <col min="38" max="40" width="3.625" customWidth="1"/>
    <col min="41" max="66" width="2.375" customWidth="1"/>
    <col min="67" max="67" width="3.625" customWidth="1"/>
    <col min="68" max="117" width="2.375" customWidth="1"/>
    <col min="118" max="118" width="6.625" hidden="1" customWidth="1"/>
    <col min="119" max="191" width="2.375" customWidth="1"/>
  </cols>
  <sheetData>
    <row r="1" spans="1:186">
      <c r="B1" t="s">
        <v>429</v>
      </c>
      <c r="DM1" t="s">
        <v>416</v>
      </c>
      <c r="DO1" t="s">
        <v>416</v>
      </c>
    </row>
    <row r="2" spans="1:186">
      <c r="B2" s="168" t="s">
        <v>434</v>
      </c>
    </row>
    <row r="3" spans="1:186">
      <c r="B3" t="s">
        <v>626</v>
      </c>
    </row>
    <row r="4" spans="1:186">
      <c r="B4" s="176" t="s">
        <v>617</v>
      </c>
    </row>
    <row r="5" spans="1:186">
      <c r="B5" t="s">
        <v>616</v>
      </c>
    </row>
    <row r="6" spans="1:186">
      <c r="A6" s="257" t="s">
        <v>476</v>
      </c>
      <c r="B6" s="768" t="s">
        <v>477</v>
      </c>
      <c r="C6" s="768"/>
      <c r="D6" s="768"/>
      <c r="E6" s="768"/>
      <c r="F6" s="768"/>
      <c r="G6" s="768"/>
      <c r="H6" s="768"/>
      <c r="I6" s="768"/>
      <c r="J6" s="768"/>
      <c r="K6" s="768"/>
      <c r="L6" s="1331"/>
      <c r="M6" s="1332"/>
      <c r="N6" s="1332"/>
      <c r="O6" s="1332"/>
      <c r="P6" s="1332"/>
      <c r="Q6" s="1332"/>
      <c r="R6" s="1332"/>
      <c r="S6" s="1332"/>
      <c r="T6" s="1332"/>
      <c r="U6" s="1332"/>
      <c r="V6" s="1332"/>
      <c r="W6" s="1332"/>
      <c r="X6" s="1332"/>
      <c r="Y6" s="1333"/>
      <c r="Z6" t="s">
        <v>478</v>
      </c>
    </row>
    <row r="7" spans="1:186">
      <c r="A7" s="320"/>
      <c r="B7" s="320"/>
      <c r="C7" s="320"/>
      <c r="D7" s="320"/>
      <c r="E7" s="320"/>
      <c r="F7" s="320"/>
      <c r="G7" s="320"/>
      <c r="H7" s="320"/>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c r="AK7" s="320"/>
      <c r="AL7" s="320"/>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row>
    <row r="8" spans="1:186" ht="20.100000000000001" customHeight="1">
      <c r="A8" s="4"/>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8"/>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row>
    <row r="9" spans="1:186" ht="20.100000000000001" customHeight="1" thickBot="1">
      <c r="A9" s="4"/>
      <c r="B9" s="2"/>
      <c r="C9" s="2"/>
      <c r="D9" s="2"/>
      <c r="E9" s="2"/>
      <c r="F9" s="2"/>
      <c r="G9" s="2"/>
      <c r="H9" s="2"/>
      <c r="I9" s="2"/>
      <c r="J9" s="2"/>
      <c r="K9" s="2"/>
      <c r="L9" s="2"/>
      <c r="M9" s="2"/>
      <c r="N9" s="2"/>
      <c r="O9" s="2"/>
      <c r="P9" s="2"/>
      <c r="Q9" s="2"/>
      <c r="R9" s="2"/>
      <c r="S9" s="2"/>
      <c r="T9" s="2"/>
      <c r="U9" s="779" t="s">
        <v>222</v>
      </c>
      <c r="V9" s="779"/>
      <c r="W9" s="779"/>
      <c r="X9" s="779"/>
      <c r="Y9" s="779"/>
      <c r="Z9" s="1192" t="s">
        <v>620</v>
      </c>
      <c r="AA9" s="1192"/>
      <c r="AB9" s="1192"/>
      <c r="AC9" s="1192"/>
      <c r="AD9" s="1278" t="s">
        <v>802</v>
      </c>
      <c r="AE9" s="1278"/>
      <c r="AF9" s="1278"/>
      <c r="AG9" s="1278"/>
      <c r="AH9" s="1278"/>
      <c r="AI9" s="1278"/>
      <c r="AJ9" s="1278"/>
      <c r="AK9" s="1278"/>
      <c r="AL9" s="8"/>
      <c r="AM9" s="2"/>
      <c r="AN9" s="2"/>
      <c r="AO9" s="2"/>
      <c r="AP9" s="2"/>
      <c r="AQ9" s="2"/>
      <c r="AR9" s="2"/>
      <c r="AS9" s="2"/>
      <c r="AT9" s="2"/>
      <c r="AU9" s="2"/>
      <c r="AV9" s="2"/>
      <c r="AW9" s="2"/>
      <c r="AX9" s="2"/>
      <c r="AY9" s="2"/>
      <c r="AZ9" s="2"/>
      <c r="BA9" s="2"/>
      <c r="BB9" s="2"/>
      <c r="BC9" s="2"/>
      <c r="BD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row>
    <row r="10" spans="1:186" ht="20.100000000000001" customHeight="1">
      <c r="A10" s="4"/>
      <c r="B10" s="5"/>
      <c r="C10" s="2"/>
      <c r="D10" s="2"/>
      <c r="E10" s="2"/>
      <c r="F10" s="772" t="str">
        <f>IF(L6="","池田煖房工業株式会社　御中",L6)</f>
        <v>池田煖房工業株式会社　御中</v>
      </c>
      <c r="G10" s="772"/>
      <c r="H10" s="772"/>
      <c r="I10" s="772"/>
      <c r="J10" s="772"/>
      <c r="K10" s="772"/>
      <c r="L10" s="772"/>
      <c r="M10" s="772"/>
      <c r="N10" s="772"/>
      <c r="O10" s="772"/>
      <c r="P10" s="772"/>
      <c r="Q10" s="772"/>
      <c r="R10" s="6"/>
      <c r="S10" s="7"/>
      <c r="T10" s="2"/>
      <c r="U10" s="886" t="s">
        <v>219</v>
      </c>
      <c r="V10" s="887"/>
      <c r="W10" s="887"/>
      <c r="X10" s="887"/>
      <c r="Y10" s="888"/>
      <c r="Z10" s="1334">
        <v>1</v>
      </c>
      <c r="AA10" s="1334"/>
      <c r="AB10" s="1335">
        <v>2</v>
      </c>
      <c r="AC10" s="1335"/>
      <c r="AD10" s="1326">
        <v>3</v>
      </c>
      <c r="AE10" s="1326"/>
      <c r="AF10" s="1326">
        <v>4</v>
      </c>
      <c r="AG10" s="1326"/>
      <c r="AH10" s="1326">
        <v>5</v>
      </c>
      <c r="AI10" s="1326"/>
      <c r="AJ10" s="1327">
        <v>6</v>
      </c>
      <c r="AK10" s="1328"/>
      <c r="AL10" s="8"/>
      <c r="AM10" s="2"/>
      <c r="AN10" s="2"/>
      <c r="AO10" s="2"/>
      <c r="AP10" s="2"/>
      <c r="AQ10" s="2" t="s">
        <v>36</v>
      </c>
      <c r="AR10" s="2"/>
      <c r="AS10" s="2"/>
      <c r="AT10" s="2"/>
      <c r="AU10" s="2"/>
      <c r="AV10" s="2"/>
      <c r="AW10" s="2"/>
      <c r="AX10" s="2"/>
      <c r="AY10" s="2"/>
      <c r="AZ10" s="2"/>
      <c r="BA10" s="2"/>
      <c r="BB10" s="2"/>
      <c r="BC10" s="2"/>
      <c r="BD10" s="2"/>
      <c r="BI10" s="2"/>
      <c r="BJ10" s="2"/>
      <c r="BK10" s="2"/>
      <c r="BL10" s="2"/>
      <c r="BM10" s="2"/>
      <c r="BN10" s="2"/>
      <c r="BO10" s="2"/>
      <c r="BP10" s="2"/>
      <c r="BQ10" s="2" t="s">
        <v>619</v>
      </c>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row>
    <row r="11" spans="1:186" ht="20.100000000000001" customHeight="1">
      <c r="A11" s="4"/>
      <c r="B11" s="5"/>
      <c r="C11" s="2"/>
      <c r="D11" s="2"/>
      <c r="E11" s="2"/>
      <c r="F11" s="772" t="s">
        <v>479</v>
      </c>
      <c r="G11" s="772"/>
      <c r="H11" s="772"/>
      <c r="I11" s="772"/>
      <c r="J11" s="772"/>
      <c r="K11" s="772"/>
      <c r="L11" s="772"/>
      <c r="M11" s="772"/>
      <c r="N11" s="772"/>
      <c r="O11" s="772"/>
      <c r="P11" s="772"/>
      <c r="Q11" s="772"/>
      <c r="R11" s="772"/>
      <c r="S11" s="772"/>
      <c r="T11" s="2"/>
      <c r="U11" s="883" t="s">
        <v>218</v>
      </c>
      <c r="V11" s="884"/>
      <c r="W11" s="885"/>
      <c r="X11" s="68" t="s">
        <v>217</v>
      </c>
      <c r="Y11" s="169">
        <v>1</v>
      </c>
      <c r="Z11" s="169">
        <v>2</v>
      </c>
      <c r="AA11" s="169">
        <v>3</v>
      </c>
      <c r="AB11" s="169">
        <v>4</v>
      </c>
      <c r="AC11" s="169">
        <v>5</v>
      </c>
      <c r="AD11" s="169">
        <v>6</v>
      </c>
      <c r="AE11" s="169">
        <v>7</v>
      </c>
      <c r="AF11" s="169">
        <v>8</v>
      </c>
      <c r="AG11" s="169">
        <v>9</v>
      </c>
      <c r="AH11" s="169">
        <v>0</v>
      </c>
      <c r="AI11" s="169">
        <v>1</v>
      </c>
      <c r="AJ11" s="169">
        <v>2</v>
      </c>
      <c r="AK11" s="170">
        <v>3</v>
      </c>
      <c r="AL11" s="8"/>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row>
    <row r="12" spans="1:186" ht="20.100000000000001" customHeight="1" thickBot="1">
      <c r="A12" s="4"/>
      <c r="B12" s="5"/>
      <c r="C12" s="9"/>
      <c r="D12" s="9"/>
      <c r="E12" s="9"/>
      <c r="F12" s="9"/>
      <c r="G12" s="9"/>
      <c r="H12" s="9"/>
      <c r="I12" s="9"/>
      <c r="J12" s="9"/>
      <c r="K12" s="9"/>
      <c r="L12" s="793" t="s">
        <v>54</v>
      </c>
      <c r="M12" s="793"/>
      <c r="N12" s="793"/>
      <c r="O12" s="793"/>
      <c r="P12" s="793"/>
      <c r="Q12" s="793"/>
      <c r="R12" s="793"/>
      <c r="S12" s="793"/>
      <c r="T12" s="2"/>
      <c r="U12" s="893" t="s">
        <v>221</v>
      </c>
      <c r="V12" s="894"/>
      <c r="W12" s="895"/>
      <c r="X12" s="150" t="s">
        <v>35</v>
      </c>
      <c r="Y12" s="1329" t="s">
        <v>418</v>
      </c>
      <c r="Z12" s="1329"/>
      <c r="AA12" s="1329"/>
      <c r="AB12" s="1329"/>
      <c r="AC12" s="171"/>
      <c r="AD12" s="171"/>
      <c r="AE12" s="172"/>
      <c r="AF12" s="172"/>
      <c r="AG12" s="172"/>
      <c r="AH12" s="172"/>
      <c r="AI12" s="172"/>
      <c r="AJ12" s="172"/>
      <c r="AK12" s="173"/>
      <c r="AL12" s="8"/>
      <c r="AM12" s="2"/>
      <c r="AN12" s="2"/>
      <c r="AO12" s="2"/>
      <c r="AP12" s="2"/>
      <c r="AQ12" s="2"/>
      <c r="AR12" s="160"/>
      <c r="AS12" s="161"/>
      <c r="AT12" s="161"/>
      <c r="AU12" s="162"/>
      <c r="AV12" s="2"/>
      <c r="AW12" s="988" t="s">
        <v>417</v>
      </c>
      <c r="AX12" s="988"/>
      <c r="AY12" s="988"/>
      <c r="AZ12" s="988"/>
      <c r="BA12" s="988"/>
      <c r="BB12" s="988"/>
      <c r="BC12" s="988"/>
      <c r="BD12" s="988"/>
      <c r="BE12" s="988"/>
      <c r="BF12" s="988"/>
      <c r="BG12" s="988"/>
      <c r="BH12" s="988"/>
      <c r="BI12" s="988"/>
      <c r="BJ12" s="988"/>
      <c r="BK12" s="988"/>
      <c r="BL12" s="988"/>
      <c r="BM12" s="988"/>
      <c r="BN12" s="2"/>
      <c r="BO12" s="2"/>
      <c r="BP12" s="2"/>
      <c r="BQ12" s="947" t="s">
        <v>435</v>
      </c>
      <c r="BR12" s="947"/>
      <c r="BS12" s="947"/>
      <c r="BT12" s="947"/>
      <c r="BU12" s="947"/>
      <c r="BV12" s="947"/>
      <c r="BW12" s="947"/>
      <c r="BX12" s="947"/>
      <c r="BY12" s="947"/>
      <c r="BZ12" s="947"/>
      <c r="CA12" s="947"/>
      <c r="CB12" s="947"/>
      <c r="CC12" s="947"/>
      <c r="CD12" s="947"/>
      <c r="CE12" s="947"/>
      <c r="CF12" s="947"/>
      <c r="CG12" s="947"/>
      <c r="CH12" s="947"/>
      <c r="CI12" s="947"/>
      <c r="CJ12" s="947"/>
      <c r="CK12" s="947"/>
      <c r="CL12" s="947"/>
      <c r="CM12" s="947"/>
      <c r="CN12" s="947"/>
      <c r="CO12" s="947"/>
      <c r="CP12" s="947"/>
      <c r="CQ12" s="947"/>
      <c r="CR12" s="947"/>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row>
    <row r="13" spans="1:186" ht="20.100000000000001" customHeight="1" thickBot="1">
      <c r="A13" s="4"/>
      <c r="B13" s="5"/>
      <c r="C13" s="1336">
        <v>45505</v>
      </c>
      <c r="D13" s="1337"/>
      <c r="E13" s="1337"/>
      <c r="F13" s="1337"/>
      <c r="G13" s="1337"/>
      <c r="H13" s="1338" t="s">
        <v>360</v>
      </c>
      <c r="I13" s="1338"/>
      <c r="J13" s="1339"/>
      <c r="K13" s="9"/>
      <c r="L13" s="793"/>
      <c r="M13" s="793"/>
      <c r="N13" s="793"/>
      <c r="O13" s="793"/>
      <c r="P13" s="793"/>
      <c r="Q13" s="793"/>
      <c r="R13" s="793"/>
      <c r="S13" s="793"/>
      <c r="T13" s="2"/>
      <c r="U13" s="896"/>
      <c r="V13" s="897"/>
      <c r="W13" s="898"/>
      <c r="X13" s="1340" t="s">
        <v>422</v>
      </c>
      <c r="Y13" s="1341"/>
      <c r="Z13" s="1341"/>
      <c r="AA13" s="1341"/>
      <c r="AB13" s="1341"/>
      <c r="AC13" s="1341"/>
      <c r="AD13" s="1341"/>
      <c r="AE13" s="1341"/>
      <c r="AF13" s="1341"/>
      <c r="AG13" s="1341"/>
      <c r="AH13" s="1341"/>
      <c r="AI13" s="1341"/>
      <c r="AJ13" s="1341"/>
      <c r="AK13" s="1342"/>
      <c r="AL13" s="8"/>
      <c r="AM13" s="2"/>
      <c r="AN13" s="2"/>
      <c r="AO13" s="2"/>
      <c r="AP13" s="2"/>
      <c r="AQ13" s="2"/>
      <c r="AR13" s="163"/>
      <c r="AS13" s="164"/>
      <c r="AT13" s="164"/>
      <c r="AU13" s="165"/>
      <c r="AV13" s="2"/>
      <c r="AW13" s="988"/>
      <c r="AX13" s="988"/>
      <c r="AY13" s="988"/>
      <c r="AZ13" s="988"/>
      <c r="BA13" s="988"/>
      <c r="BB13" s="988"/>
      <c r="BC13" s="988"/>
      <c r="BD13" s="988"/>
      <c r="BE13" s="988"/>
      <c r="BF13" s="988"/>
      <c r="BG13" s="988"/>
      <c r="BH13" s="988"/>
      <c r="BI13" s="988"/>
      <c r="BJ13" s="988"/>
      <c r="BK13" s="988"/>
      <c r="BL13" s="988"/>
      <c r="BM13" s="988"/>
      <c r="BN13" s="2"/>
      <c r="BO13" s="2"/>
      <c r="BP13" s="2"/>
      <c r="BQ13" s="947"/>
      <c r="BR13" s="947"/>
      <c r="BS13" s="947"/>
      <c r="BT13" s="947"/>
      <c r="BU13" s="947"/>
      <c r="BV13" s="947"/>
      <c r="BW13" s="947"/>
      <c r="BX13" s="947"/>
      <c r="BY13" s="947"/>
      <c r="BZ13" s="947"/>
      <c r="CA13" s="947"/>
      <c r="CB13" s="947"/>
      <c r="CC13" s="947"/>
      <c r="CD13" s="947"/>
      <c r="CE13" s="947"/>
      <c r="CF13" s="947"/>
      <c r="CG13" s="947"/>
      <c r="CH13" s="947"/>
      <c r="CI13" s="947"/>
      <c r="CJ13" s="947"/>
      <c r="CK13" s="947"/>
      <c r="CL13" s="947"/>
      <c r="CM13" s="947"/>
      <c r="CN13" s="947"/>
      <c r="CO13" s="947"/>
      <c r="CP13" s="947"/>
      <c r="CQ13" s="947"/>
      <c r="CR13" s="947"/>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row>
    <row r="14" spans="1:186" ht="24.95" customHeight="1" thickBot="1">
      <c r="A14" s="4"/>
      <c r="B14" s="5"/>
      <c r="C14" s="807">
        <f>IF(C13="","",C13)</f>
        <v>45505</v>
      </c>
      <c r="D14" s="807"/>
      <c r="E14" s="807"/>
      <c r="F14" s="807"/>
      <c r="G14" s="807"/>
      <c r="H14" s="968" t="str">
        <f>IF(H13="","",H13)</f>
        <v>15日</v>
      </c>
      <c r="I14" s="968"/>
      <c r="J14" s="968"/>
      <c r="K14" s="5"/>
      <c r="L14" s="79"/>
      <c r="M14" s="79"/>
      <c r="N14" s="79"/>
      <c r="O14" s="79"/>
      <c r="P14" s="79"/>
      <c r="Q14" s="79"/>
      <c r="R14" s="79"/>
      <c r="S14" s="79"/>
      <c r="T14" s="2"/>
      <c r="U14" s="794" t="s">
        <v>3</v>
      </c>
      <c r="V14" s="795"/>
      <c r="W14" s="796"/>
      <c r="X14" s="1343" t="s">
        <v>419</v>
      </c>
      <c r="Y14" s="1344"/>
      <c r="Z14" s="1344"/>
      <c r="AA14" s="1344"/>
      <c r="AB14" s="1344"/>
      <c r="AC14" s="1344"/>
      <c r="AD14" s="1344"/>
      <c r="AE14" s="1344"/>
      <c r="AF14" s="1344"/>
      <c r="AG14" s="1344"/>
      <c r="AH14" s="1344"/>
      <c r="AI14" s="1344"/>
      <c r="AJ14" s="1344"/>
      <c r="AK14" s="1345"/>
      <c r="AL14" s="8"/>
      <c r="AM14" s="2"/>
      <c r="AN14" s="2"/>
      <c r="AO14" s="2"/>
      <c r="AP14" s="2"/>
      <c r="AQ14" s="2"/>
      <c r="AV14" s="2"/>
      <c r="BN14" s="2"/>
      <c r="BO14" s="2"/>
      <c r="BP14" s="2"/>
      <c r="BQ14" s="1135" t="s">
        <v>431</v>
      </c>
      <c r="BR14" s="1135"/>
      <c r="BS14" s="1135"/>
      <c r="BT14" s="1135"/>
      <c r="BU14" s="1135"/>
      <c r="BV14" s="1135"/>
      <c r="BW14" s="2"/>
      <c r="BX14" s="2"/>
      <c r="BY14" s="2"/>
      <c r="BZ14" s="2"/>
      <c r="CA14" s="2"/>
      <c r="CB14" s="1135" t="s">
        <v>432</v>
      </c>
      <c r="CC14" s="1135"/>
      <c r="CD14" s="1135"/>
      <c r="CE14" s="1135"/>
      <c r="CF14" s="1135"/>
      <c r="CG14" s="1135"/>
      <c r="CH14" s="1148" t="s">
        <v>437</v>
      </c>
      <c r="CI14" s="1148"/>
      <c r="CJ14" s="1148"/>
      <c r="CK14" s="1148"/>
      <c r="CL14" s="1148"/>
      <c r="CM14" s="1148"/>
      <c r="CN14" s="1148"/>
      <c r="CO14" s="1148"/>
      <c r="CP14" s="1148"/>
      <c r="CQ14" s="174"/>
      <c r="CR14" s="1135" t="s">
        <v>433</v>
      </c>
      <c r="CS14" s="1135"/>
      <c r="CT14" s="1135"/>
      <c r="CU14" s="1135"/>
      <c r="CV14" s="1135"/>
      <c r="CW14" s="1135"/>
      <c r="CX14" s="1155" t="s">
        <v>436</v>
      </c>
      <c r="CY14" s="1156"/>
      <c r="CZ14" s="1156"/>
      <c r="DA14" s="1156"/>
      <c r="DB14" s="1156"/>
      <c r="DC14" s="1156"/>
      <c r="DD14" s="1156"/>
      <c r="DE14" s="1156"/>
      <c r="DF14" s="1156"/>
      <c r="DG14" s="1156"/>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row>
    <row r="15" spans="1:186" ht="20.100000000000001" customHeight="1" thickTop="1">
      <c r="A15" s="4"/>
      <c r="B15" s="5"/>
      <c r="C15" s="814" t="s">
        <v>629</v>
      </c>
      <c r="D15" s="815"/>
      <c r="E15" s="816"/>
      <c r="F15" s="1346" t="s">
        <v>796</v>
      </c>
      <c r="G15" s="1347"/>
      <c r="H15" s="780" t="s">
        <v>6</v>
      </c>
      <c r="I15" s="1346">
        <v>71</v>
      </c>
      <c r="J15" s="1347"/>
      <c r="K15" s="780" t="s">
        <v>6</v>
      </c>
      <c r="L15" s="1350">
        <v>99</v>
      </c>
      <c r="M15" s="1351"/>
      <c r="N15" s="1351"/>
      <c r="O15" s="1352"/>
      <c r="P15" s="780" t="s">
        <v>6</v>
      </c>
      <c r="Q15" s="1365"/>
      <c r="R15" s="1366"/>
      <c r="S15" s="1367"/>
      <c r="T15" s="2"/>
      <c r="U15" s="1157" t="s">
        <v>2</v>
      </c>
      <c r="V15" s="1158"/>
      <c r="W15" s="1159"/>
      <c r="X15" s="1371" t="s">
        <v>420</v>
      </c>
      <c r="Y15" s="1372"/>
      <c r="Z15" s="1372"/>
      <c r="AA15" s="1372"/>
      <c r="AB15" s="1372"/>
      <c r="AC15" s="1372"/>
      <c r="AD15" s="1372"/>
      <c r="AE15" s="1372"/>
      <c r="AF15" s="1372"/>
      <c r="AG15" s="1372"/>
      <c r="AH15" s="1372"/>
      <c r="AI15" s="1372"/>
      <c r="AJ15" s="1372"/>
      <c r="AK15" s="1373"/>
      <c r="AL15" s="8"/>
      <c r="AM15" s="2"/>
      <c r="AN15" s="2"/>
      <c r="AO15" s="2"/>
      <c r="AP15" s="2"/>
      <c r="AQ15" s="2"/>
      <c r="AR15" s="1167"/>
      <c r="AS15" s="1168"/>
      <c r="AT15" s="1168"/>
      <c r="AU15" s="1169"/>
      <c r="AV15" s="2"/>
      <c r="AW15" s="1160" t="s">
        <v>34</v>
      </c>
      <c r="AX15" s="1160"/>
      <c r="AY15" s="1160"/>
      <c r="AZ15" s="1160"/>
      <c r="BA15" s="1160"/>
      <c r="BB15" s="1160"/>
      <c r="BC15" s="1160"/>
      <c r="BD15" s="1160"/>
      <c r="BE15" s="1160"/>
      <c r="BF15" s="1160"/>
      <c r="BN15" s="2"/>
      <c r="BO15" s="2"/>
      <c r="BP15" s="2"/>
      <c r="BQ15" s="1386" t="s">
        <v>372</v>
      </c>
      <c r="BR15" s="1387"/>
      <c r="BS15" s="1388"/>
      <c r="BT15" s="1138" t="str">
        <f>IF(BQ15="","",(VLOOKUP(BQ15,BR184:BU250,4)))</f>
        <v>ポンプ類</v>
      </c>
      <c r="BU15" s="1138"/>
      <c r="BV15" s="1138"/>
      <c r="BW15" s="1138"/>
      <c r="BX15" s="1138"/>
      <c r="BY15" s="1138"/>
      <c r="BZ15" s="1139"/>
      <c r="CA15" s="11"/>
      <c r="CB15" s="1392" t="s">
        <v>798</v>
      </c>
      <c r="CC15" s="1393"/>
      <c r="CD15" s="1393"/>
      <c r="CE15" s="1393"/>
      <c r="CF15" s="1393"/>
      <c r="CG15" s="1393"/>
      <c r="CH15" s="1393"/>
      <c r="CI15" s="1393"/>
      <c r="CJ15" s="1393"/>
      <c r="CK15" s="1393"/>
      <c r="CL15" s="1393"/>
      <c r="CM15" s="1393"/>
      <c r="CN15" s="1393"/>
      <c r="CO15" s="1393"/>
      <c r="CP15" s="1394"/>
      <c r="CQ15" s="2"/>
      <c r="CR15" s="1356"/>
      <c r="CS15" s="1357"/>
      <c r="CT15" s="1357"/>
      <c r="CU15" s="1357"/>
      <c r="CV15" s="1357"/>
      <c r="CW15" s="1357"/>
      <c r="CX15" s="1357"/>
      <c r="CY15" s="1357"/>
      <c r="CZ15" s="1357"/>
      <c r="DA15" s="1357"/>
      <c r="DB15" s="1357"/>
      <c r="DC15" s="1357"/>
      <c r="DD15" s="1357"/>
      <c r="DE15" s="1357"/>
      <c r="DF15" s="1357"/>
      <c r="DG15" s="1358"/>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row>
    <row r="16" spans="1:186" ht="20.100000000000001" customHeight="1" thickBot="1">
      <c r="A16" s="4"/>
      <c r="B16" s="5"/>
      <c r="C16" s="817"/>
      <c r="D16" s="818"/>
      <c r="E16" s="819"/>
      <c r="F16" s="1348"/>
      <c r="G16" s="1349"/>
      <c r="H16" s="780"/>
      <c r="I16" s="1348"/>
      <c r="J16" s="1349"/>
      <c r="K16" s="780"/>
      <c r="L16" s="1353"/>
      <c r="M16" s="1354"/>
      <c r="N16" s="1354"/>
      <c r="O16" s="1355"/>
      <c r="P16" s="780"/>
      <c r="Q16" s="1368"/>
      <c r="R16" s="1369"/>
      <c r="S16" s="1370"/>
      <c r="T16" s="2"/>
      <c r="U16" s="1070" t="s">
        <v>4</v>
      </c>
      <c r="V16" s="1071"/>
      <c r="W16" s="1072"/>
      <c r="X16" s="1362" t="s">
        <v>421</v>
      </c>
      <c r="Y16" s="1363"/>
      <c r="Z16" s="1363"/>
      <c r="AA16" s="1363"/>
      <c r="AB16" s="1363"/>
      <c r="AC16" s="1363"/>
      <c r="AD16" s="1363"/>
      <c r="AE16" s="1363"/>
      <c r="AF16" s="1363"/>
      <c r="AG16" s="1363"/>
      <c r="AH16" s="1363"/>
      <c r="AI16" s="1363"/>
      <c r="AJ16" s="1363"/>
      <c r="AK16" s="1364"/>
      <c r="AL16" s="8"/>
      <c r="AM16" s="2"/>
      <c r="AN16" s="2"/>
      <c r="AO16" s="2"/>
      <c r="AP16" s="2"/>
      <c r="AQ16" s="2"/>
      <c r="AR16" s="1170"/>
      <c r="AS16" s="1171"/>
      <c r="AT16" s="1171"/>
      <c r="AU16" s="1172"/>
      <c r="AV16" s="2"/>
      <c r="AW16" s="1160"/>
      <c r="AX16" s="1160"/>
      <c r="AY16" s="1160"/>
      <c r="AZ16" s="1160"/>
      <c r="BA16" s="1160"/>
      <c r="BB16" s="1160"/>
      <c r="BC16" s="1160"/>
      <c r="BD16" s="1160"/>
      <c r="BE16" s="1160"/>
      <c r="BF16" s="1160"/>
      <c r="BN16" s="2"/>
      <c r="BO16" s="2"/>
      <c r="BP16" s="2"/>
      <c r="BQ16" s="1389"/>
      <c r="BR16" s="1390"/>
      <c r="BS16" s="1391"/>
      <c r="BT16" s="1140"/>
      <c r="BU16" s="1140"/>
      <c r="BV16" s="1140"/>
      <c r="BW16" s="1140"/>
      <c r="BX16" s="1140"/>
      <c r="BY16" s="1140"/>
      <c r="BZ16" s="1141"/>
      <c r="CA16" s="11"/>
      <c r="CB16" s="1395"/>
      <c r="CC16" s="1396"/>
      <c r="CD16" s="1396"/>
      <c r="CE16" s="1396"/>
      <c r="CF16" s="1396"/>
      <c r="CG16" s="1396"/>
      <c r="CH16" s="1396"/>
      <c r="CI16" s="1396"/>
      <c r="CJ16" s="1396"/>
      <c r="CK16" s="1396"/>
      <c r="CL16" s="1396"/>
      <c r="CM16" s="1396"/>
      <c r="CN16" s="1396"/>
      <c r="CO16" s="1396"/>
      <c r="CP16" s="1397"/>
      <c r="CQ16" s="2"/>
      <c r="CR16" s="1359"/>
      <c r="CS16" s="1360"/>
      <c r="CT16" s="1360"/>
      <c r="CU16" s="1360"/>
      <c r="CV16" s="1360"/>
      <c r="CW16" s="1360"/>
      <c r="CX16" s="1360"/>
      <c r="CY16" s="1360"/>
      <c r="CZ16" s="1360"/>
      <c r="DA16" s="1360"/>
      <c r="DB16" s="1360"/>
      <c r="DC16" s="1360"/>
      <c r="DD16" s="1360"/>
      <c r="DE16" s="1360"/>
      <c r="DF16" s="1360"/>
      <c r="DG16" s="1361"/>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row>
    <row r="17" spans="1:186" ht="6" customHeight="1" thickBot="1">
      <c r="A17" s="4"/>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8"/>
      <c r="AM17" s="2"/>
      <c r="AN17" s="2"/>
      <c r="AO17" s="2"/>
      <c r="AP17" s="2"/>
      <c r="AQ17" s="2"/>
      <c r="AR17" s="2"/>
      <c r="AS17" s="990" t="s">
        <v>157</v>
      </c>
      <c r="AT17" s="990"/>
      <c r="AU17" s="990"/>
      <c r="AV17" s="990"/>
      <c r="AW17" s="990"/>
      <c r="AX17" s="990"/>
      <c r="AY17" s="990"/>
      <c r="AZ17" s="990"/>
      <c r="BA17" s="990"/>
      <c r="BB17" s="990"/>
      <c r="BC17" s="990"/>
      <c r="BD17" s="990"/>
      <c r="BE17" s="990"/>
      <c r="BF17" s="990"/>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row>
    <row r="18" spans="1:186" ht="18" customHeight="1">
      <c r="A18" s="4"/>
      <c r="B18" s="5"/>
      <c r="C18" s="808" t="s">
        <v>0</v>
      </c>
      <c r="D18" s="809"/>
      <c r="E18" s="810"/>
      <c r="F18" s="1374" t="s">
        <v>797</v>
      </c>
      <c r="G18" s="1375"/>
      <c r="H18" s="1375"/>
      <c r="I18" s="1375"/>
      <c r="J18" s="1375"/>
      <c r="K18" s="1375"/>
      <c r="L18" s="1375"/>
      <c r="M18" s="1375"/>
      <c r="N18" s="1375"/>
      <c r="O18" s="1375"/>
      <c r="P18" s="1375"/>
      <c r="Q18" s="1375"/>
      <c r="R18" s="1375"/>
      <c r="S18" s="1375"/>
      <c r="T18" s="1375"/>
      <c r="U18" s="1375"/>
      <c r="V18" s="1375"/>
      <c r="W18" s="1375"/>
      <c r="X18" s="1375"/>
      <c r="Y18" s="1375"/>
      <c r="Z18" s="1375"/>
      <c r="AA18" s="1375"/>
      <c r="AB18" s="1375"/>
      <c r="AC18" s="1375"/>
      <c r="AD18" s="1375"/>
      <c r="AE18" s="1376"/>
      <c r="AF18" s="1003" t="s">
        <v>1</v>
      </c>
      <c r="AG18" s="809"/>
      <c r="AH18" s="1004"/>
      <c r="AI18" s="1380">
        <v>45443</v>
      </c>
      <c r="AJ18" s="1381"/>
      <c r="AK18" s="1382"/>
      <c r="AL18" s="8"/>
      <c r="AM18" s="2"/>
      <c r="AN18" s="2"/>
      <c r="AO18" s="2"/>
      <c r="AP18" s="2"/>
      <c r="AQ18" s="2"/>
      <c r="AR18" s="2"/>
      <c r="AS18" s="990"/>
      <c r="AT18" s="990"/>
      <c r="AU18" s="990"/>
      <c r="AV18" s="990"/>
      <c r="AW18" s="990"/>
      <c r="AX18" s="990"/>
      <c r="AY18" s="990"/>
      <c r="AZ18" s="990"/>
      <c r="BA18" s="990"/>
      <c r="BB18" s="990"/>
      <c r="BC18" s="990"/>
      <c r="BD18" s="990"/>
      <c r="BE18" s="990"/>
      <c r="BF18" s="990"/>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row>
    <row r="19" spans="1:186" ht="18" customHeight="1" thickBot="1">
      <c r="A19" s="4"/>
      <c r="B19" s="5"/>
      <c r="C19" s="811"/>
      <c r="D19" s="812"/>
      <c r="E19" s="813"/>
      <c r="F19" s="1377"/>
      <c r="G19" s="1378"/>
      <c r="H19" s="1378"/>
      <c r="I19" s="1378"/>
      <c r="J19" s="1378"/>
      <c r="K19" s="1378"/>
      <c r="L19" s="1378"/>
      <c r="M19" s="1378"/>
      <c r="N19" s="1378"/>
      <c r="O19" s="1378"/>
      <c r="P19" s="1378"/>
      <c r="Q19" s="1378"/>
      <c r="R19" s="1378"/>
      <c r="S19" s="1378"/>
      <c r="T19" s="1378"/>
      <c r="U19" s="1378"/>
      <c r="V19" s="1378"/>
      <c r="W19" s="1378"/>
      <c r="X19" s="1378"/>
      <c r="Y19" s="1378"/>
      <c r="Z19" s="1378"/>
      <c r="AA19" s="1378"/>
      <c r="AB19" s="1378"/>
      <c r="AC19" s="1378"/>
      <c r="AD19" s="1378"/>
      <c r="AE19" s="1379"/>
      <c r="AF19" s="1005"/>
      <c r="AG19" s="812"/>
      <c r="AH19" s="1006"/>
      <c r="AI19" s="1383"/>
      <c r="AJ19" s="1384"/>
      <c r="AK19" s="1385"/>
      <c r="AL19" s="8"/>
      <c r="AM19" s="2"/>
      <c r="AN19" s="2"/>
      <c r="AO19" s="2"/>
      <c r="AP19" s="2"/>
      <c r="AQ19" s="2"/>
      <c r="AR19" s="2" t="s">
        <v>28</v>
      </c>
      <c r="AS19" s="2" t="s">
        <v>53</v>
      </c>
      <c r="AT19" s="2"/>
      <c r="AU19" s="2"/>
      <c r="AV19" s="2"/>
      <c r="AW19" s="2"/>
      <c r="AX19" s="2"/>
      <c r="AY19" s="2"/>
      <c r="AZ19" s="2"/>
      <c r="BA19" s="2"/>
      <c r="BB19" s="2"/>
      <c r="BC19" s="2"/>
      <c r="BD19" s="2"/>
      <c r="BE19" s="2"/>
      <c r="BF19" s="2"/>
      <c r="BG19" s="2"/>
      <c r="BH19" s="2"/>
      <c r="BI19" s="2"/>
      <c r="BJ19" s="2"/>
      <c r="BK19" s="2"/>
      <c r="BL19" s="2"/>
      <c r="BM19" s="2"/>
      <c r="BN19" s="2"/>
      <c r="BO19" s="2"/>
      <c r="BP19" s="62"/>
      <c r="BQ19" s="948" t="s">
        <v>215</v>
      </c>
      <c r="BR19" s="949"/>
      <c r="BS19" s="950"/>
      <c r="BT19" s="1142" t="s">
        <v>154</v>
      </c>
      <c r="BU19" s="1142"/>
      <c r="BV19" s="1142"/>
      <c r="BW19" s="1142"/>
      <c r="BX19" s="1142"/>
      <c r="BY19" s="1142"/>
      <c r="BZ19" s="1142"/>
      <c r="CA19" s="1142"/>
      <c r="CB19" s="1142" t="s">
        <v>153</v>
      </c>
      <c r="CC19" s="1142"/>
      <c r="CD19" s="1142"/>
      <c r="CE19" s="1142"/>
      <c r="CF19" s="1142"/>
      <c r="CG19" s="1142"/>
      <c r="CH19" s="1142"/>
      <c r="CI19" s="1142"/>
      <c r="CJ19" s="1142"/>
      <c r="CK19" s="1142"/>
      <c r="CL19" s="1142"/>
      <c r="CM19" s="1142"/>
      <c r="CN19" s="1142"/>
      <c r="CO19" s="1142"/>
      <c r="CP19" s="1142"/>
      <c r="CQ19" s="1142"/>
      <c r="CR19" s="1142"/>
      <c r="CS19" s="1142"/>
      <c r="CT19" s="1142"/>
      <c r="CU19" s="1142"/>
      <c r="CV19" s="1142"/>
      <c r="CW19" s="1142"/>
      <c r="CX19" s="1142"/>
      <c r="CY19" s="1142"/>
      <c r="CZ19" s="1142"/>
      <c r="DA19" s="1142"/>
      <c r="DB19" s="1142"/>
      <c r="DC19" s="1142"/>
      <c r="DD19" s="1142"/>
      <c r="DE19" s="1142"/>
      <c r="DF19" s="1142"/>
      <c r="DG19" s="1143"/>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row>
    <row r="20" spans="1:186" ht="6" customHeight="1" thickBot="1">
      <c r="A20" s="4"/>
      <c r="B20" s="5"/>
      <c r="C20" s="5"/>
      <c r="D20" s="5"/>
      <c r="E20" s="5"/>
      <c r="F20" s="5"/>
      <c r="G20" s="5"/>
      <c r="H20" s="5"/>
      <c r="I20" s="5"/>
      <c r="J20" s="5"/>
      <c r="K20" s="5"/>
      <c r="L20" s="5"/>
      <c r="M20" s="5"/>
      <c r="N20" s="5"/>
      <c r="O20" s="5"/>
      <c r="P20" s="5"/>
      <c r="Q20" s="5"/>
      <c r="R20" s="5"/>
      <c r="S20" s="5"/>
      <c r="T20" s="5"/>
      <c r="U20" s="5"/>
      <c r="V20" s="5"/>
      <c r="W20" s="5"/>
      <c r="X20" s="5"/>
      <c r="Y20" s="2"/>
      <c r="Z20" s="2"/>
      <c r="AA20" s="5"/>
      <c r="AB20" s="12"/>
      <c r="AC20" s="12"/>
      <c r="AD20" s="12"/>
      <c r="AE20" s="12"/>
      <c r="AF20" s="12"/>
      <c r="AG20" s="12"/>
      <c r="AH20" s="12"/>
      <c r="AI20" s="5"/>
      <c r="AJ20" s="5"/>
      <c r="AK20" s="5"/>
      <c r="AL20" s="8"/>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63"/>
      <c r="BQ20" s="951"/>
      <c r="BR20" s="874"/>
      <c r="BS20" s="952"/>
      <c r="BT20" s="1144"/>
      <c r="BU20" s="1144"/>
      <c r="BV20" s="1144"/>
      <c r="BW20" s="1144"/>
      <c r="BX20" s="1144"/>
      <c r="BY20" s="1144"/>
      <c r="BZ20" s="1144"/>
      <c r="CA20" s="1144"/>
      <c r="CB20" s="1144"/>
      <c r="CC20" s="1144"/>
      <c r="CD20" s="1144"/>
      <c r="CE20" s="1144"/>
      <c r="CF20" s="1144"/>
      <c r="CG20" s="1144"/>
      <c r="CH20" s="1144"/>
      <c r="CI20" s="1144"/>
      <c r="CJ20" s="1144"/>
      <c r="CK20" s="1144"/>
      <c r="CL20" s="1144"/>
      <c r="CM20" s="1144"/>
      <c r="CN20" s="1144"/>
      <c r="CO20" s="1144"/>
      <c r="CP20" s="1144"/>
      <c r="CQ20" s="1144"/>
      <c r="CR20" s="1144"/>
      <c r="CS20" s="1144"/>
      <c r="CT20" s="1144"/>
      <c r="CU20" s="1144"/>
      <c r="CV20" s="1144"/>
      <c r="CW20" s="1144"/>
      <c r="CX20" s="1144"/>
      <c r="CY20" s="1144"/>
      <c r="CZ20" s="1144"/>
      <c r="DA20" s="1144"/>
      <c r="DB20" s="1144"/>
      <c r="DC20" s="1144"/>
      <c r="DD20" s="1144"/>
      <c r="DE20" s="1144"/>
      <c r="DF20" s="1144"/>
      <c r="DG20" s="1145"/>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row>
    <row r="21" spans="1:186" ht="15" customHeight="1">
      <c r="A21" s="4"/>
      <c r="B21" s="5"/>
      <c r="C21" s="13" t="s">
        <v>7</v>
      </c>
      <c r="D21" s="14"/>
      <c r="E21" s="14"/>
      <c r="F21" s="14"/>
      <c r="G21" s="14"/>
      <c r="H21" s="879" t="s">
        <v>474</v>
      </c>
      <c r="I21" s="879"/>
      <c r="J21" s="1330">
        <v>9000000</v>
      </c>
      <c r="K21" s="1330"/>
      <c r="L21" s="1330"/>
      <c r="M21" s="1330"/>
      <c r="N21" s="1330"/>
      <c r="O21" s="1330"/>
      <c r="P21" s="1330"/>
      <c r="Q21" s="5"/>
      <c r="R21" s="73"/>
      <c r="S21" s="1180" t="s">
        <v>233</v>
      </c>
      <c r="T21" s="1181"/>
      <c r="U21" s="175">
        <v>1</v>
      </c>
      <c r="V21" s="774" t="str">
        <f>IF(BQ15="","",BQ15)</f>
        <v>A008</v>
      </c>
      <c r="W21" s="775"/>
      <c r="X21" s="775"/>
      <c r="Y21" s="775"/>
      <c r="Z21" s="775" t="str">
        <f>BT15</f>
        <v>ポンプ類</v>
      </c>
      <c r="AA21" s="775"/>
      <c r="AB21" s="775"/>
      <c r="AC21" s="775"/>
      <c r="AD21" s="775"/>
      <c r="AE21" s="775"/>
      <c r="AF21" s="775"/>
      <c r="AG21" s="775"/>
      <c r="AH21" s="775"/>
      <c r="AI21" s="775"/>
      <c r="AJ21" s="775"/>
      <c r="AK21" s="859"/>
      <c r="AL21" s="8"/>
      <c r="AM21" s="2"/>
      <c r="AN21" s="2"/>
      <c r="AO21" s="2"/>
      <c r="AP21" s="2"/>
      <c r="AQ21" s="2"/>
      <c r="AR21" s="989" t="s">
        <v>481</v>
      </c>
      <c r="AS21" s="989"/>
      <c r="AT21" s="989"/>
      <c r="AU21" s="989"/>
      <c r="AV21" s="989"/>
      <c r="AW21" s="989"/>
      <c r="AX21" s="989"/>
      <c r="AY21" s="989"/>
      <c r="AZ21" s="989"/>
      <c r="BA21" s="989"/>
      <c r="BB21" s="989"/>
      <c r="BC21" s="989"/>
      <c r="BD21" s="989"/>
      <c r="BE21" s="989"/>
      <c r="BF21" s="989"/>
      <c r="BG21" s="989"/>
      <c r="BH21" s="989"/>
      <c r="BI21" s="989"/>
      <c r="BJ21" s="989"/>
      <c r="BK21" s="989"/>
      <c r="BL21" s="989"/>
      <c r="BM21" s="989"/>
      <c r="BN21" s="2"/>
      <c r="BO21" s="2"/>
      <c r="BP21" s="64"/>
      <c r="BQ21" s="953"/>
      <c r="BR21" s="954"/>
      <c r="BS21" s="955"/>
      <c r="BT21" s="1146"/>
      <c r="BU21" s="1146"/>
      <c r="BV21" s="1146"/>
      <c r="BW21" s="1146"/>
      <c r="BX21" s="1146"/>
      <c r="BY21" s="1146"/>
      <c r="BZ21" s="1146"/>
      <c r="CA21" s="1146"/>
      <c r="CB21" s="1146"/>
      <c r="CC21" s="1146"/>
      <c r="CD21" s="1146"/>
      <c r="CE21" s="1146"/>
      <c r="CF21" s="1146"/>
      <c r="CG21" s="1146"/>
      <c r="CH21" s="1146"/>
      <c r="CI21" s="1146"/>
      <c r="CJ21" s="1146"/>
      <c r="CK21" s="1146"/>
      <c r="CL21" s="1146"/>
      <c r="CM21" s="1146"/>
      <c r="CN21" s="1146"/>
      <c r="CO21" s="1146"/>
      <c r="CP21" s="1146"/>
      <c r="CQ21" s="1146"/>
      <c r="CR21" s="1146"/>
      <c r="CS21" s="1146"/>
      <c r="CT21" s="1146"/>
      <c r="CU21" s="1146"/>
      <c r="CV21" s="1146"/>
      <c r="CW21" s="1146"/>
      <c r="CX21" s="1146"/>
      <c r="CY21" s="1146"/>
      <c r="CZ21" s="1146"/>
      <c r="DA21" s="1146"/>
      <c r="DB21" s="1146"/>
      <c r="DC21" s="1146"/>
      <c r="DD21" s="1146"/>
      <c r="DE21" s="1146"/>
      <c r="DF21" s="1146"/>
      <c r="DG21" s="1147"/>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row>
    <row r="22" spans="1:186" ht="15" customHeight="1" thickBot="1">
      <c r="A22" s="4"/>
      <c r="B22" s="5"/>
      <c r="C22" s="15"/>
      <c r="D22" s="852" t="s">
        <v>468</v>
      </c>
      <c r="E22" s="852"/>
      <c r="F22" s="852"/>
      <c r="G22" s="852"/>
      <c r="H22" s="852"/>
      <c r="I22" s="852"/>
      <c r="J22" s="1330"/>
      <c r="K22" s="1330"/>
      <c r="L22" s="1330"/>
      <c r="M22" s="1330"/>
      <c r="N22" s="1330"/>
      <c r="O22" s="1330"/>
      <c r="P22" s="1330"/>
      <c r="Q22" s="5"/>
      <c r="R22" s="73"/>
      <c r="S22" s="1182"/>
      <c r="T22" s="1183"/>
      <c r="U22" s="1186">
        <v>2</v>
      </c>
      <c r="V22" s="991" t="str">
        <f>IF(CB15="","［セルCB15］の内訳記載枠２に内訳を入力！",CB15)</f>
        <v>給水増圧ポンプユニット</v>
      </c>
      <c r="W22" s="992"/>
      <c r="X22" s="992"/>
      <c r="Y22" s="992"/>
      <c r="Z22" s="992"/>
      <c r="AA22" s="992"/>
      <c r="AB22" s="992"/>
      <c r="AC22" s="992"/>
      <c r="AD22" s="992"/>
      <c r="AE22" s="992"/>
      <c r="AF22" s="992"/>
      <c r="AG22" s="992"/>
      <c r="AH22" s="992"/>
      <c r="AI22" s="992"/>
      <c r="AJ22" s="992"/>
      <c r="AK22" s="993"/>
      <c r="AL22" s="8"/>
      <c r="AM22" s="2"/>
      <c r="AN22" s="2"/>
      <c r="AO22" s="2"/>
      <c r="AP22" s="2"/>
      <c r="AQ22" s="2"/>
      <c r="AR22" s="989"/>
      <c r="AS22" s="989"/>
      <c r="AT22" s="989"/>
      <c r="AU22" s="989"/>
      <c r="AV22" s="989"/>
      <c r="AW22" s="989"/>
      <c r="AX22" s="989"/>
      <c r="AY22" s="989"/>
      <c r="AZ22" s="989"/>
      <c r="BA22" s="989"/>
      <c r="BB22" s="989"/>
      <c r="BC22" s="989"/>
      <c r="BD22" s="989"/>
      <c r="BE22" s="989"/>
      <c r="BF22" s="989"/>
      <c r="BG22" s="989"/>
      <c r="BH22" s="989"/>
      <c r="BI22" s="989"/>
      <c r="BJ22" s="989"/>
      <c r="BK22" s="989"/>
      <c r="BL22" s="989"/>
      <c r="BM22" s="989"/>
      <c r="BN22" s="2"/>
      <c r="BO22" s="2"/>
      <c r="BP22" s="833" t="s">
        <v>210</v>
      </c>
      <c r="BQ22" s="880" t="s">
        <v>158</v>
      </c>
      <c r="BR22" s="881"/>
      <c r="BS22" s="882"/>
      <c r="BT22" s="16" t="s">
        <v>60</v>
      </c>
      <c r="BU22" s="17"/>
      <c r="BV22" s="17"/>
      <c r="BW22" s="17"/>
      <c r="BX22" s="17"/>
      <c r="BY22" s="17"/>
      <c r="BZ22" s="17"/>
      <c r="CA22" s="18"/>
      <c r="CB22" s="16" t="s">
        <v>87</v>
      </c>
      <c r="CC22" s="17"/>
      <c r="CD22" s="17"/>
      <c r="CE22" s="17"/>
      <c r="CF22" s="17"/>
      <c r="CG22" s="17"/>
      <c r="CH22" s="17"/>
      <c r="CI22" s="17"/>
      <c r="CJ22" s="17"/>
      <c r="CK22" s="17"/>
      <c r="CL22" s="17"/>
      <c r="CM22" s="17"/>
      <c r="CN22" s="17"/>
      <c r="CO22" s="17"/>
      <c r="CP22" s="17"/>
      <c r="CQ22" s="17"/>
      <c r="CR22" s="17"/>
      <c r="CS22" s="19"/>
      <c r="CT22" s="19"/>
      <c r="CU22" s="19"/>
      <c r="CV22" s="19"/>
      <c r="CW22" s="19"/>
      <c r="CX22" s="20"/>
      <c r="CY22" s="20"/>
      <c r="CZ22" s="20"/>
      <c r="DA22" s="20"/>
      <c r="DB22" s="20"/>
      <c r="DC22" s="20"/>
      <c r="DD22" s="20"/>
      <c r="DE22" s="20"/>
      <c r="DF22" s="20"/>
      <c r="DG22" s="21"/>
      <c r="DH22" s="2"/>
      <c r="DI22" s="2"/>
      <c r="DJ22" s="2"/>
      <c r="DK22" s="2"/>
      <c r="DN22" t="s">
        <v>158</v>
      </c>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row>
    <row r="23" spans="1:186" ht="15" customHeight="1" thickTop="1" thickBot="1">
      <c r="A23" s="4"/>
      <c r="B23" s="1231" t="s">
        <v>446</v>
      </c>
      <c r="C23" s="13" t="s">
        <v>8</v>
      </c>
      <c r="D23" s="14"/>
      <c r="E23" s="14"/>
      <c r="F23" s="14"/>
      <c r="G23" s="14"/>
      <c r="H23" s="14"/>
      <c r="I23" s="14"/>
      <c r="J23" s="831">
        <f>IFERROR(IF(J21="","",INT(J21*AV23*1/100)),"")</f>
        <v>900000</v>
      </c>
      <c r="K23" s="831"/>
      <c r="L23" s="831"/>
      <c r="M23" s="831"/>
      <c r="N23" s="831"/>
      <c r="O23" s="831"/>
      <c r="P23" s="831"/>
      <c r="Q23" s="5"/>
      <c r="R23" s="70"/>
      <c r="S23" s="1182"/>
      <c r="T23" s="1183"/>
      <c r="U23" s="1186"/>
      <c r="V23" s="994"/>
      <c r="W23" s="995"/>
      <c r="X23" s="995"/>
      <c r="Y23" s="995"/>
      <c r="Z23" s="995"/>
      <c r="AA23" s="995"/>
      <c r="AB23" s="995"/>
      <c r="AC23" s="995"/>
      <c r="AD23" s="995"/>
      <c r="AE23" s="995"/>
      <c r="AF23" s="995"/>
      <c r="AG23" s="995"/>
      <c r="AH23" s="995"/>
      <c r="AI23" s="995"/>
      <c r="AJ23" s="995"/>
      <c r="AK23" s="996"/>
      <c r="AL23" s="8"/>
      <c r="AM23" s="2"/>
      <c r="AN23" s="1255" t="s">
        <v>447</v>
      </c>
      <c r="AO23" s="190"/>
      <c r="AP23" s="191"/>
      <c r="AQ23" s="191"/>
      <c r="AR23" s="1011" t="s">
        <v>32</v>
      </c>
      <c r="AS23" s="1011"/>
      <c r="AT23" s="1011"/>
      <c r="AU23" s="1012"/>
      <c r="AV23" s="1392">
        <v>10</v>
      </c>
      <c r="AW23" s="1394"/>
      <c r="AX23" s="1011" t="s">
        <v>33</v>
      </c>
      <c r="AY23" s="1190"/>
      <c r="AZ23" s="2"/>
      <c r="BA23" s="1048" t="s">
        <v>424</v>
      </c>
      <c r="BB23" s="1049"/>
      <c r="BC23" s="1049"/>
      <c r="BD23" s="1049"/>
      <c r="BE23" s="1049"/>
      <c r="BF23" s="1050"/>
      <c r="BG23" s="2"/>
      <c r="BH23" s="65" t="s">
        <v>216</v>
      </c>
      <c r="BI23" s="65"/>
      <c r="BJ23" s="65"/>
      <c r="BK23" s="2"/>
      <c r="BL23" s="2"/>
      <c r="BM23" s="2"/>
      <c r="BN23" s="2"/>
      <c r="BO23" s="2"/>
      <c r="BP23" s="834"/>
      <c r="BQ23" s="826" t="s">
        <v>159</v>
      </c>
      <c r="BR23" s="827"/>
      <c r="BS23" s="828"/>
      <c r="BT23" s="23" t="s">
        <v>61</v>
      </c>
      <c r="BU23" s="24"/>
      <c r="BV23" s="24"/>
      <c r="BW23" s="24"/>
      <c r="BX23" s="24"/>
      <c r="BY23" s="24"/>
      <c r="BZ23" s="24"/>
      <c r="CA23" s="25"/>
      <c r="CB23" s="23" t="s">
        <v>88</v>
      </c>
      <c r="CC23" s="24"/>
      <c r="CD23" s="24"/>
      <c r="CE23" s="24"/>
      <c r="CF23" s="24"/>
      <c r="CG23" s="24"/>
      <c r="CH23" s="24"/>
      <c r="CI23" s="24"/>
      <c r="CJ23" s="24"/>
      <c r="CK23" s="24"/>
      <c r="CL23" s="24"/>
      <c r="CM23" s="24"/>
      <c r="CN23" s="24"/>
      <c r="CO23" s="24"/>
      <c r="CP23" s="24"/>
      <c r="CQ23" s="24"/>
      <c r="CR23" s="24"/>
      <c r="CS23" s="26"/>
      <c r="CT23" s="26"/>
      <c r="CU23" s="26"/>
      <c r="CV23" s="26"/>
      <c r="CW23" s="26"/>
      <c r="CX23" s="27"/>
      <c r="CY23" s="27"/>
      <c r="CZ23" s="27"/>
      <c r="DA23" s="27"/>
      <c r="DB23" s="27"/>
      <c r="DC23" s="27"/>
      <c r="DD23" s="27"/>
      <c r="DE23" s="27"/>
      <c r="DF23" s="27"/>
      <c r="DG23" s="28"/>
      <c r="DH23" s="2"/>
      <c r="DI23" s="2"/>
      <c r="DJ23" s="2"/>
      <c r="DK23" s="2"/>
      <c r="DN23" t="s">
        <v>159</v>
      </c>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row>
    <row r="24" spans="1:186" ht="15" customHeight="1" thickBot="1">
      <c r="A24" s="4"/>
      <c r="B24" s="1231"/>
      <c r="C24" s="29"/>
      <c r="D24" s="912" t="s">
        <v>224</v>
      </c>
      <c r="E24" s="912"/>
      <c r="F24" s="912"/>
      <c r="G24" s="912"/>
      <c r="H24" s="912"/>
      <c r="I24" s="912"/>
      <c r="J24" s="831"/>
      <c r="K24" s="831"/>
      <c r="L24" s="831"/>
      <c r="M24" s="831"/>
      <c r="N24" s="831"/>
      <c r="O24" s="831"/>
      <c r="P24" s="831"/>
      <c r="Q24" s="5"/>
      <c r="R24" s="70"/>
      <c r="S24" s="1182"/>
      <c r="T24" s="1183"/>
      <c r="U24" s="1187">
        <v>3</v>
      </c>
      <c r="V24" s="862" t="str">
        <f>IF(CR15="","",CR15)</f>
        <v/>
      </c>
      <c r="W24" s="862"/>
      <c r="X24" s="862"/>
      <c r="Y24" s="862"/>
      <c r="Z24" s="862"/>
      <c r="AA24" s="862"/>
      <c r="AB24" s="862"/>
      <c r="AC24" s="862"/>
      <c r="AD24" s="862"/>
      <c r="AE24" s="862"/>
      <c r="AF24" s="862"/>
      <c r="AG24" s="862"/>
      <c r="AH24" s="862"/>
      <c r="AI24" s="862"/>
      <c r="AJ24" s="862"/>
      <c r="AK24" s="863"/>
      <c r="AL24" s="8"/>
      <c r="AM24" s="2"/>
      <c r="AN24" s="1256"/>
      <c r="AO24" s="192"/>
      <c r="AP24" s="193"/>
      <c r="AQ24" s="193"/>
      <c r="AR24" s="1013"/>
      <c r="AS24" s="1013"/>
      <c r="AT24" s="1013"/>
      <c r="AU24" s="1014"/>
      <c r="AV24" s="1398"/>
      <c r="AW24" s="1399"/>
      <c r="AX24" s="767"/>
      <c r="AY24" s="1191"/>
      <c r="AZ24" s="2"/>
      <c r="BA24" s="30" t="s">
        <v>38</v>
      </c>
      <c r="BB24" s="31" t="s">
        <v>37</v>
      </c>
      <c r="BC24" s="2"/>
      <c r="BD24" s="2"/>
      <c r="BE24" s="2"/>
      <c r="BF24" s="2"/>
      <c r="BG24" s="2"/>
      <c r="BH24" s="2"/>
      <c r="BI24" s="2"/>
      <c r="BJ24" s="2"/>
      <c r="BK24" s="2"/>
      <c r="BL24" s="2"/>
      <c r="BM24" s="2"/>
      <c r="BN24" s="2"/>
      <c r="BO24" s="2"/>
      <c r="BP24" s="834"/>
      <c r="BQ24" s="826" t="s">
        <v>160</v>
      </c>
      <c r="BR24" s="827"/>
      <c r="BS24" s="828"/>
      <c r="BT24" s="23" t="s">
        <v>62</v>
      </c>
      <c r="BU24" s="24"/>
      <c r="BV24" s="24"/>
      <c r="BW24" s="24"/>
      <c r="BX24" s="24"/>
      <c r="BY24" s="24"/>
      <c r="BZ24" s="24"/>
      <c r="CA24" s="25"/>
      <c r="CB24" s="23" t="s">
        <v>89</v>
      </c>
      <c r="CC24" s="24"/>
      <c r="CD24" s="24"/>
      <c r="CE24" s="24"/>
      <c r="CF24" s="24"/>
      <c r="CG24" s="24"/>
      <c r="CH24" s="24"/>
      <c r="CI24" s="24"/>
      <c r="CJ24" s="24"/>
      <c r="CK24" s="24"/>
      <c r="CL24" s="24"/>
      <c r="CM24" s="24"/>
      <c r="CN24" s="24"/>
      <c r="CO24" s="24"/>
      <c r="CP24" s="24"/>
      <c r="CQ24" s="24"/>
      <c r="CR24" s="24"/>
      <c r="CS24" s="26"/>
      <c r="CT24" s="26"/>
      <c r="CU24" s="26"/>
      <c r="CV24" s="26"/>
      <c r="CW24" s="26"/>
      <c r="CX24" s="27"/>
      <c r="CY24" s="27"/>
      <c r="CZ24" s="27"/>
      <c r="DA24" s="27"/>
      <c r="DB24" s="27"/>
      <c r="DC24" s="27"/>
      <c r="DD24" s="27"/>
      <c r="DE24" s="27"/>
      <c r="DF24" s="27"/>
      <c r="DG24" s="28"/>
      <c r="DH24" s="2"/>
      <c r="DI24" s="2"/>
      <c r="DJ24" s="2"/>
      <c r="DK24" s="2"/>
      <c r="DN24" t="s">
        <v>160</v>
      </c>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row>
    <row r="25" spans="1:186" ht="15" customHeight="1" thickTop="1" thickBot="1">
      <c r="A25" s="4"/>
      <c r="B25" s="5"/>
      <c r="C25" s="15" t="s">
        <v>9</v>
      </c>
      <c r="D25" s="984" t="s">
        <v>24</v>
      </c>
      <c r="E25" s="984"/>
      <c r="F25" s="984"/>
      <c r="G25" s="984"/>
      <c r="H25" s="977" t="s">
        <v>358</v>
      </c>
      <c r="I25" s="978"/>
      <c r="J25" s="831">
        <f>IFERROR(IF(J21="","",SUM(J21:P24)),"")</f>
        <v>9900000</v>
      </c>
      <c r="K25" s="831"/>
      <c r="L25" s="831"/>
      <c r="M25" s="831"/>
      <c r="N25" s="831"/>
      <c r="O25" s="831"/>
      <c r="P25" s="831"/>
      <c r="Q25" s="5"/>
      <c r="R25" s="10"/>
      <c r="S25" s="1184"/>
      <c r="T25" s="1185"/>
      <c r="U25" s="1188"/>
      <c r="V25" s="864"/>
      <c r="W25" s="864"/>
      <c r="X25" s="864"/>
      <c r="Y25" s="864"/>
      <c r="Z25" s="864"/>
      <c r="AA25" s="864"/>
      <c r="AB25" s="864"/>
      <c r="AC25" s="864"/>
      <c r="AD25" s="864"/>
      <c r="AE25" s="864"/>
      <c r="AF25" s="864"/>
      <c r="AG25" s="864"/>
      <c r="AH25" s="864"/>
      <c r="AI25" s="864"/>
      <c r="AJ25" s="864"/>
      <c r="AK25" s="865"/>
      <c r="AL25" s="8"/>
      <c r="AM25" s="2"/>
      <c r="AN25" s="1256"/>
      <c r="AO25" s="1232" t="s">
        <v>442</v>
      </c>
      <c r="AP25" s="1233"/>
      <c r="AQ25" s="1233"/>
      <c r="AR25" s="1233"/>
      <c r="AS25" s="1234"/>
      <c r="AT25" s="1238">
        <f>IFERROR(IF(J37="","",INT(J37*E39/(100+E39))),"")</f>
        <v>400000</v>
      </c>
      <c r="AU25" s="1238"/>
      <c r="AV25" s="1238"/>
      <c r="AW25" s="1238"/>
      <c r="AX25" s="1238"/>
      <c r="AY25" s="1239"/>
      <c r="AZ25" s="1242" t="s">
        <v>443</v>
      </c>
      <c r="BA25" s="1243"/>
      <c r="BB25" s="1244" t="s">
        <v>444</v>
      </c>
      <c r="BC25" s="1244"/>
      <c r="BD25" s="1245" t="s">
        <v>445</v>
      </c>
      <c r="BE25" s="1246"/>
      <c r="BF25" s="1246"/>
      <c r="BG25" s="1246"/>
      <c r="BH25" s="1249">
        <v>5001</v>
      </c>
      <c r="BI25" s="1250"/>
      <c r="BJ25" s="1250"/>
      <c r="BK25" s="1250"/>
      <c r="BL25" s="1250"/>
      <c r="BM25" s="1251"/>
      <c r="BN25" s="2"/>
      <c r="BO25" s="2"/>
      <c r="BP25" s="834"/>
      <c r="BQ25" s="826" t="s">
        <v>161</v>
      </c>
      <c r="BR25" s="827"/>
      <c r="BS25" s="828"/>
      <c r="BT25" s="23" t="s">
        <v>63</v>
      </c>
      <c r="BU25" s="24"/>
      <c r="BV25" s="24"/>
      <c r="BW25" s="24"/>
      <c r="BX25" s="24"/>
      <c r="BY25" s="24"/>
      <c r="BZ25" s="24"/>
      <c r="CA25" s="25"/>
      <c r="CB25" s="23" t="s">
        <v>90</v>
      </c>
      <c r="CC25" s="24"/>
      <c r="CD25" s="24"/>
      <c r="CE25" s="24"/>
      <c r="CF25" s="24"/>
      <c r="CG25" s="24"/>
      <c r="CH25" s="24"/>
      <c r="CI25" s="24"/>
      <c r="CJ25" s="24"/>
      <c r="CK25" s="24"/>
      <c r="CL25" s="24"/>
      <c r="CM25" s="24"/>
      <c r="CN25" s="24"/>
      <c r="CO25" s="24"/>
      <c r="CP25" s="24"/>
      <c r="CQ25" s="24"/>
      <c r="CR25" s="24"/>
      <c r="CS25" s="26"/>
      <c r="CT25" s="26"/>
      <c r="CU25" s="26"/>
      <c r="CV25" s="26"/>
      <c r="CW25" s="26"/>
      <c r="CX25" s="27"/>
      <c r="CY25" s="27"/>
      <c r="CZ25" s="27"/>
      <c r="DA25" s="27"/>
      <c r="DB25" s="27"/>
      <c r="DC25" s="27"/>
      <c r="DD25" s="27"/>
      <c r="DE25" s="27"/>
      <c r="DF25" s="27"/>
      <c r="DG25" s="28"/>
      <c r="DH25" s="2"/>
      <c r="DI25" s="2"/>
      <c r="DJ25" s="2"/>
      <c r="DK25" s="2"/>
      <c r="DN25" t="s">
        <v>161</v>
      </c>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row>
    <row r="26" spans="1:186" ht="15" customHeight="1" thickBot="1">
      <c r="A26" s="4"/>
      <c r="B26" s="5"/>
      <c r="C26" s="15"/>
      <c r="D26" s="852" t="s">
        <v>469</v>
      </c>
      <c r="E26" s="852"/>
      <c r="F26" s="852"/>
      <c r="G26" s="852"/>
      <c r="H26" s="852"/>
      <c r="I26" s="852"/>
      <c r="J26" s="831"/>
      <c r="K26" s="831"/>
      <c r="L26" s="831"/>
      <c r="M26" s="831"/>
      <c r="N26" s="831"/>
      <c r="O26" s="831"/>
      <c r="P26" s="831"/>
      <c r="Q26" s="5"/>
      <c r="R26" s="71"/>
      <c r="S26" s="80"/>
      <c r="T26" s="80"/>
      <c r="U26" s="80"/>
      <c r="V26" s="80"/>
      <c r="W26" s="80"/>
      <c r="X26" s="80"/>
      <c r="Y26" s="80"/>
      <c r="Z26" s="81"/>
      <c r="AA26" s="32"/>
      <c r="AB26" s="82"/>
      <c r="AC26" s="82"/>
      <c r="AD26" s="82"/>
      <c r="AE26" s="82"/>
      <c r="AF26" s="82"/>
      <c r="AG26" s="82"/>
      <c r="AH26" s="82"/>
      <c r="AI26" s="82"/>
      <c r="AJ26" s="82"/>
      <c r="AK26" s="75"/>
      <c r="AL26" s="8"/>
      <c r="AM26" s="2"/>
      <c r="AN26" s="1257"/>
      <c r="AO26" s="1235"/>
      <c r="AP26" s="1236"/>
      <c r="AQ26" s="1236"/>
      <c r="AR26" s="1236"/>
      <c r="AS26" s="1237"/>
      <c r="AT26" s="1240"/>
      <c r="AU26" s="1240"/>
      <c r="AV26" s="1240"/>
      <c r="AW26" s="1240"/>
      <c r="AX26" s="1240"/>
      <c r="AY26" s="1241"/>
      <c r="AZ26" s="1243"/>
      <c r="BA26" s="1243"/>
      <c r="BB26" s="1244"/>
      <c r="BC26" s="1244"/>
      <c r="BD26" s="1247"/>
      <c r="BE26" s="1248"/>
      <c r="BF26" s="1248"/>
      <c r="BG26" s="1248"/>
      <c r="BH26" s="1252"/>
      <c r="BI26" s="1253"/>
      <c r="BJ26" s="1253"/>
      <c r="BK26" s="1253"/>
      <c r="BL26" s="1253"/>
      <c r="BM26" s="1254"/>
      <c r="BN26" s="2"/>
      <c r="BO26" s="2"/>
      <c r="BP26" s="834"/>
      <c r="BQ26" s="826" t="s">
        <v>162</v>
      </c>
      <c r="BR26" s="827"/>
      <c r="BS26" s="828"/>
      <c r="BT26" s="23" t="s">
        <v>64</v>
      </c>
      <c r="BU26" s="24"/>
      <c r="BV26" s="24"/>
      <c r="BW26" s="24"/>
      <c r="BX26" s="24"/>
      <c r="BY26" s="24"/>
      <c r="BZ26" s="24"/>
      <c r="CA26" s="25"/>
      <c r="CB26" s="23" t="s">
        <v>91</v>
      </c>
      <c r="CC26" s="24"/>
      <c r="CD26" s="24"/>
      <c r="CE26" s="24"/>
      <c r="CF26" s="24"/>
      <c r="CG26" s="24"/>
      <c r="CH26" s="24"/>
      <c r="CI26" s="24"/>
      <c r="CJ26" s="24"/>
      <c r="CK26" s="24"/>
      <c r="CL26" s="24"/>
      <c r="CM26" s="24"/>
      <c r="CN26" s="24"/>
      <c r="CO26" s="24"/>
      <c r="CP26" s="24"/>
      <c r="CQ26" s="24"/>
      <c r="CR26" s="24"/>
      <c r="CS26" s="26"/>
      <c r="CT26" s="26"/>
      <c r="CU26" s="26"/>
      <c r="CV26" s="26"/>
      <c r="CW26" s="26"/>
      <c r="CX26" s="27"/>
      <c r="CY26" s="27"/>
      <c r="CZ26" s="27"/>
      <c r="DA26" s="27"/>
      <c r="DB26" s="27"/>
      <c r="DC26" s="27"/>
      <c r="DD26" s="27"/>
      <c r="DE26" s="27"/>
      <c r="DF26" s="27"/>
      <c r="DG26" s="28"/>
      <c r="DH26" s="2"/>
      <c r="DI26" s="2"/>
      <c r="DJ26" s="2"/>
      <c r="DK26" s="2"/>
      <c r="DN26" t="s">
        <v>162</v>
      </c>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row>
    <row r="27" spans="1:186" ht="15" customHeight="1">
      <c r="A27" s="4"/>
      <c r="B27" s="5"/>
      <c r="C27" s="13" t="s">
        <v>10</v>
      </c>
      <c r="D27" s="980" t="s">
        <v>19</v>
      </c>
      <c r="E27" s="980"/>
      <c r="F27" s="980"/>
      <c r="G27" s="980"/>
      <c r="H27" s="977" t="s">
        <v>358</v>
      </c>
      <c r="I27" s="978"/>
      <c r="J27" s="1330">
        <v>3300000</v>
      </c>
      <c r="K27" s="1330"/>
      <c r="L27" s="1330"/>
      <c r="M27" s="1330"/>
      <c r="N27" s="1330"/>
      <c r="O27" s="1330"/>
      <c r="P27" s="1330"/>
      <c r="Q27" s="5"/>
      <c r="R27" s="71"/>
      <c r="T27" s="90" t="s">
        <v>241</v>
      </c>
      <c r="AL27" s="8"/>
      <c r="AM27" s="2"/>
      <c r="AN27" s="2"/>
      <c r="AO27" s="2"/>
      <c r="AP27" s="2"/>
      <c r="AQ27" s="2"/>
      <c r="BB27" s="2"/>
      <c r="BC27" s="2"/>
      <c r="BD27" s="2"/>
      <c r="BE27" s="2"/>
      <c r="BF27" s="2"/>
      <c r="BG27" s="2"/>
      <c r="BH27" s="65" t="s">
        <v>448</v>
      </c>
      <c r="BI27" s="2"/>
      <c r="BJ27" s="2"/>
      <c r="BK27" s="2"/>
      <c r="BL27" s="2"/>
      <c r="BM27" s="2"/>
      <c r="BN27" s="2"/>
      <c r="BO27" s="2"/>
      <c r="BP27" s="834"/>
      <c r="BQ27" s="826" t="s">
        <v>163</v>
      </c>
      <c r="BR27" s="827"/>
      <c r="BS27" s="828"/>
      <c r="BT27" s="23" t="s">
        <v>65</v>
      </c>
      <c r="BU27" s="24"/>
      <c r="BV27" s="24"/>
      <c r="BW27" s="24"/>
      <c r="BX27" s="24"/>
      <c r="BY27" s="24"/>
      <c r="BZ27" s="24"/>
      <c r="CA27" s="25"/>
      <c r="CB27" s="23" t="s">
        <v>92</v>
      </c>
      <c r="CC27" s="24"/>
      <c r="CD27" s="24"/>
      <c r="CE27" s="24"/>
      <c r="CF27" s="24"/>
      <c r="CG27" s="24"/>
      <c r="CH27" s="24"/>
      <c r="CI27" s="24"/>
      <c r="CJ27" s="24"/>
      <c r="CK27" s="24"/>
      <c r="CL27" s="24"/>
      <c r="CM27" s="24"/>
      <c r="CN27" s="24"/>
      <c r="CO27" s="24"/>
      <c r="CP27" s="24"/>
      <c r="CQ27" s="24"/>
      <c r="CR27" s="24"/>
      <c r="CS27" s="26"/>
      <c r="CT27" s="26"/>
      <c r="CU27" s="26"/>
      <c r="CV27" s="26"/>
      <c r="CW27" s="26"/>
      <c r="CX27" s="27"/>
      <c r="CY27" s="27"/>
      <c r="CZ27" s="27"/>
      <c r="DA27" s="27"/>
      <c r="DB27" s="27"/>
      <c r="DC27" s="27"/>
      <c r="DD27" s="27"/>
      <c r="DE27" s="27"/>
      <c r="DF27" s="27"/>
      <c r="DG27" s="28"/>
      <c r="DH27" s="2"/>
      <c r="DI27" s="2"/>
      <c r="DJ27" s="2"/>
      <c r="DK27" s="2"/>
      <c r="DN27" t="s">
        <v>163</v>
      </c>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row>
    <row r="28" spans="1:186" ht="15" customHeight="1">
      <c r="A28" s="4"/>
      <c r="B28" s="5"/>
      <c r="C28" s="29"/>
      <c r="D28" s="914" t="s">
        <v>31</v>
      </c>
      <c r="E28" s="914"/>
      <c r="F28" s="914"/>
      <c r="G28" s="914"/>
      <c r="H28" s="914"/>
      <c r="I28" s="914"/>
      <c r="J28" s="1330"/>
      <c r="K28" s="1330"/>
      <c r="L28" s="1330"/>
      <c r="M28" s="1330"/>
      <c r="N28" s="1330"/>
      <c r="O28" s="1330"/>
      <c r="P28" s="1330"/>
      <c r="Q28" s="5"/>
      <c r="R28" s="71"/>
      <c r="S28" s="80">
        <v>1</v>
      </c>
      <c r="T28" s="80" t="s">
        <v>234</v>
      </c>
      <c r="U28" s="85" t="s">
        <v>235</v>
      </c>
      <c r="V28" s="85"/>
      <c r="W28" s="85"/>
      <c r="X28" s="85"/>
      <c r="Y28" s="85"/>
      <c r="Z28" s="86"/>
      <c r="AA28" s="87"/>
      <c r="AB28" s="88"/>
      <c r="AC28" s="88"/>
      <c r="AD28" s="88"/>
      <c r="AE28" s="88"/>
      <c r="AF28" s="88"/>
      <c r="AG28" s="88"/>
      <c r="AH28" s="88"/>
      <c r="AI28" s="88"/>
      <c r="AJ28" s="88"/>
      <c r="AK28" s="89"/>
      <c r="AL28" s="8"/>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834"/>
      <c r="BQ28" s="826" t="s">
        <v>165</v>
      </c>
      <c r="BR28" s="827"/>
      <c r="BS28" s="828"/>
      <c r="BT28" s="23" t="s">
        <v>66</v>
      </c>
      <c r="BU28" s="24"/>
      <c r="BV28" s="24"/>
      <c r="BW28" s="24"/>
      <c r="BX28" s="24"/>
      <c r="BY28" s="24"/>
      <c r="BZ28" s="24"/>
      <c r="CA28" s="25"/>
      <c r="CB28" s="23" t="s">
        <v>93</v>
      </c>
      <c r="CC28" s="24"/>
      <c r="CD28" s="24"/>
      <c r="CE28" s="24"/>
      <c r="CF28" s="24"/>
      <c r="CG28" s="24"/>
      <c r="CH28" s="24"/>
      <c r="CI28" s="24"/>
      <c r="CJ28" s="24"/>
      <c r="CK28" s="24"/>
      <c r="CL28" s="24"/>
      <c r="CM28" s="24"/>
      <c r="CN28" s="24"/>
      <c r="CO28" s="24"/>
      <c r="CP28" s="24"/>
      <c r="CQ28" s="24"/>
      <c r="CR28" s="24"/>
      <c r="CS28" s="26"/>
      <c r="CT28" s="26"/>
      <c r="CU28" s="26"/>
      <c r="CV28" s="26"/>
      <c r="CW28" s="26"/>
      <c r="CX28" s="27"/>
      <c r="CY28" s="27"/>
      <c r="CZ28" s="27"/>
      <c r="DA28" s="27"/>
      <c r="DB28" s="27"/>
      <c r="DC28" s="27"/>
      <c r="DD28" s="27"/>
      <c r="DE28" s="27"/>
      <c r="DF28" s="27"/>
      <c r="DG28" s="28"/>
      <c r="DH28" s="2"/>
      <c r="DI28" s="2"/>
      <c r="DJ28" s="2"/>
      <c r="DK28" s="2"/>
      <c r="DN28" t="s">
        <v>165</v>
      </c>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row>
    <row r="29" spans="1:186" ht="15" customHeight="1">
      <c r="A29" s="4"/>
      <c r="B29" s="5"/>
      <c r="C29" s="15" t="s">
        <v>11</v>
      </c>
      <c r="D29" s="980" t="s">
        <v>20</v>
      </c>
      <c r="E29" s="980"/>
      <c r="F29" s="980"/>
      <c r="G29" s="980"/>
      <c r="H29" s="977" t="s">
        <v>358</v>
      </c>
      <c r="I29" s="978"/>
      <c r="J29" s="1330">
        <v>4400000</v>
      </c>
      <c r="K29" s="1330"/>
      <c r="L29" s="1330"/>
      <c r="M29" s="1330"/>
      <c r="N29" s="1330"/>
      <c r="O29" s="1330"/>
      <c r="P29" s="1330"/>
      <c r="Q29" s="5"/>
      <c r="R29" s="74"/>
      <c r="S29" s="72"/>
      <c r="T29" s="10"/>
      <c r="U29" s="1041" t="s">
        <v>236</v>
      </c>
      <c r="V29" s="1041"/>
      <c r="W29" s="1041"/>
      <c r="X29" s="1041"/>
      <c r="Y29" s="1041"/>
      <c r="Z29" s="1041"/>
      <c r="AA29" s="1041"/>
      <c r="AB29" s="1041"/>
      <c r="AC29" s="1041"/>
      <c r="AD29" s="1041"/>
      <c r="AE29" s="1041"/>
      <c r="AF29" s="1041"/>
      <c r="AG29" s="1041"/>
      <c r="AH29" s="1041"/>
      <c r="AI29" s="1041"/>
      <c r="AJ29" s="1041"/>
      <c r="AK29" s="1041"/>
      <c r="AL29" s="8"/>
      <c r="AM29" s="2"/>
      <c r="AN29" s="2"/>
      <c r="AO29" s="767" t="s">
        <v>822</v>
      </c>
      <c r="AP29" s="767"/>
      <c r="AQ29" s="767"/>
      <c r="AR29" s="767"/>
      <c r="AS29" s="767"/>
      <c r="AT29" s="767"/>
      <c r="AU29" s="767"/>
      <c r="AV29" s="767"/>
      <c r="AW29" s="767"/>
      <c r="AX29" s="767"/>
      <c r="AY29" s="767"/>
      <c r="AZ29" s="767"/>
      <c r="BA29" s="767"/>
      <c r="BB29" s="767"/>
      <c r="BC29" s="767"/>
      <c r="BD29" s="767"/>
      <c r="BE29" s="767"/>
      <c r="BF29" s="767"/>
      <c r="BG29" s="767"/>
      <c r="BH29" s="767"/>
      <c r="BI29" s="767"/>
      <c r="BJ29" s="767"/>
      <c r="BK29" s="767"/>
      <c r="BL29" s="767"/>
      <c r="BM29" s="767"/>
      <c r="BN29" s="2"/>
      <c r="BO29" s="2"/>
      <c r="BP29" s="834"/>
      <c r="BQ29" s="826" t="s">
        <v>164</v>
      </c>
      <c r="BR29" s="827"/>
      <c r="BS29" s="828"/>
      <c r="BT29" s="23" t="s">
        <v>67</v>
      </c>
      <c r="BU29" s="24"/>
      <c r="BV29" s="24"/>
      <c r="BW29" s="24"/>
      <c r="BX29" s="24"/>
      <c r="BY29" s="24"/>
      <c r="BZ29" s="24"/>
      <c r="CA29" s="25"/>
      <c r="CB29" s="23" t="s">
        <v>94</v>
      </c>
      <c r="CC29" s="24"/>
      <c r="CD29" s="24"/>
      <c r="CE29" s="24"/>
      <c r="CF29" s="24"/>
      <c r="CG29" s="24"/>
      <c r="CH29" s="24"/>
      <c r="CI29" s="24"/>
      <c r="CJ29" s="24"/>
      <c r="CK29" s="24"/>
      <c r="CL29" s="24"/>
      <c r="CM29" s="24"/>
      <c r="CN29" s="24"/>
      <c r="CO29" s="24"/>
      <c r="CP29" s="24"/>
      <c r="CQ29" s="24"/>
      <c r="CR29" s="24"/>
      <c r="CS29" s="26"/>
      <c r="CT29" s="26"/>
      <c r="CU29" s="26"/>
      <c r="CV29" s="26"/>
      <c r="CW29" s="26"/>
      <c r="CX29" s="27"/>
      <c r="CY29" s="27"/>
      <c r="CZ29" s="27"/>
      <c r="DA29" s="27"/>
      <c r="DB29" s="27"/>
      <c r="DC29" s="27"/>
      <c r="DD29" s="27"/>
      <c r="DE29" s="27"/>
      <c r="DF29" s="27"/>
      <c r="DG29" s="28"/>
      <c r="DH29" s="2"/>
      <c r="DI29" s="2"/>
      <c r="DJ29" s="2"/>
      <c r="DK29" s="2"/>
      <c r="DN29" t="s">
        <v>164</v>
      </c>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row>
    <row r="30" spans="1:186" ht="15" customHeight="1">
      <c r="A30" s="4"/>
      <c r="B30" s="5"/>
      <c r="C30" s="15"/>
      <c r="D30" s="914" t="s">
        <v>31</v>
      </c>
      <c r="E30" s="914"/>
      <c r="F30" s="914"/>
      <c r="G30" s="914"/>
      <c r="H30" s="914"/>
      <c r="I30" s="914"/>
      <c r="J30" s="1330"/>
      <c r="K30" s="1330"/>
      <c r="L30" s="1330"/>
      <c r="M30" s="1330"/>
      <c r="N30" s="1330"/>
      <c r="O30" s="1330"/>
      <c r="P30" s="1330"/>
      <c r="Q30" s="5"/>
      <c r="R30" s="74"/>
      <c r="U30" s="1041"/>
      <c r="V30" s="1041"/>
      <c r="W30" s="1041"/>
      <c r="X30" s="1041"/>
      <c r="Y30" s="1041"/>
      <c r="Z30" s="1041"/>
      <c r="AA30" s="1041"/>
      <c r="AB30" s="1041"/>
      <c r="AC30" s="1041"/>
      <c r="AD30" s="1041"/>
      <c r="AE30" s="1041"/>
      <c r="AF30" s="1041"/>
      <c r="AG30" s="1041"/>
      <c r="AH30" s="1041"/>
      <c r="AI30" s="1041"/>
      <c r="AJ30" s="1041"/>
      <c r="AK30" s="1041"/>
      <c r="AL30" s="8"/>
      <c r="AM30" s="2"/>
      <c r="AN30" s="2"/>
      <c r="AO30" s="767"/>
      <c r="AP30" s="767"/>
      <c r="AQ30" s="767"/>
      <c r="AR30" s="767"/>
      <c r="AS30" s="767"/>
      <c r="AT30" s="767"/>
      <c r="AU30" s="767"/>
      <c r="AV30" s="767"/>
      <c r="AW30" s="767"/>
      <c r="AX30" s="767"/>
      <c r="AY30" s="767"/>
      <c r="AZ30" s="767"/>
      <c r="BA30" s="767"/>
      <c r="BB30" s="767"/>
      <c r="BC30" s="767"/>
      <c r="BD30" s="767"/>
      <c r="BE30" s="767"/>
      <c r="BF30" s="767"/>
      <c r="BG30" s="767"/>
      <c r="BH30" s="767"/>
      <c r="BI30" s="767"/>
      <c r="BJ30" s="767"/>
      <c r="BK30" s="767"/>
      <c r="BL30" s="767"/>
      <c r="BM30" s="767"/>
      <c r="BN30" s="2"/>
      <c r="BO30" s="2"/>
      <c r="BP30" s="834"/>
      <c r="BQ30" s="826" t="s">
        <v>166</v>
      </c>
      <c r="BR30" s="827"/>
      <c r="BS30" s="828"/>
      <c r="BT30" s="23" t="s">
        <v>68</v>
      </c>
      <c r="BU30" s="24"/>
      <c r="BV30" s="24"/>
      <c r="BW30" s="24"/>
      <c r="BX30" s="24"/>
      <c r="BY30" s="24"/>
      <c r="BZ30" s="24"/>
      <c r="CA30" s="25"/>
      <c r="CB30" s="23" t="s">
        <v>96</v>
      </c>
      <c r="CC30" s="24"/>
      <c r="CD30" s="24"/>
      <c r="CE30" s="24"/>
      <c r="CF30" s="24"/>
      <c r="CG30" s="24"/>
      <c r="CH30" s="24"/>
      <c r="CI30" s="24"/>
      <c r="CJ30" s="24"/>
      <c r="CK30" s="24"/>
      <c r="CL30" s="24"/>
      <c r="CM30" s="24"/>
      <c r="CN30" s="24"/>
      <c r="CO30" s="24"/>
      <c r="CP30" s="24"/>
      <c r="CQ30" s="24"/>
      <c r="CR30" s="24"/>
      <c r="CS30" s="26"/>
      <c r="CT30" s="26"/>
      <c r="CU30" s="26"/>
      <c r="CV30" s="26"/>
      <c r="CW30" s="26"/>
      <c r="CX30" s="27"/>
      <c r="CY30" s="27"/>
      <c r="CZ30" s="27"/>
      <c r="DA30" s="27"/>
      <c r="DB30" s="27"/>
      <c r="DC30" s="27"/>
      <c r="DD30" s="27"/>
      <c r="DE30" s="27"/>
      <c r="DF30" s="27"/>
      <c r="DG30" s="28"/>
      <c r="DH30" s="2"/>
      <c r="DI30" s="2"/>
      <c r="DJ30" s="2"/>
      <c r="DK30" s="2"/>
      <c r="DN30" t="s">
        <v>166</v>
      </c>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row>
    <row r="31" spans="1:186" ht="15" customHeight="1">
      <c r="A31" s="4"/>
      <c r="B31" s="5"/>
      <c r="C31" s="13" t="s">
        <v>12</v>
      </c>
      <c r="D31" s="984" t="s">
        <v>25</v>
      </c>
      <c r="E31" s="984"/>
      <c r="F31" s="984"/>
      <c r="G31" s="984"/>
      <c r="H31" s="977" t="s">
        <v>358</v>
      </c>
      <c r="I31" s="978"/>
      <c r="J31" s="831">
        <f>IFERROR(IF(OR(J29="",CB15=""),"",SUM(J27:P30)),"")</f>
        <v>7700000</v>
      </c>
      <c r="K31" s="831"/>
      <c r="L31" s="831"/>
      <c r="M31" s="831"/>
      <c r="N31" s="831"/>
      <c r="O31" s="831"/>
      <c r="P31" s="831"/>
      <c r="Q31" s="5"/>
      <c r="R31" s="22"/>
      <c r="S31" s="72">
        <v>2</v>
      </c>
      <c r="T31" s="80" t="s">
        <v>234</v>
      </c>
      <c r="U31" s="85" t="s">
        <v>237</v>
      </c>
      <c r="AL31" s="8"/>
      <c r="AM31" s="2"/>
      <c r="AN31" s="2"/>
      <c r="AO31" s="2"/>
      <c r="AP31" s="1047" t="s">
        <v>427</v>
      </c>
      <c r="AQ31" s="1047"/>
      <c r="AR31" s="1047"/>
      <c r="AS31" s="1047"/>
      <c r="AT31" s="1047"/>
      <c r="AU31" s="1047"/>
      <c r="AV31" s="1047"/>
      <c r="AW31" s="1047"/>
      <c r="AX31" s="1047"/>
      <c r="AY31" s="1047"/>
      <c r="AZ31" s="1047"/>
      <c r="BA31" s="1047"/>
      <c r="BB31" s="1047"/>
      <c r="BC31" s="1047"/>
      <c r="BD31" s="1047"/>
      <c r="BE31" s="1047"/>
      <c r="BF31" s="1047"/>
      <c r="BG31" s="1047"/>
      <c r="BH31" s="1047"/>
      <c r="BI31" s="1047"/>
      <c r="BJ31" s="1047"/>
      <c r="BK31" s="1047"/>
      <c r="BL31" s="1047"/>
      <c r="BM31" s="1047"/>
      <c r="BN31" s="1047"/>
      <c r="BO31" s="2"/>
      <c r="BP31" s="834"/>
      <c r="BQ31" s="826" t="s">
        <v>167</v>
      </c>
      <c r="BR31" s="827"/>
      <c r="BS31" s="828"/>
      <c r="BT31" s="23" t="s">
        <v>69</v>
      </c>
      <c r="BU31" s="24"/>
      <c r="BV31" s="24"/>
      <c r="BW31" s="24"/>
      <c r="BX31" s="24"/>
      <c r="BY31" s="24"/>
      <c r="BZ31" s="24"/>
      <c r="CA31" s="25"/>
      <c r="CB31" s="23" t="s">
        <v>95</v>
      </c>
      <c r="CC31" s="24"/>
      <c r="CD31" s="24"/>
      <c r="CE31" s="24"/>
      <c r="CF31" s="24"/>
      <c r="CG31" s="24"/>
      <c r="CH31" s="24"/>
      <c r="CI31" s="24"/>
      <c r="CJ31" s="24"/>
      <c r="CK31" s="24"/>
      <c r="CL31" s="24"/>
      <c r="CM31" s="24"/>
      <c r="CN31" s="24"/>
      <c r="CO31" s="24"/>
      <c r="CP31" s="24"/>
      <c r="CQ31" s="24"/>
      <c r="CR31" s="24"/>
      <c r="CS31" s="26"/>
      <c r="CT31" s="26"/>
      <c r="CU31" s="26"/>
      <c r="CV31" s="26"/>
      <c r="CW31" s="26"/>
      <c r="CX31" s="27"/>
      <c r="CY31" s="27"/>
      <c r="CZ31" s="27"/>
      <c r="DA31" s="27"/>
      <c r="DB31" s="27"/>
      <c r="DC31" s="27"/>
      <c r="DD31" s="27"/>
      <c r="DE31" s="27"/>
      <c r="DF31" s="27"/>
      <c r="DG31" s="28"/>
      <c r="DH31" s="2"/>
      <c r="DI31" s="2"/>
      <c r="DJ31" s="2"/>
      <c r="DK31" s="2"/>
      <c r="DN31" t="s">
        <v>167</v>
      </c>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row>
    <row r="32" spans="1:186" ht="15" customHeight="1">
      <c r="A32" s="4"/>
      <c r="B32" s="5"/>
      <c r="C32" s="29"/>
      <c r="D32" s="979" t="s">
        <v>21</v>
      </c>
      <c r="E32" s="979"/>
      <c r="F32" s="979"/>
      <c r="G32" s="979"/>
      <c r="H32" s="979"/>
      <c r="I32" s="979"/>
      <c r="J32" s="831"/>
      <c r="K32" s="831"/>
      <c r="L32" s="831"/>
      <c r="M32" s="831"/>
      <c r="N32" s="831"/>
      <c r="O32" s="831"/>
      <c r="P32" s="831"/>
      <c r="Q32" s="5"/>
      <c r="R32" s="22"/>
      <c r="S32" s="72">
        <v>3</v>
      </c>
      <c r="T32" s="80" t="s">
        <v>234</v>
      </c>
      <c r="U32" s="1051" t="s">
        <v>630</v>
      </c>
      <c r="V32" s="1051"/>
      <c r="W32" s="1051"/>
      <c r="X32" s="1051"/>
      <c r="Y32" s="1051"/>
      <c r="Z32" s="1051"/>
      <c r="AA32" s="1051"/>
      <c r="AB32" s="1051"/>
      <c r="AC32" s="1051"/>
      <c r="AD32" s="1051"/>
      <c r="AE32" s="1051"/>
      <c r="AF32" s="1051"/>
      <c r="AG32" s="1051"/>
      <c r="AH32" s="1051"/>
      <c r="AI32" s="1051"/>
      <c r="AJ32" s="1051"/>
      <c r="AK32" s="1051"/>
      <c r="AL32" s="8"/>
      <c r="AM32" s="2"/>
      <c r="AN32" s="2"/>
      <c r="AO32" s="2"/>
      <c r="AP32" s="1047"/>
      <c r="AQ32" s="1047"/>
      <c r="AR32" s="1047"/>
      <c r="AS32" s="1047"/>
      <c r="AT32" s="1047"/>
      <c r="AU32" s="1047"/>
      <c r="AV32" s="1047"/>
      <c r="AW32" s="1047"/>
      <c r="AX32" s="1047"/>
      <c r="AY32" s="1047"/>
      <c r="AZ32" s="1047"/>
      <c r="BA32" s="1047"/>
      <c r="BB32" s="1047"/>
      <c r="BC32" s="1047"/>
      <c r="BD32" s="1047"/>
      <c r="BE32" s="1047"/>
      <c r="BF32" s="1047"/>
      <c r="BG32" s="1047"/>
      <c r="BH32" s="1047"/>
      <c r="BI32" s="1047"/>
      <c r="BJ32" s="1047"/>
      <c r="BK32" s="1047"/>
      <c r="BL32" s="1047"/>
      <c r="BM32" s="1047"/>
      <c r="BN32" s="1047"/>
      <c r="BO32" s="2"/>
      <c r="BP32" s="834"/>
      <c r="BQ32" s="826" t="s">
        <v>168</v>
      </c>
      <c r="BR32" s="827"/>
      <c r="BS32" s="828"/>
      <c r="BT32" s="23" t="s">
        <v>70</v>
      </c>
      <c r="BU32" s="24"/>
      <c r="BV32" s="24"/>
      <c r="BW32" s="24"/>
      <c r="BX32" s="24"/>
      <c r="BY32" s="24"/>
      <c r="BZ32" s="24"/>
      <c r="CA32" s="25"/>
      <c r="CB32" s="23" t="s">
        <v>97</v>
      </c>
      <c r="CC32" s="24"/>
      <c r="CD32" s="24"/>
      <c r="CE32" s="24"/>
      <c r="CF32" s="24"/>
      <c r="CG32" s="24"/>
      <c r="CH32" s="24"/>
      <c r="CI32" s="24"/>
      <c r="CJ32" s="24"/>
      <c r="CK32" s="24"/>
      <c r="CL32" s="24"/>
      <c r="CM32" s="24"/>
      <c r="CN32" s="24"/>
      <c r="CO32" s="24"/>
      <c r="CP32" s="24"/>
      <c r="CQ32" s="24"/>
      <c r="CR32" s="24"/>
      <c r="CS32" s="26"/>
      <c r="CT32" s="26"/>
      <c r="CU32" s="26"/>
      <c r="CV32" s="26"/>
      <c r="CW32" s="26"/>
      <c r="CX32" s="27"/>
      <c r="CY32" s="27"/>
      <c r="CZ32" s="27"/>
      <c r="DA32" s="27"/>
      <c r="DB32" s="27"/>
      <c r="DC32" s="27"/>
      <c r="DD32" s="27"/>
      <c r="DE32" s="27"/>
      <c r="DF32" s="27"/>
      <c r="DG32" s="28"/>
      <c r="DH32" s="2"/>
      <c r="DI32" s="2"/>
      <c r="DJ32" s="2"/>
      <c r="DK32" s="2"/>
      <c r="DN32" t="s">
        <v>168</v>
      </c>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row>
    <row r="33" spans="1:186" ht="15" customHeight="1">
      <c r="A33" s="4"/>
      <c r="B33" s="5"/>
      <c r="C33" s="15" t="s">
        <v>13</v>
      </c>
      <c r="D33" s="984" t="s">
        <v>26</v>
      </c>
      <c r="E33" s="984"/>
      <c r="F33" s="984"/>
      <c r="G33" s="984"/>
      <c r="H33" s="977" t="s">
        <v>358</v>
      </c>
      <c r="I33" s="978"/>
      <c r="J33" s="831">
        <f>IFERROR(IF(OR(J27="",J29=""),"",IF(J21=0,"",IF(J21="","",SUM(J25-J31)))),"")</f>
        <v>2200000</v>
      </c>
      <c r="K33" s="831"/>
      <c r="L33" s="831"/>
      <c r="M33" s="831"/>
      <c r="N33" s="831"/>
      <c r="O33" s="831"/>
      <c r="P33" s="831"/>
      <c r="Q33" s="5"/>
      <c r="R33" s="33"/>
      <c r="S33" s="72"/>
      <c r="T33" s="80"/>
      <c r="U33" s="1051"/>
      <c r="V33" s="1051"/>
      <c r="W33" s="1051"/>
      <c r="X33" s="1051"/>
      <c r="Y33" s="1051"/>
      <c r="Z33" s="1051"/>
      <c r="AA33" s="1051"/>
      <c r="AB33" s="1051"/>
      <c r="AC33" s="1051"/>
      <c r="AD33" s="1051"/>
      <c r="AE33" s="1051"/>
      <c r="AF33" s="1051"/>
      <c r="AG33" s="1051"/>
      <c r="AH33" s="1051"/>
      <c r="AI33" s="1051"/>
      <c r="AJ33" s="1051"/>
      <c r="AK33" s="1051"/>
      <c r="AL33" s="8"/>
      <c r="AM33" s="2"/>
      <c r="AN33" s="2"/>
      <c r="AO33" s="2"/>
      <c r="AP33" s="1189" t="s">
        <v>627</v>
      </c>
      <c r="AQ33" s="1189"/>
      <c r="AR33" s="1189"/>
      <c r="AS33" s="1189"/>
      <c r="AT33" s="1189"/>
      <c r="AU33" s="1189"/>
      <c r="AV33" s="1189"/>
      <c r="AW33" s="1189"/>
      <c r="AX33" s="1189"/>
      <c r="AY33" s="1189"/>
      <c r="AZ33" s="1189"/>
      <c r="BA33" s="1189"/>
      <c r="BB33" s="1189"/>
      <c r="BC33" s="1189"/>
      <c r="BD33" s="1189"/>
      <c r="BE33" s="1189"/>
      <c r="BF33" s="1189"/>
      <c r="BG33" s="1189"/>
      <c r="BH33" s="1189"/>
      <c r="BI33" s="1189"/>
      <c r="BJ33" s="1189"/>
      <c r="BK33" s="1189"/>
      <c r="BL33" s="1189"/>
      <c r="BM33" s="1189"/>
      <c r="BN33" s="1189"/>
      <c r="BO33" s="2"/>
      <c r="BP33" s="834"/>
      <c r="BQ33" s="826" t="s">
        <v>169</v>
      </c>
      <c r="BR33" s="827"/>
      <c r="BS33" s="828"/>
      <c r="BT33" s="23" t="s">
        <v>214</v>
      </c>
      <c r="BU33" s="24"/>
      <c r="BV33" s="24"/>
      <c r="BW33" s="24"/>
      <c r="BX33" s="24"/>
      <c r="BY33" s="24"/>
      <c r="BZ33" s="24"/>
      <c r="CA33" s="25"/>
      <c r="CB33" s="23" t="s">
        <v>98</v>
      </c>
      <c r="CC33" s="24"/>
      <c r="CD33" s="24"/>
      <c r="CE33" s="24"/>
      <c r="CF33" s="24"/>
      <c r="CG33" s="24"/>
      <c r="CH33" s="24"/>
      <c r="CI33" s="24"/>
      <c r="CJ33" s="24"/>
      <c r="CK33" s="24"/>
      <c r="CL33" s="24"/>
      <c r="CM33" s="24"/>
      <c r="CN33" s="24"/>
      <c r="CO33" s="24"/>
      <c r="CP33" s="24"/>
      <c r="CQ33" s="24"/>
      <c r="CR33" s="24"/>
      <c r="CS33" s="26"/>
      <c r="CT33" s="26"/>
      <c r="CU33" s="26"/>
      <c r="CV33" s="26"/>
      <c r="CW33" s="26"/>
      <c r="CX33" s="27"/>
      <c r="CY33" s="27"/>
      <c r="CZ33" s="27"/>
      <c r="DA33" s="27"/>
      <c r="DB33" s="27"/>
      <c r="DC33" s="27"/>
      <c r="DD33" s="27"/>
      <c r="DE33" s="27"/>
      <c r="DF33" s="27"/>
      <c r="DG33" s="28"/>
      <c r="DH33" s="2"/>
      <c r="DI33" s="2"/>
      <c r="DJ33" s="2"/>
      <c r="DK33" s="2"/>
      <c r="DN33" t="s">
        <v>169</v>
      </c>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row>
    <row r="34" spans="1:186" ht="15" customHeight="1">
      <c r="A34" s="4"/>
      <c r="B34" s="5"/>
      <c r="C34" s="15"/>
      <c r="D34" s="852" t="s">
        <v>470</v>
      </c>
      <c r="E34" s="852"/>
      <c r="F34" s="852"/>
      <c r="G34" s="852"/>
      <c r="H34" s="852"/>
      <c r="I34" s="852"/>
      <c r="J34" s="831"/>
      <c r="K34" s="831"/>
      <c r="L34" s="831"/>
      <c r="M34" s="831"/>
      <c r="N34" s="831"/>
      <c r="O34" s="831"/>
      <c r="P34" s="831"/>
      <c r="Q34" s="5"/>
      <c r="R34" s="22"/>
      <c r="S34" s="83"/>
      <c r="T34" s="83"/>
      <c r="U34" s="1051"/>
      <c r="V34" s="1051"/>
      <c r="W34" s="1051"/>
      <c r="X34" s="1051"/>
      <c r="Y34" s="1051"/>
      <c r="Z34" s="1051"/>
      <c r="AA34" s="1051"/>
      <c r="AB34" s="1051"/>
      <c r="AC34" s="1051"/>
      <c r="AD34" s="1051"/>
      <c r="AE34" s="1051"/>
      <c r="AF34" s="1051"/>
      <c r="AG34" s="1051"/>
      <c r="AH34" s="1051"/>
      <c r="AI34" s="1051"/>
      <c r="AJ34" s="1051"/>
      <c r="AK34" s="1051"/>
      <c r="AL34" s="8"/>
      <c r="AM34" s="2"/>
      <c r="AN34" s="2"/>
      <c r="AO34" s="2"/>
      <c r="AP34" s="1189"/>
      <c r="AQ34" s="1189"/>
      <c r="AR34" s="1189"/>
      <c r="AS34" s="1189"/>
      <c r="AT34" s="1189"/>
      <c r="AU34" s="1189"/>
      <c r="AV34" s="1189"/>
      <c r="AW34" s="1189"/>
      <c r="AX34" s="1189"/>
      <c r="AY34" s="1189"/>
      <c r="AZ34" s="1189"/>
      <c r="BA34" s="1189"/>
      <c r="BB34" s="1189"/>
      <c r="BC34" s="1189"/>
      <c r="BD34" s="1189"/>
      <c r="BE34" s="1189"/>
      <c r="BF34" s="1189"/>
      <c r="BG34" s="1189"/>
      <c r="BH34" s="1189"/>
      <c r="BI34" s="1189"/>
      <c r="BJ34" s="1189"/>
      <c r="BK34" s="1189"/>
      <c r="BL34" s="1189"/>
      <c r="BM34" s="1189"/>
      <c r="BN34" s="1189"/>
      <c r="BO34" s="2"/>
      <c r="BP34" s="834"/>
      <c r="BQ34" s="826" t="s">
        <v>170</v>
      </c>
      <c r="BR34" s="827"/>
      <c r="BS34" s="828"/>
      <c r="BT34" s="23" t="s">
        <v>71</v>
      </c>
      <c r="BU34" s="24"/>
      <c r="BV34" s="24"/>
      <c r="BW34" s="24"/>
      <c r="BX34" s="24"/>
      <c r="BY34" s="24"/>
      <c r="BZ34" s="24"/>
      <c r="CA34" s="25"/>
      <c r="CB34" s="23" t="s">
        <v>71</v>
      </c>
      <c r="CC34" s="24"/>
      <c r="CD34" s="24"/>
      <c r="CE34" s="24"/>
      <c r="CF34" s="24"/>
      <c r="CG34" s="24"/>
      <c r="CH34" s="24"/>
      <c r="CI34" s="24"/>
      <c r="CJ34" s="24"/>
      <c r="CK34" s="24"/>
      <c r="CL34" s="24"/>
      <c r="CM34" s="24"/>
      <c r="CN34" s="24"/>
      <c r="CO34" s="24"/>
      <c r="CP34" s="24"/>
      <c r="CQ34" s="24"/>
      <c r="CR34" s="24"/>
      <c r="CS34" s="26"/>
      <c r="CT34" s="26"/>
      <c r="CU34" s="26"/>
      <c r="CV34" s="26"/>
      <c r="CW34" s="26"/>
      <c r="CX34" s="27"/>
      <c r="CY34" s="27"/>
      <c r="CZ34" s="27"/>
      <c r="DA34" s="27"/>
      <c r="DB34" s="27"/>
      <c r="DC34" s="27"/>
      <c r="DD34" s="27"/>
      <c r="DE34" s="27"/>
      <c r="DF34" s="27"/>
      <c r="DG34" s="28"/>
      <c r="DH34" s="2"/>
      <c r="DI34" s="2"/>
      <c r="DJ34" s="2"/>
      <c r="DK34" s="2"/>
      <c r="DN34" t="s">
        <v>170</v>
      </c>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row>
    <row r="35" spans="1:186" ht="15" customHeight="1">
      <c r="A35" s="4"/>
      <c r="B35" s="5"/>
      <c r="C35" s="13" t="s">
        <v>14</v>
      </c>
      <c r="D35" s="14"/>
      <c r="E35" s="14"/>
      <c r="F35" s="14"/>
      <c r="G35" s="14"/>
      <c r="H35" s="977" t="s">
        <v>358</v>
      </c>
      <c r="I35" s="978"/>
      <c r="J35" s="1045">
        <f>IFERROR(IF(J27="","",J27),"")</f>
        <v>3300000</v>
      </c>
      <c r="K35" s="1045"/>
      <c r="L35" s="1045"/>
      <c r="M35" s="1045"/>
      <c r="N35" s="1045"/>
      <c r="O35" s="1045"/>
      <c r="P35" s="1045"/>
      <c r="Q35" s="5"/>
      <c r="R35" s="33"/>
      <c r="S35" s="83"/>
      <c r="T35" s="83"/>
      <c r="U35" s="1051"/>
      <c r="V35" s="1051"/>
      <c r="W35" s="1051"/>
      <c r="X35" s="1051"/>
      <c r="Y35" s="1051"/>
      <c r="Z35" s="1051"/>
      <c r="AA35" s="1051"/>
      <c r="AB35" s="1051"/>
      <c r="AC35" s="1051"/>
      <c r="AD35" s="1051"/>
      <c r="AE35" s="1051"/>
      <c r="AF35" s="1051"/>
      <c r="AG35" s="1051"/>
      <c r="AH35" s="1051"/>
      <c r="AI35" s="1051"/>
      <c r="AJ35" s="1051"/>
      <c r="AK35" s="1051"/>
      <c r="AL35" s="8"/>
      <c r="AM35" s="2"/>
      <c r="AN35" s="2"/>
      <c r="AO35" s="2"/>
      <c r="AP35" s="1047" t="s">
        <v>428</v>
      </c>
      <c r="AQ35" s="1047"/>
      <c r="AR35" s="1047"/>
      <c r="AS35" s="1047"/>
      <c r="AT35" s="1047"/>
      <c r="AU35" s="1047"/>
      <c r="AV35" s="1047"/>
      <c r="AW35" s="1047"/>
      <c r="AX35" s="1047"/>
      <c r="AY35" s="1047"/>
      <c r="AZ35" s="1047"/>
      <c r="BA35" s="1047"/>
      <c r="BB35" s="1047"/>
      <c r="BC35" s="1047"/>
      <c r="BD35" s="1047"/>
      <c r="BE35" s="1047"/>
      <c r="BF35" s="1047"/>
      <c r="BG35" s="1047"/>
      <c r="BH35" s="1047"/>
      <c r="BI35" s="1047"/>
      <c r="BJ35" s="1047"/>
      <c r="BK35" s="1047"/>
      <c r="BL35" s="1047"/>
      <c r="BM35" s="1047"/>
      <c r="BN35" s="1047"/>
      <c r="BO35" s="2"/>
      <c r="BP35" s="834"/>
      <c r="BQ35" s="826" t="s">
        <v>171</v>
      </c>
      <c r="BR35" s="827"/>
      <c r="BS35" s="828"/>
      <c r="BT35" s="23" t="s">
        <v>72</v>
      </c>
      <c r="BU35" s="24"/>
      <c r="BV35" s="24"/>
      <c r="BW35" s="24"/>
      <c r="BX35" s="24"/>
      <c r="BY35" s="24"/>
      <c r="BZ35" s="24"/>
      <c r="CA35" s="25"/>
      <c r="CB35" s="23" t="s">
        <v>99</v>
      </c>
      <c r="CC35" s="24"/>
      <c r="CD35" s="24"/>
      <c r="CE35" s="24"/>
      <c r="CF35" s="24"/>
      <c r="CG35" s="24"/>
      <c r="CH35" s="24"/>
      <c r="CI35" s="24"/>
      <c r="CJ35" s="24"/>
      <c r="CK35" s="24"/>
      <c r="CL35" s="24"/>
      <c r="CM35" s="24"/>
      <c r="CN35" s="24"/>
      <c r="CO35" s="24"/>
      <c r="CP35" s="24"/>
      <c r="CQ35" s="24"/>
      <c r="CR35" s="24"/>
      <c r="CS35" s="26"/>
      <c r="CT35" s="26"/>
      <c r="CU35" s="26"/>
      <c r="CV35" s="26"/>
      <c r="CW35" s="26"/>
      <c r="CX35" s="27"/>
      <c r="CY35" s="27"/>
      <c r="CZ35" s="27"/>
      <c r="DA35" s="27"/>
      <c r="DB35" s="27"/>
      <c r="DC35" s="27"/>
      <c r="DD35" s="27"/>
      <c r="DE35" s="27"/>
      <c r="DF35" s="27"/>
      <c r="DG35" s="28"/>
      <c r="DH35" s="2"/>
      <c r="DI35" s="2"/>
      <c r="DJ35" s="2"/>
      <c r="DK35" s="2"/>
      <c r="DN35" t="s">
        <v>171</v>
      </c>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row>
    <row r="36" spans="1:186" ht="15" customHeight="1">
      <c r="A36" s="4"/>
      <c r="B36" s="5"/>
      <c r="C36" s="15"/>
      <c r="D36" s="852" t="s">
        <v>425</v>
      </c>
      <c r="E36" s="852"/>
      <c r="F36" s="852"/>
      <c r="G36" s="852"/>
      <c r="H36" s="852"/>
      <c r="I36" s="852"/>
      <c r="J36" s="1046"/>
      <c r="K36" s="1046"/>
      <c r="L36" s="1046"/>
      <c r="M36" s="1046"/>
      <c r="N36" s="1046"/>
      <c r="O36" s="1046"/>
      <c r="P36" s="1046"/>
      <c r="Q36" s="73"/>
      <c r="R36" s="22"/>
      <c r="S36" s="72"/>
      <c r="T36" s="80"/>
      <c r="U36" s="1051"/>
      <c r="V36" s="1051"/>
      <c r="W36" s="1051"/>
      <c r="X36" s="1051"/>
      <c r="Y36" s="1051"/>
      <c r="Z36" s="1051"/>
      <c r="AA36" s="1051"/>
      <c r="AB36" s="1051"/>
      <c r="AC36" s="1051"/>
      <c r="AD36" s="1051"/>
      <c r="AE36" s="1051"/>
      <c r="AF36" s="1051"/>
      <c r="AG36" s="1051"/>
      <c r="AH36" s="1051"/>
      <c r="AI36" s="1051"/>
      <c r="AJ36" s="1051"/>
      <c r="AK36" s="1051"/>
      <c r="AL36" s="8"/>
      <c r="AM36" s="2"/>
      <c r="AN36" s="2"/>
      <c r="AO36" s="2"/>
      <c r="AP36" s="1047"/>
      <c r="AQ36" s="1047"/>
      <c r="AR36" s="1047"/>
      <c r="AS36" s="1047"/>
      <c r="AT36" s="1047"/>
      <c r="AU36" s="1047"/>
      <c r="AV36" s="1047"/>
      <c r="AW36" s="1047"/>
      <c r="AX36" s="1047"/>
      <c r="AY36" s="1047"/>
      <c r="AZ36" s="1047"/>
      <c r="BA36" s="1047"/>
      <c r="BB36" s="1047"/>
      <c r="BC36" s="1047"/>
      <c r="BD36" s="1047"/>
      <c r="BE36" s="1047"/>
      <c r="BF36" s="1047"/>
      <c r="BG36" s="1047"/>
      <c r="BH36" s="1047"/>
      <c r="BI36" s="1047"/>
      <c r="BJ36" s="1047"/>
      <c r="BK36" s="1047"/>
      <c r="BL36" s="1047"/>
      <c r="BM36" s="1047"/>
      <c r="BN36" s="1047"/>
      <c r="BO36" s="2"/>
      <c r="BP36" s="834"/>
      <c r="BQ36" s="826" t="s">
        <v>172</v>
      </c>
      <c r="BR36" s="827"/>
      <c r="BS36" s="828"/>
      <c r="BT36" s="23" t="s">
        <v>73</v>
      </c>
      <c r="BU36" s="24"/>
      <c r="BV36" s="24"/>
      <c r="BW36" s="24"/>
      <c r="BX36" s="24"/>
      <c r="BY36" s="24"/>
      <c r="BZ36" s="24"/>
      <c r="CA36" s="25"/>
      <c r="CB36" s="23" t="s">
        <v>73</v>
      </c>
      <c r="CC36" s="24"/>
      <c r="CD36" s="24"/>
      <c r="CE36" s="24"/>
      <c r="CF36" s="24"/>
      <c r="CG36" s="24"/>
      <c r="CH36" s="24"/>
      <c r="CI36" s="24"/>
      <c r="CJ36" s="24"/>
      <c r="CK36" s="24"/>
      <c r="CL36" s="24"/>
      <c r="CM36" s="24"/>
      <c r="CN36" s="24"/>
      <c r="CO36" s="24"/>
      <c r="CP36" s="24"/>
      <c r="CQ36" s="24"/>
      <c r="CR36" s="24"/>
      <c r="CS36" s="26"/>
      <c r="CT36" s="26"/>
      <c r="CU36" s="26"/>
      <c r="CV36" s="26"/>
      <c r="CW36" s="26"/>
      <c r="CX36" s="27"/>
      <c r="CY36" s="27"/>
      <c r="CZ36" s="27"/>
      <c r="DA36" s="27"/>
      <c r="DB36" s="27"/>
      <c r="DC36" s="27"/>
      <c r="DD36" s="27"/>
      <c r="DE36" s="27"/>
      <c r="DF36" s="27"/>
      <c r="DG36" s="28"/>
      <c r="DH36" s="2"/>
      <c r="DI36" s="2"/>
      <c r="DJ36" s="2"/>
      <c r="DK36" s="2"/>
      <c r="DN36" t="s">
        <v>172</v>
      </c>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row>
    <row r="37" spans="1:186" ht="15" customHeight="1">
      <c r="A37" s="4"/>
      <c r="B37" s="5"/>
      <c r="C37" s="92" t="s">
        <v>15</v>
      </c>
      <c r="D37" s="983" t="s">
        <v>27</v>
      </c>
      <c r="E37" s="983"/>
      <c r="F37" s="983"/>
      <c r="G37" s="93" t="s">
        <v>227</v>
      </c>
      <c r="H37" s="149">
        <f>IF(AV23="","",AV23)</f>
        <v>10</v>
      </c>
      <c r="I37" s="93" t="s">
        <v>226</v>
      </c>
      <c r="J37" s="982">
        <f>IFERROR(IF(OR(J27="",J29=""),"",SUM(J31-J35)),"")</f>
        <v>4400000</v>
      </c>
      <c r="K37" s="982"/>
      <c r="L37" s="982"/>
      <c r="M37" s="982"/>
      <c r="N37" s="982"/>
      <c r="O37" s="982"/>
      <c r="P37" s="982"/>
      <c r="Q37" s="73"/>
      <c r="R37" s="33"/>
      <c r="S37" s="72">
        <v>4</v>
      </c>
      <c r="T37" s="80" t="s">
        <v>234</v>
      </c>
      <c r="U37" s="10" t="s">
        <v>238</v>
      </c>
      <c r="AL37" s="8"/>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834"/>
      <c r="BQ37" s="826" t="s">
        <v>173</v>
      </c>
      <c r="BR37" s="827"/>
      <c r="BS37" s="828"/>
      <c r="BT37" s="23" t="s">
        <v>74</v>
      </c>
      <c r="BU37" s="24"/>
      <c r="BV37" s="24"/>
      <c r="BW37" s="24"/>
      <c r="BX37" s="24"/>
      <c r="BY37" s="24"/>
      <c r="BZ37" s="24"/>
      <c r="CA37" s="25"/>
      <c r="CB37" s="23" t="s">
        <v>100</v>
      </c>
      <c r="CC37" s="24"/>
      <c r="CD37" s="24"/>
      <c r="CE37" s="24"/>
      <c r="CF37" s="24"/>
      <c r="CG37" s="24"/>
      <c r="CH37" s="24"/>
      <c r="CI37" s="24"/>
      <c r="CJ37" s="24"/>
      <c r="CK37" s="24"/>
      <c r="CL37" s="24"/>
      <c r="CM37" s="24"/>
      <c r="CN37" s="24"/>
      <c r="CO37" s="24"/>
      <c r="CP37" s="24"/>
      <c r="CQ37" s="24"/>
      <c r="CR37" s="24"/>
      <c r="CS37" s="26"/>
      <c r="CT37" s="26"/>
      <c r="CU37" s="26"/>
      <c r="CV37" s="26"/>
      <c r="CW37" s="26"/>
      <c r="CX37" s="27"/>
      <c r="CY37" s="27"/>
      <c r="CZ37" s="27"/>
      <c r="DA37" s="27"/>
      <c r="DB37" s="27"/>
      <c r="DC37" s="27"/>
      <c r="DD37" s="27"/>
      <c r="DE37" s="27"/>
      <c r="DF37" s="27"/>
      <c r="DG37" s="28"/>
      <c r="DH37" s="2"/>
      <c r="DI37" s="2"/>
      <c r="DJ37" s="2"/>
      <c r="DK37" s="2"/>
      <c r="DN37" t="s">
        <v>173</v>
      </c>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row>
    <row r="38" spans="1:186" ht="15" customHeight="1">
      <c r="A38" s="4"/>
      <c r="B38" s="5"/>
      <c r="C38" s="985" t="s">
        <v>23</v>
      </c>
      <c r="D38" s="986"/>
      <c r="E38" s="986"/>
      <c r="F38" s="986"/>
      <c r="G38" s="986"/>
      <c r="H38" s="1039" t="s">
        <v>358</v>
      </c>
      <c r="I38" s="1040"/>
      <c r="J38" s="982"/>
      <c r="K38" s="982"/>
      <c r="L38" s="982"/>
      <c r="M38" s="982"/>
      <c r="N38" s="982"/>
      <c r="O38" s="982"/>
      <c r="P38" s="982"/>
      <c r="Q38" s="5"/>
      <c r="R38" s="22"/>
      <c r="S38" s="72">
        <v>5</v>
      </c>
      <c r="T38" s="80" t="s">
        <v>234</v>
      </c>
      <c r="U38" s="1051" t="s">
        <v>466</v>
      </c>
      <c r="V38" s="1051"/>
      <c r="W38" s="1051"/>
      <c r="X38" s="1051"/>
      <c r="Y38" s="1051"/>
      <c r="Z38" s="1051"/>
      <c r="AA38" s="1051"/>
      <c r="AB38" s="1051"/>
      <c r="AC38" s="1051"/>
      <c r="AD38" s="1051"/>
      <c r="AE38" s="1051"/>
      <c r="AF38" s="1051"/>
      <c r="AG38" s="1051"/>
      <c r="AH38" s="1051"/>
      <c r="AI38" s="1051"/>
      <c r="AJ38" s="1051"/>
      <c r="AK38" s="1051"/>
      <c r="AL38" s="8"/>
      <c r="AM38" s="2"/>
      <c r="AN38" s="2"/>
      <c r="AO38" s="2"/>
      <c r="AP38" s="2"/>
      <c r="AQ38" s="2"/>
      <c r="AR38" s="767"/>
      <c r="AS38" s="767"/>
      <c r="AT38" s="767"/>
      <c r="AU38" s="767"/>
      <c r="AV38" s="767"/>
      <c r="AW38" s="767"/>
      <c r="AX38" s="2"/>
      <c r="AY38" s="2"/>
      <c r="AZ38" s="2"/>
      <c r="BA38" s="2"/>
      <c r="BB38" s="2"/>
      <c r="BC38" s="2"/>
      <c r="BD38" s="2"/>
      <c r="BE38" s="2"/>
      <c r="BF38" s="2"/>
      <c r="BG38" s="2"/>
      <c r="BH38" s="2"/>
      <c r="BI38" s="2"/>
      <c r="BJ38" s="2"/>
      <c r="BK38" s="2"/>
      <c r="BL38" s="2"/>
      <c r="BM38" s="2"/>
      <c r="BN38" s="2"/>
      <c r="BO38" s="2"/>
      <c r="BP38" s="834"/>
      <c r="BQ38" s="826" t="s">
        <v>174</v>
      </c>
      <c r="BR38" s="827"/>
      <c r="BS38" s="828"/>
      <c r="BT38" s="23" t="s">
        <v>75</v>
      </c>
      <c r="BU38" s="24"/>
      <c r="BV38" s="24"/>
      <c r="BW38" s="24"/>
      <c r="BX38" s="24"/>
      <c r="BY38" s="24"/>
      <c r="BZ38" s="24"/>
      <c r="CA38" s="25"/>
      <c r="CB38" s="23" t="s">
        <v>101</v>
      </c>
      <c r="CC38" s="24"/>
      <c r="CD38" s="24"/>
      <c r="CE38" s="24"/>
      <c r="CF38" s="24"/>
      <c r="CG38" s="24"/>
      <c r="CH38" s="24"/>
      <c r="CI38" s="24"/>
      <c r="CJ38" s="24"/>
      <c r="CK38" s="24"/>
      <c r="CL38" s="24"/>
      <c r="CM38" s="24"/>
      <c r="CN38" s="24"/>
      <c r="CO38" s="24"/>
      <c r="CP38" s="24"/>
      <c r="CQ38" s="24"/>
      <c r="CR38" s="24"/>
      <c r="CS38" s="26"/>
      <c r="CT38" s="26"/>
      <c r="CU38" s="26"/>
      <c r="CV38" s="26"/>
      <c r="CW38" s="26"/>
      <c r="CX38" s="27"/>
      <c r="CY38" s="27"/>
      <c r="CZ38" s="27"/>
      <c r="DA38" s="27"/>
      <c r="DB38" s="27"/>
      <c r="DC38" s="27"/>
      <c r="DD38" s="27"/>
      <c r="DE38" s="27"/>
      <c r="DF38" s="27"/>
      <c r="DG38" s="28"/>
      <c r="DH38" s="2"/>
      <c r="DI38" s="2"/>
      <c r="DJ38" s="2"/>
      <c r="DK38" s="2"/>
      <c r="DN38" t="s">
        <v>174</v>
      </c>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row>
    <row r="39" spans="1:186" ht="15" customHeight="1">
      <c r="A39" s="4"/>
      <c r="B39" s="1231" t="s">
        <v>446</v>
      </c>
      <c r="C39" s="15" t="s">
        <v>16</v>
      </c>
      <c r="D39" s="70" t="s">
        <v>28</v>
      </c>
      <c r="E39" s="916">
        <f>IF(AV23="","",AV23)</f>
        <v>10</v>
      </c>
      <c r="F39" s="916"/>
      <c r="G39" s="10" t="s">
        <v>29</v>
      </c>
      <c r="H39" s="10" t="s">
        <v>30</v>
      </c>
      <c r="I39" s="10"/>
      <c r="J39" s="917">
        <f>IFERROR(IF(J37="","",IF(AZ25="○正",AT25,BH25)),"")</f>
        <v>400000</v>
      </c>
      <c r="K39" s="917"/>
      <c r="L39" s="917"/>
      <c r="M39" s="917"/>
      <c r="N39" s="917"/>
      <c r="O39" s="917"/>
      <c r="P39" s="917"/>
      <c r="Q39" s="5"/>
      <c r="R39" s="22"/>
      <c r="S39" s="72"/>
      <c r="T39" s="80"/>
      <c r="U39" s="1051"/>
      <c r="V39" s="1051"/>
      <c r="W39" s="1051"/>
      <c r="X39" s="1051"/>
      <c r="Y39" s="1051"/>
      <c r="Z39" s="1051"/>
      <c r="AA39" s="1051"/>
      <c r="AB39" s="1051"/>
      <c r="AC39" s="1051"/>
      <c r="AD39" s="1051"/>
      <c r="AE39" s="1051"/>
      <c r="AF39" s="1051"/>
      <c r="AG39" s="1051"/>
      <c r="AH39" s="1051"/>
      <c r="AI39" s="1051"/>
      <c r="AJ39" s="1051"/>
      <c r="AK39" s="1051"/>
      <c r="AL39" s="8"/>
      <c r="AM39" s="2"/>
      <c r="AN39" s="2"/>
      <c r="AO39" s="2"/>
      <c r="AP39" s="2"/>
      <c r="AQ39" s="2"/>
      <c r="AR39" s="767"/>
      <c r="AS39" s="767"/>
      <c r="AT39" s="767"/>
      <c r="AU39" s="767"/>
      <c r="AV39" s="767"/>
      <c r="AW39" s="767"/>
      <c r="AX39" s="2"/>
      <c r="AY39" s="2"/>
      <c r="AZ39" s="2"/>
      <c r="BA39" s="2"/>
      <c r="BB39" s="2"/>
      <c r="BC39" s="2"/>
      <c r="BD39" s="2"/>
      <c r="BE39" s="2"/>
      <c r="BF39" s="2"/>
      <c r="BG39" s="2"/>
      <c r="BH39" s="2"/>
      <c r="BI39" s="2"/>
      <c r="BJ39" s="2"/>
      <c r="BK39" s="2"/>
      <c r="BL39" s="2"/>
      <c r="BM39" s="2"/>
      <c r="BN39" s="2"/>
      <c r="BO39" s="2"/>
      <c r="BP39" s="834"/>
      <c r="BQ39" s="826" t="s">
        <v>175</v>
      </c>
      <c r="BR39" s="827"/>
      <c r="BS39" s="828"/>
      <c r="BT39" s="23" t="s">
        <v>76</v>
      </c>
      <c r="BU39" s="24"/>
      <c r="BV39" s="24"/>
      <c r="BW39" s="24"/>
      <c r="BX39" s="24"/>
      <c r="BY39" s="24"/>
      <c r="BZ39" s="24"/>
      <c r="CA39" s="25"/>
      <c r="CB39" s="23" t="s">
        <v>102</v>
      </c>
      <c r="CC39" s="24"/>
      <c r="CD39" s="24"/>
      <c r="CE39" s="24"/>
      <c r="CF39" s="24"/>
      <c r="CG39" s="24"/>
      <c r="CH39" s="24"/>
      <c r="CI39" s="24"/>
      <c r="CJ39" s="24"/>
      <c r="CK39" s="24"/>
      <c r="CL39" s="24"/>
      <c r="CM39" s="24"/>
      <c r="CN39" s="24"/>
      <c r="CO39" s="24"/>
      <c r="CP39" s="24"/>
      <c r="CQ39" s="24"/>
      <c r="CR39" s="24"/>
      <c r="CS39" s="26"/>
      <c r="CT39" s="26"/>
      <c r="CU39" s="26"/>
      <c r="CV39" s="26"/>
      <c r="CW39" s="26"/>
      <c r="CX39" s="27"/>
      <c r="CY39" s="27"/>
      <c r="CZ39" s="27"/>
      <c r="DA39" s="27"/>
      <c r="DB39" s="27"/>
      <c r="DC39" s="27"/>
      <c r="DD39" s="27"/>
      <c r="DE39" s="27"/>
      <c r="DF39" s="27"/>
      <c r="DG39" s="28"/>
      <c r="DH39" s="2"/>
      <c r="DI39" s="2"/>
      <c r="DJ39" s="2"/>
      <c r="DK39" s="2"/>
      <c r="DN39" t="s">
        <v>175</v>
      </c>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row>
    <row r="40" spans="1:186" ht="15" customHeight="1">
      <c r="A40" s="4"/>
      <c r="B40" s="1231"/>
      <c r="C40" s="29"/>
      <c r="D40" s="912" t="s">
        <v>225</v>
      </c>
      <c r="E40" s="912"/>
      <c r="F40" s="912"/>
      <c r="G40" s="912"/>
      <c r="H40" s="912"/>
      <c r="I40" s="912"/>
      <c r="J40" s="831"/>
      <c r="K40" s="831"/>
      <c r="L40" s="831"/>
      <c r="M40" s="831"/>
      <c r="N40" s="831"/>
      <c r="O40" s="831"/>
      <c r="P40" s="831"/>
      <c r="Q40" s="5"/>
      <c r="R40" s="33"/>
      <c r="S40" s="72">
        <v>6</v>
      </c>
      <c r="T40" s="80" t="s">
        <v>234</v>
      </c>
      <c r="U40" s="1051" t="s">
        <v>467</v>
      </c>
      <c r="V40" s="1051"/>
      <c r="W40" s="1051"/>
      <c r="X40" s="1051"/>
      <c r="Y40" s="1051"/>
      <c r="Z40" s="1051"/>
      <c r="AA40" s="1051"/>
      <c r="AB40" s="1051"/>
      <c r="AC40" s="1051"/>
      <c r="AD40" s="1051"/>
      <c r="AE40" s="1051"/>
      <c r="AF40" s="1051"/>
      <c r="AG40" s="1051"/>
      <c r="AH40" s="1051"/>
      <c r="AI40" s="1051"/>
      <c r="AJ40" s="1051"/>
      <c r="AK40" s="1051"/>
      <c r="AL40" s="8"/>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834"/>
      <c r="BQ40" s="826" t="s">
        <v>176</v>
      </c>
      <c r="BR40" s="827"/>
      <c r="BS40" s="828"/>
      <c r="BT40" s="23" t="s">
        <v>77</v>
      </c>
      <c r="BU40" s="24"/>
      <c r="BV40" s="24"/>
      <c r="BW40" s="24"/>
      <c r="BX40" s="24"/>
      <c r="BY40" s="24"/>
      <c r="BZ40" s="24"/>
      <c r="CA40" s="25"/>
      <c r="CB40" s="23" t="s">
        <v>103</v>
      </c>
      <c r="CC40" s="24"/>
      <c r="CD40" s="24"/>
      <c r="CE40" s="24"/>
      <c r="CF40" s="24"/>
      <c r="CG40" s="24"/>
      <c r="CH40" s="24"/>
      <c r="CI40" s="24"/>
      <c r="CJ40" s="24"/>
      <c r="CK40" s="24"/>
      <c r="CL40" s="24"/>
      <c r="CM40" s="24"/>
      <c r="CN40" s="24"/>
      <c r="CO40" s="24"/>
      <c r="CP40" s="24"/>
      <c r="CQ40" s="24"/>
      <c r="CR40" s="24"/>
      <c r="CS40" s="26"/>
      <c r="CT40" s="26"/>
      <c r="CU40" s="26"/>
      <c r="CV40" s="26"/>
      <c r="CW40" s="26"/>
      <c r="CX40" s="27"/>
      <c r="CY40" s="27"/>
      <c r="CZ40" s="27"/>
      <c r="DA40" s="27"/>
      <c r="DB40" s="27"/>
      <c r="DC40" s="27"/>
      <c r="DD40" s="27"/>
      <c r="DE40" s="27"/>
      <c r="DF40" s="27"/>
      <c r="DG40" s="28"/>
      <c r="DH40" s="2"/>
      <c r="DI40" s="2"/>
      <c r="DJ40" s="2"/>
      <c r="DK40" s="2"/>
      <c r="DN40" t="s">
        <v>176</v>
      </c>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row>
    <row r="41" spans="1:186" ht="15" customHeight="1">
      <c r="A41" s="4"/>
      <c r="B41" s="5"/>
      <c r="C41" s="13" t="s">
        <v>228</v>
      </c>
      <c r="D41" s="984" t="s">
        <v>23</v>
      </c>
      <c r="E41" s="984"/>
      <c r="F41" s="984"/>
      <c r="G41" s="984"/>
      <c r="H41" s="984"/>
      <c r="I41" s="987"/>
      <c r="J41" s="831">
        <f>IFERROR(IF(J37="","",J37-J39),"")</f>
        <v>4000000</v>
      </c>
      <c r="K41" s="831"/>
      <c r="L41" s="831"/>
      <c r="M41" s="831"/>
      <c r="N41" s="831"/>
      <c r="O41" s="831"/>
      <c r="P41" s="831"/>
      <c r="Q41" s="5"/>
      <c r="R41" s="33"/>
      <c r="S41" s="72"/>
      <c r="T41" s="80"/>
      <c r="U41" s="1051"/>
      <c r="V41" s="1051"/>
      <c r="W41" s="1051"/>
      <c r="X41" s="1051"/>
      <c r="Y41" s="1051"/>
      <c r="Z41" s="1051"/>
      <c r="AA41" s="1051"/>
      <c r="AB41" s="1051"/>
      <c r="AC41" s="1051"/>
      <c r="AD41" s="1051"/>
      <c r="AE41" s="1051"/>
      <c r="AF41" s="1051"/>
      <c r="AG41" s="1051"/>
      <c r="AH41" s="1051"/>
      <c r="AI41" s="1051"/>
      <c r="AJ41" s="1051"/>
      <c r="AK41" s="1051"/>
      <c r="AL41" s="8"/>
      <c r="AM41" s="2"/>
      <c r="AN41" s="2"/>
      <c r="AO41" s="2"/>
      <c r="BH41" s="2"/>
      <c r="BI41" s="2"/>
      <c r="BJ41" s="2"/>
      <c r="BK41" s="2"/>
      <c r="BL41" s="2"/>
      <c r="BM41" s="2"/>
      <c r="BN41" s="2"/>
      <c r="BO41" s="2"/>
      <c r="BP41" s="834"/>
      <c r="BQ41" s="826" t="s">
        <v>177</v>
      </c>
      <c r="BR41" s="827"/>
      <c r="BS41" s="828"/>
      <c r="BT41" s="23" t="s">
        <v>78</v>
      </c>
      <c r="BU41" s="24"/>
      <c r="BV41" s="24"/>
      <c r="BW41" s="24"/>
      <c r="BX41" s="24"/>
      <c r="BY41" s="24"/>
      <c r="BZ41" s="24"/>
      <c r="CA41" s="25"/>
      <c r="CB41" s="23" t="s">
        <v>104</v>
      </c>
      <c r="CC41" s="24"/>
      <c r="CD41" s="24"/>
      <c r="CE41" s="24"/>
      <c r="CF41" s="24"/>
      <c r="CG41" s="24"/>
      <c r="CH41" s="24"/>
      <c r="CI41" s="24"/>
      <c r="CJ41" s="24"/>
      <c r="CK41" s="24"/>
      <c r="CL41" s="24"/>
      <c r="CM41" s="24"/>
      <c r="CN41" s="24"/>
      <c r="CO41" s="24"/>
      <c r="CP41" s="24"/>
      <c r="CQ41" s="24"/>
      <c r="CR41" s="24"/>
      <c r="CS41" s="26"/>
      <c r="CT41" s="26"/>
      <c r="CU41" s="26"/>
      <c r="CV41" s="26"/>
      <c r="CW41" s="26"/>
      <c r="CX41" s="27"/>
      <c r="CY41" s="27"/>
      <c r="CZ41" s="27"/>
      <c r="DA41" s="27"/>
      <c r="DB41" s="27"/>
      <c r="DC41" s="27"/>
      <c r="DD41" s="27"/>
      <c r="DE41" s="27"/>
      <c r="DF41" s="27"/>
      <c r="DG41" s="28"/>
      <c r="DH41" s="2"/>
      <c r="DI41" s="2"/>
      <c r="DJ41" s="2"/>
      <c r="DK41" s="2"/>
      <c r="DN41" t="s">
        <v>177</v>
      </c>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row>
    <row r="42" spans="1:186" ht="15" customHeight="1">
      <c r="A42" s="4"/>
      <c r="B42" s="5"/>
      <c r="C42" s="29"/>
      <c r="D42" s="912" t="s">
        <v>230</v>
      </c>
      <c r="E42" s="912"/>
      <c r="F42" s="912"/>
      <c r="G42" s="912"/>
      <c r="H42" s="912"/>
      <c r="I42" s="912"/>
      <c r="J42" s="831"/>
      <c r="K42" s="831"/>
      <c r="L42" s="831"/>
      <c r="M42" s="831"/>
      <c r="N42" s="831"/>
      <c r="O42" s="831"/>
      <c r="P42" s="831"/>
      <c r="Q42" s="5"/>
      <c r="R42" s="33"/>
      <c r="S42" s="72">
        <v>7</v>
      </c>
      <c r="T42" s="80" t="s">
        <v>234</v>
      </c>
      <c r="U42" s="1051" t="s">
        <v>783</v>
      </c>
      <c r="V42" s="1051"/>
      <c r="W42" s="1051"/>
      <c r="X42" s="1051"/>
      <c r="Y42" s="1051"/>
      <c r="Z42" s="1051"/>
      <c r="AA42" s="1051"/>
      <c r="AB42" s="1051"/>
      <c r="AC42" s="1051"/>
      <c r="AD42" s="1051"/>
      <c r="AE42" s="1051"/>
      <c r="AF42" s="1051"/>
      <c r="AG42" s="1051"/>
      <c r="AH42" s="1051"/>
      <c r="AI42" s="1051"/>
      <c r="AJ42" s="1051"/>
      <c r="AK42" s="1051"/>
      <c r="AL42" s="8"/>
      <c r="AM42" s="2"/>
      <c r="AN42" s="2"/>
      <c r="AO42" s="2"/>
      <c r="BH42" s="2"/>
      <c r="BI42" s="2"/>
      <c r="BJ42" s="2"/>
      <c r="BK42" s="2"/>
      <c r="BL42" s="2"/>
      <c r="BM42" s="2"/>
      <c r="BN42" s="2"/>
      <c r="BO42" s="2"/>
      <c r="BP42" s="834"/>
      <c r="BQ42" s="826" t="s">
        <v>178</v>
      </c>
      <c r="BR42" s="827"/>
      <c r="BS42" s="828"/>
      <c r="BT42" s="23" t="s">
        <v>79</v>
      </c>
      <c r="BU42" s="24"/>
      <c r="BV42" s="24"/>
      <c r="BW42" s="24"/>
      <c r="BX42" s="24"/>
      <c r="BY42" s="24"/>
      <c r="BZ42" s="24"/>
      <c r="CA42" s="25"/>
      <c r="CB42" s="23" t="s">
        <v>105</v>
      </c>
      <c r="CC42" s="24"/>
      <c r="CD42" s="24"/>
      <c r="CE42" s="24"/>
      <c r="CF42" s="24"/>
      <c r="CG42" s="24"/>
      <c r="CH42" s="24"/>
      <c r="CI42" s="24"/>
      <c r="CJ42" s="24"/>
      <c r="CK42" s="24"/>
      <c r="CL42" s="24"/>
      <c r="CM42" s="24"/>
      <c r="CN42" s="24"/>
      <c r="CO42" s="24"/>
      <c r="CP42" s="24"/>
      <c r="CQ42" s="24"/>
      <c r="CR42" s="24"/>
      <c r="CS42" s="26"/>
      <c r="CT42" s="26"/>
      <c r="CU42" s="26"/>
      <c r="CV42" s="26"/>
      <c r="CW42" s="26"/>
      <c r="CX42" s="27"/>
      <c r="CY42" s="27"/>
      <c r="CZ42" s="27"/>
      <c r="DA42" s="27"/>
      <c r="DB42" s="27"/>
      <c r="DC42" s="27"/>
      <c r="DD42" s="27"/>
      <c r="DE42" s="27"/>
      <c r="DF42" s="27"/>
      <c r="DG42" s="28"/>
      <c r="DH42" s="2"/>
      <c r="DI42" s="2"/>
      <c r="DJ42" s="2"/>
      <c r="DK42" s="2"/>
      <c r="DN42" t="s">
        <v>178</v>
      </c>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row>
    <row r="43" spans="1:186" ht="15" customHeight="1">
      <c r="A43" s="4"/>
      <c r="B43" s="5"/>
      <c r="C43" s="1052" t="s">
        <v>231</v>
      </c>
      <c r="D43" s="1052" t="s">
        <v>232</v>
      </c>
      <c r="E43" s="1052"/>
      <c r="F43" s="1052"/>
      <c r="G43" s="1052"/>
      <c r="H43" s="1052"/>
      <c r="I43" s="91"/>
      <c r="J43" s="77"/>
      <c r="K43" s="77"/>
      <c r="L43" s="77"/>
      <c r="M43" s="77"/>
      <c r="N43" s="77"/>
      <c r="O43" s="77"/>
      <c r="P43" s="77"/>
      <c r="Q43" s="5"/>
      <c r="R43" s="33"/>
      <c r="S43" s="83"/>
      <c r="T43" s="83"/>
      <c r="U43" s="1051"/>
      <c r="V43" s="1051"/>
      <c r="W43" s="1051"/>
      <c r="X43" s="1051"/>
      <c r="Y43" s="1051"/>
      <c r="Z43" s="1051"/>
      <c r="AA43" s="1051"/>
      <c r="AB43" s="1051"/>
      <c r="AC43" s="1051"/>
      <c r="AD43" s="1051"/>
      <c r="AE43" s="1051"/>
      <c r="AF43" s="1051"/>
      <c r="AG43" s="1051"/>
      <c r="AH43" s="1051"/>
      <c r="AI43" s="1051"/>
      <c r="AJ43" s="1051"/>
      <c r="AK43" s="1051"/>
      <c r="AL43" s="8"/>
      <c r="AM43" s="2"/>
      <c r="AN43" s="2"/>
      <c r="AO43" s="2"/>
      <c r="BH43" s="2"/>
      <c r="BI43" s="2"/>
      <c r="BJ43" s="2"/>
      <c r="BK43" s="2"/>
      <c r="BL43" s="2"/>
      <c r="BM43" s="2"/>
      <c r="BN43" s="2"/>
      <c r="BO43" s="2"/>
      <c r="BP43" s="834"/>
      <c r="BQ43" s="826" t="s">
        <v>179</v>
      </c>
      <c r="BR43" s="827"/>
      <c r="BS43" s="828"/>
      <c r="BT43" s="23" t="s">
        <v>80</v>
      </c>
      <c r="BU43" s="24"/>
      <c r="BV43" s="24"/>
      <c r="BW43" s="24"/>
      <c r="BX43" s="24"/>
      <c r="BY43" s="24"/>
      <c r="BZ43" s="24"/>
      <c r="CA43" s="25"/>
      <c r="CB43" s="23" t="s">
        <v>106</v>
      </c>
      <c r="CC43" s="24"/>
      <c r="CD43" s="24"/>
      <c r="CE43" s="24"/>
      <c r="CF43" s="24"/>
      <c r="CG43" s="24"/>
      <c r="CH43" s="24"/>
      <c r="CI43" s="24"/>
      <c r="CJ43" s="24"/>
      <c r="CK43" s="24"/>
      <c r="CL43" s="24"/>
      <c r="CM43" s="24"/>
      <c r="CN43" s="24"/>
      <c r="CO43" s="24"/>
      <c r="CP43" s="24"/>
      <c r="CQ43" s="24"/>
      <c r="CR43" s="24"/>
      <c r="CS43" s="26"/>
      <c r="CT43" s="26"/>
      <c r="CU43" s="26"/>
      <c r="CV43" s="26"/>
      <c r="CW43" s="26"/>
      <c r="CX43" s="27"/>
      <c r="CY43" s="27"/>
      <c r="CZ43" s="27"/>
      <c r="DA43" s="27"/>
      <c r="DB43" s="27"/>
      <c r="DC43" s="27"/>
      <c r="DD43" s="27"/>
      <c r="DE43" s="27"/>
      <c r="DF43" s="27"/>
      <c r="DG43" s="28"/>
      <c r="DH43" s="2"/>
      <c r="DI43" s="2"/>
      <c r="DJ43" s="2"/>
      <c r="DK43" s="2"/>
      <c r="DN43" t="s">
        <v>179</v>
      </c>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row>
    <row r="44" spans="1:186" ht="15" customHeight="1">
      <c r="A44" s="4"/>
      <c r="B44" s="5"/>
      <c r="C44" s="1053"/>
      <c r="D44" s="1053"/>
      <c r="E44" s="1053"/>
      <c r="F44" s="1053"/>
      <c r="G44" s="1053"/>
      <c r="H44" s="1053"/>
      <c r="I44" s="66"/>
      <c r="J44" s="77"/>
      <c r="K44" s="77"/>
      <c r="L44" s="77"/>
      <c r="M44" s="77"/>
      <c r="N44" s="77"/>
      <c r="O44" s="77"/>
      <c r="P44" s="77"/>
      <c r="Q44" s="5"/>
      <c r="R44" s="33"/>
      <c r="S44" s="72">
        <v>8</v>
      </c>
      <c r="T44" s="80" t="s">
        <v>234</v>
      </c>
      <c r="U44" s="10" t="s">
        <v>239</v>
      </c>
      <c r="V44" s="83"/>
      <c r="W44" s="83"/>
      <c r="X44" s="83"/>
      <c r="Y44" s="83"/>
      <c r="Z44" s="83"/>
      <c r="AA44" s="83"/>
      <c r="AB44" s="83"/>
      <c r="AC44" s="83"/>
      <c r="AD44" s="83"/>
      <c r="AE44" s="83"/>
      <c r="AF44" s="83"/>
      <c r="AG44" s="83"/>
      <c r="AH44" s="83"/>
      <c r="AI44" s="83"/>
      <c r="AJ44" s="83"/>
      <c r="AK44" s="76"/>
      <c r="AL44" s="8"/>
      <c r="AM44" s="2"/>
      <c r="AN44" s="2"/>
      <c r="AO44" s="2"/>
      <c r="BG44" s="2"/>
      <c r="BH44" s="2"/>
      <c r="BI44" s="2"/>
      <c r="BJ44" s="2"/>
      <c r="BK44" s="2"/>
      <c r="BL44" s="2"/>
      <c r="BM44" s="2"/>
      <c r="BN44" s="2"/>
      <c r="BO44" s="2"/>
      <c r="BP44" s="834"/>
      <c r="BQ44" s="826" t="s">
        <v>180</v>
      </c>
      <c r="BR44" s="827"/>
      <c r="BS44" s="828"/>
      <c r="BT44" s="23" t="s">
        <v>81</v>
      </c>
      <c r="BU44" s="24"/>
      <c r="BV44" s="24"/>
      <c r="BW44" s="24"/>
      <c r="BX44" s="24"/>
      <c r="BY44" s="24"/>
      <c r="BZ44" s="24"/>
      <c r="CA44" s="25"/>
      <c r="CB44" s="23" t="s">
        <v>107</v>
      </c>
      <c r="CC44" s="24"/>
      <c r="CD44" s="24"/>
      <c r="CE44" s="24"/>
      <c r="CF44" s="24"/>
      <c r="CG44" s="24"/>
      <c r="CH44" s="24"/>
      <c r="CI44" s="24"/>
      <c r="CJ44" s="24"/>
      <c r="CK44" s="24"/>
      <c r="CL44" s="24"/>
      <c r="CM44" s="24"/>
      <c r="CN44" s="24"/>
      <c r="CO44" s="24"/>
      <c r="CP44" s="24"/>
      <c r="CQ44" s="24"/>
      <c r="CR44" s="24"/>
      <c r="CS44" s="26"/>
      <c r="CT44" s="26"/>
      <c r="CU44" s="26"/>
      <c r="CV44" s="26"/>
      <c r="CW44" s="26"/>
      <c r="CX44" s="27"/>
      <c r="CY44" s="27"/>
      <c r="CZ44" s="27"/>
      <c r="DA44" s="27"/>
      <c r="DB44" s="27"/>
      <c r="DC44" s="27"/>
      <c r="DD44" s="27"/>
      <c r="DE44" s="27"/>
      <c r="DF44" s="27"/>
      <c r="DG44" s="28"/>
      <c r="DH44" s="2"/>
      <c r="DI44" s="2"/>
      <c r="DJ44" s="2"/>
      <c r="DK44" s="2"/>
      <c r="DN44" t="s">
        <v>180</v>
      </c>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row>
    <row r="45" spans="1:186" ht="15" customHeight="1">
      <c r="A45" s="4"/>
      <c r="C45" s="1044"/>
      <c r="D45" s="1044"/>
      <c r="E45" s="1044"/>
      <c r="F45" s="1044"/>
      <c r="G45" s="1044"/>
      <c r="H45" s="66"/>
      <c r="I45" s="66"/>
      <c r="J45" s="77"/>
      <c r="K45" s="77"/>
      <c r="L45" s="77"/>
      <c r="M45" s="77"/>
      <c r="N45" s="77"/>
      <c r="O45" s="77"/>
      <c r="P45" s="77"/>
      <c r="Q45" s="5"/>
      <c r="R45" s="33"/>
      <c r="S45" s="72">
        <v>9</v>
      </c>
      <c r="T45" s="80" t="s">
        <v>234</v>
      </c>
      <c r="U45" s="10" t="s">
        <v>240</v>
      </c>
      <c r="V45" s="83"/>
      <c r="W45" s="83"/>
      <c r="X45" s="83"/>
      <c r="Y45" s="83"/>
      <c r="Z45" s="83"/>
      <c r="AA45" s="83"/>
      <c r="AB45" s="83"/>
      <c r="AC45" s="83"/>
      <c r="AD45" s="83"/>
      <c r="AE45" s="83"/>
      <c r="AF45" s="83"/>
      <c r="AG45" s="83"/>
      <c r="AH45" s="83"/>
      <c r="AI45" s="83"/>
      <c r="AJ45" s="83"/>
      <c r="AK45" s="76"/>
      <c r="AL45" s="8"/>
      <c r="AM45" s="2"/>
      <c r="AN45" s="2"/>
      <c r="AO45" s="2"/>
      <c r="AP45" s="84"/>
      <c r="AQ45" s="84"/>
      <c r="AR45" s="84"/>
      <c r="AS45" s="84"/>
      <c r="AT45" s="84"/>
      <c r="AU45" s="84"/>
      <c r="AV45" s="84"/>
      <c r="AW45" s="84"/>
      <c r="AX45" s="84"/>
      <c r="AY45" s="84"/>
      <c r="AZ45" s="84"/>
      <c r="BA45" s="84"/>
      <c r="BB45" s="84"/>
      <c r="BC45" s="84"/>
      <c r="BD45" s="84"/>
      <c r="BE45" s="84"/>
      <c r="BF45" s="84"/>
      <c r="BG45" s="2"/>
      <c r="BH45" s="2"/>
      <c r="BI45" s="2"/>
      <c r="BJ45" s="2"/>
      <c r="BK45" s="2"/>
      <c r="BL45" s="2"/>
      <c r="BM45" s="2"/>
      <c r="BN45" s="2"/>
      <c r="BO45" s="2"/>
      <c r="BP45" s="834"/>
      <c r="BQ45" s="826" t="s">
        <v>181</v>
      </c>
      <c r="BR45" s="827"/>
      <c r="BS45" s="828"/>
      <c r="BT45" s="23" t="s">
        <v>82</v>
      </c>
      <c r="BU45" s="24"/>
      <c r="BV45" s="24"/>
      <c r="BW45" s="24"/>
      <c r="BX45" s="24"/>
      <c r="BY45" s="24"/>
      <c r="BZ45" s="24"/>
      <c r="CA45" s="25"/>
      <c r="CB45" s="23" t="s">
        <v>108</v>
      </c>
      <c r="CC45" s="24"/>
      <c r="CD45" s="24"/>
      <c r="CE45" s="24"/>
      <c r="CF45" s="24"/>
      <c r="CG45" s="24"/>
      <c r="CH45" s="24"/>
      <c r="CI45" s="24"/>
      <c r="CJ45" s="24"/>
      <c r="CK45" s="24"/>
      <c r="CL45" s="24"/>
      <c r="CM45" s="24"/>
      <c r="CN45" s="24"/>
      <c r="CO45" s="24"/>
      <c r="CP45" s="24"/>
      <c r="CQ45" s="24"/>
      <c r="CR45" s="24"/>
      <c r="CS45" s="26"/>
      <c r="CT45" s="26"/>
      <c r="CU45" s="26"/>
      <c r="CV45" s="26"/>
      <c r="CW45" s="26"/>
      <c r="CX45" s="27"/>
      <c r="CY45" s="27"/>
      <c r="CZ45" s="27"/>
      <c r="DA45" s="27"/>
      <c r="DB45" s="27"/>
      <c r="DC45" s="27"/>
      <c r="DD45" s="27"/>
      <c r="DE45" s="27"/>
      <c r="DF45" s="27"/>
      <c r="DG45" s="28"/>
      <c r="DH45" s="2"/>
      <c r="DI45" s="2"/>
      <c r="DJ45" s="2"/>
      <c r="DK45" s="2"/>
      <c r="DN45" t="s">
        <v>181</v>
      </c>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row>
    <row r="46" spans="1:186" ht="15" customHeight="1">
      <c r="A46" s="4"/>
      <c r="B46" s="5"/>
      <c r="C46" s="1054" t="s">
        <v>313</v>
      </c>
      <c r="D46" s="1054"/>
      <c r="E46" s="1054"/>
      <c r="F46" s="1054"/>
      <c r="G46" s="1054"/>
      <c r="H46" s="1054"/>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76"/>
      <c r="AL46" s="8"/>
      <c r="AM46" s="2"/>
      <c r="AN46" s="2"/>
      <c r="AO46" s="2"/>
      <c r="AP46" s="84"/>
      <c r="AQ46" s="84"/>
      <c r="AR46" s="84"/>
      <c r="AS46" s="84"/>
      <c r="AT46" s="84"/>
      <c r="AU46" s="84"/>
      <c r="AV46" s="84"/>
      <c r="AW46" s="84"/>
      <c r="AX46" s="84"/>
      <c r="AY46" s="84"/>
      <c r="AZ46" s="84"/>
      <c r="BA46" s="84"/>
      <c r="BB46" s="84"/>
      <c r="BC46" s="84"/>
      <c r="BD46" s="84"/>
      <c r="BE46" s="84"/>
      <c r="BF46" s="84"/>
      <c r="BG46" s="2"/>
      <c r="BH46" s="2"/>
      <c r="BI46" s="2"/>
      <c r="BJ46" s="2"/>
      <c r="BK46" s="2"/>
      <c r="BL46" s="2"/>
      <c r="BM46" s="2"/>
      <c r="BN46" s="2"/>
      <c r="BO46" s="2"/>
      <c r="BP46" s="834"/>
      <c r="BQ46" s="826" t="s">
        <v>182</v>
      </c>
      <c r="BR46" s="827"/>
      <c r="BS46" s="828"/>
      <c r="BT46" s="23" t="s">
        <v>83</v>
      </c>
      <c r="BU46" s="24"/>
      <c r="BV46" s="24"/>
      <c r="BW46" s="24"/>
      <c r="BX46" s="24"/>
      <c r="BY46" s="24"/>
      <c r="BZ46" s="24"/>
      <c r="CA46" s="25"/>
      <c r="CB46" s="23" t="s">
        <v>109</v>
      </c>
      <c r="CC46" s="24"/>
      <c r="CD46" s="24"/>
      <c r="CE46" s="24"/>
      <c r="CF46" s="24"/>
      <c r="CG46" s="24"/>
      <c r="CH46" s="24"/>
      <c r="CI46" s="24"/>
      <c r="CJ46" s="24"/>
      <c r="CK46" s="24"/>
      <c r="CL46" s="24"/>
      <c r="CM46" s="24"/>
      <c r="CN46" s="24"/>
      <c r="CO46" s="24"/>
      <c r="CP46" s="24"/>
      <c r="CQ46" s="24"/>
      <c r="CR46" s="24"/>
      <c r="CS46" s="26"/>
      <c r="CT46" s="26"/>
      <c r="CU46" s="26"/>
      <c r="CV46" s="26"/>
      <c r="CW46" s="26"/>
      <c r="CX46" s="27"/>
      <c r="CY46" s="27"/>
      <c r="CZ46" s="27"/>
      <c r="DA46" s="27"/>
      <c r="DB46" s="27"/>
      <c r="DC46" s="27"/>
      <c r="DD46" s="27"/>
      <c r="DE46" s="27"/>
      <c r="DF46" s="27"/>
      <c r="DG46" s="28"/>
      <c r="DH46" s="2"/>
      <c r="DI46" s="2"/>
      <c r="DJ46" s="2"/>
      <c r="DK46" s="2"/>
      <c r="DN46" t="s">
        <v>184</v>
      </c>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row>
    <row r="47" spans="1:186" ht="15" customHeight="1">
      <c r="A47" s="4"/>
      <c r="B47" s="5"/>
      <c r="C47" s="32"/>
      <c r="D47" s="1055" t="s">
        <v>309</v>
      </c>
      <c r="E47" s="1056"/>
      <c r="F47" s="1055" t="s">
        <v>310</v>
      </c>
      <c r="G47" s="1057"/>
      <c r="H47" s="1056"/>
      <c r="I47" s="1055" t="s">
        <v>311</v>
      </c>
      <c r="J47" s="1057"/>
      <c r="K47" s="1057"/>
      <c r="L47" s="1057"/>
      <c r="M47" s="1056"/>
      <c r="N47" s="1055" t="s">
        <v>312</v>
      </c>
      <c r="O47" s="1057"/>
      <c r="P47" s="1057"/>
      <c r="Q47" s="1057"/>
      <c r="R47" s="1057"/>
      <c r="S47" s="1056"/>
      <c r="T47" s="1055" t="s">
        <v>309</v>
      </c>
      <c r="U47" s="1056"/>
      <c r="V47" s="1055" t="s">
        <v>310</v>
      </c>
      <c r="W47" s="1057"/>
      <c r="X47" s="1056"/>
      <c r="Y47" s="1055" t="s">
        <v>311</v>
      </c>
      <c r="Z47" s="1057"/>
      <c r="AA47" s="1057"/>
      <c r="AB47" s="1057"/>
      <c r="AC47" s="1056"/>
      <c r="AD47" s="1055" t="s">
        <v>312</v>
      </c>
      <c r="AE47" s="1057"/>
      <c r="AF47" s="1057"/>
      <c r="AG47" s="1057"/>
      <c r="AH47" s="1057"/>
      <c r="AI47" s="1056"/>
      <c r="AJ47" s="83"/>
      <c r="AK47" s="76"/>
      <c r="AL47" s="8"/>
      <c r="AM47" s="2"/>
      <c r="AN47" s="2"/>
      <c r="AO47" s="2"/>
      <c r="AP47" s="84"/>
      <c r="AQ47" s="84"/>
      <c r="AR47" s="84"/>
      <c r="AS47" s="84"/>
      <c r="AT47" s="84"/>
      <c r="AU47" s="84"/>
      <c r="AV47" s="84"/>
      <c r="AW47" s="84"/>
      <c r="AX47" s="84"/>
      <c r="AY47" s="84"/>
      <c r="AZ47" s="84"/>
      <c r="BA47" s="84"/>
      <c r="BB47" s="84"/>
      <c r="BC47" s="84"/>
      <c r="BD47" s="84"/>
      <c r="BE47" s="84"/>
      <c r="BF47" s="84"/>
      <c r="BG47" s="2"/>
      <c r="BH47" s="2"/>
      <c r="BI47" s="2"/>
      <c r="BJ47" s="2"/>
      <c r="BK47" s="2"/>
      <c r="BL47" s="2"/>
      <c r="BM47" s="2"/>
      <c r="BN47" s="2"/>
      <c r="BO47" s="2"/>
      <c r="BP47" s="834"/>
      <c r="BQ47" s="826" t="s">
        <v>183</v>
      </c>
      <c r="BR47" s="827"/>
      <c r="BS47" s="828"/>
      <c r="BT47" s="23" t="s">
        <v>84</v>
      </c>
      <c r="BU47" s="24"/>
      <c r="BV47" s="24"/>
      <c r="BW47" s="24"/>
      <c r="BX47" s="24"/>
      <c r="BY47" s="24"/>
      <c r="BZ47" s="24"/>
      <c r="CA47" s="25"/>
      <c r="CB47" s="23" t="s">
        <v>110</v>
      </c>
      <c r="CC47" s="24"/>
      <c r="CD47" s="24"/>
      <c r="CE47" s="24"/>
      <c r="CF47" s="24"/>
      <c r="CG47" s="24"/>
      <c r="CH47" s="24"/>
      <c r="CI47" s="24"/>
      <c r="CJ47" s="24"/>
      <c r="CK47" s="24"/>
      <c r="CL47" s="24"/>
      <c r="CM47" s="24"/>
      <c r="CN47" s="24"/>
      <c r="CO47" s="24"/>
      <c r="CP47" s="24"/>
      <c r="CQ47" s="24"/>
      <c r="CR47" s="24"/>
      <c r="CS47" s="26"/>
      <c r="CT47" s="26"/>
      <c r="CU47" s="26"/>
      <c r="CV47" s="26"/>
      <c r="CW47" s="26"/>
      <c r="CX47" s="27"/>
      <c r="CY47" s="27"/>
      <c r="CZ47" s="27"/>
      <c r="DA47" s="27"/>
      <c r="DB47" s="27"/>
      <c r="DC47" s="27"/>
      <c r="DD47" s="27"/>
      <c r="DE47" s="27"/>
      <c r="DF47" s="27"/>
      <c r="DG47" s="28"/>
      <c r="DH47" s="2"/>
      <c r="DI47" s="2"/>
      <c r="DJ47" s="2"/>
      <c r="DK47" s="2"/>
      <c r="DN47" t="s">
        <v>185</v>
      </c>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row>
    <row r="48" spans="1:186" ht="15" customHeight="1">
      <c r="A48" s="4"/>
      <c r="B48" s="5"/>
      <c r="C48" s="32"/>
      <c r="D48" s="847">
        <v>1</v>
      </c>
      <c r="E48" s="848"/>
      <c r="F48" s="1400">
        <v>45397</v>
      </c>
      <c r="G48" s="1401"/>
      <c r="H48" s="1402"/>
      <c r="I48" s="849">
        <v>400000</v>
      </c>
      <c r="J48" s="850"/>
      <c r="K48" s="850"/>
      <c r="L48" s="850"/>
      <c r="M48" s="851"/>
      <c r="N48" s="776">
        <f>IF(I48="","",I48)</f>
        <v>400000</v>
      </c>
      <c r="O48" s="777"/>
      <c r="P48" s="777"/>
      <c r="Q48" s="777"/>
      <c r="R48" s="777"/>
      <c r="S48" s="778"/>
      <c r="T48" s="847">
        <v>13</v>
      </c>
      <c r="U48" s="848"/>
      <c r="V48" s="842"/>
      <c r="W48" s="843"/>
      <c r="X48" s="844"/>
      <c r="Y48" s="849"/>
      <c r="Z48" s="850"/>
      <c r="AA48" s="850"/>
      <c r="AB48" s="850"/>
      <c r="AC48" s="851"/>
      <c r="AD48" s="776" t="str">
        <f>IF(Y48="","",SUM($I$48:$I$59)+Y48)</f>
        <v/>
      </c>
      <c r="AE48" s="777"/>
      <c r="AF48" s="777"/>
      <c r="AG48" s="777"/>
      <c r="AH48" s="777"/>
      <c r="AI48" s="778"/>
      <c r="AJ48" s="83"/>
      <c r="AK48" s="76"/>
      <c r="AL48" s="8"/>
      <c r="AM48" s="2"/>
      <c r="AN48" s="2"/>
      <c r="AO48" s="2"/>
      <c r="AP48" s="84"/>
      <c r="AQ48" s="84"/>
      <c r="AR48" s="84"/>
      <c r="AS48" s="84"/>
      <c r="AT48" s="84"/>
      <c r="AU48" s="84"/>
      <c r="AV48" s="84"/>
      <c r="AW48" s="84"/>
      <c r="AX48" s="84"/>
      <c r="AY48" s="84"/>
      <c r="AZ48" s="84"/>
      <c r="BA48" s="84"/>
      <c r="BB48" s="84"/>
      <c r="BC48" s="84"/>
      <c r="BD48" s="84"/>
      <c r="BE48" s="84"/>
      <c r="BF48" s="84"/>
      <c r="BG48" s="2"/>
      <c r="BH48" s="2"/>
      <c r="BI48" s="2"/>
      <c r="BJ48" s="2"/>
      <c r="BK48" s="2"/>
      <c r="BL48" s="2"/>
      <c r="BM48" s="2"/>
      <c r="BN48" s="2"/>
      <c r="BO48" s="2"/>
      <c r="BP48" s="834"/>
      <c r="BQ48" s="826" t="s">
        <v>184</v>
      </c>
      <c r="BR48" s="827"/>
      <c r="BS48" s="828"/>
      <c r="BT48" s="23" t="s">
        <v>85</v>
      </c>
      <c r="BU48" s="24"/>
      <c r="BV48" s="24"/>
      <c r="BW48" s="24"/>
      <c r="BX48" s="24"/>
      <c r="BY48" s="24"/>
      <c r="BZ48" s="24"/>
      <c r="CA48" s="25"/>
      <c r="CB48" s="23" t="s">
        <v>612</v>
      </c>
      <c r="CC48" s="24"/>
      <c r="CD48" s="24"/>
      <c r="CE48" s="24"/>
      <c r="CF48" s="24"/>
      <c r="CG48" s="24"/>
      <c r="CH48" s="24"/>
      <c r="CI48" s="24"/>
      <c r="CJ48" s="24"/>
      <c r="CK48" s="24"/>
      <c r="CL48" s="24"/>
      <c r="CM48" s="24"/>
      <c r="CN48" s="24"/>
      <c r="CO48" s="24"/>
      <c r="CP48" s="24"/>
      <c r="CQ48" s="24"/>
      <c r="CR48" s="24"/>
      <c r="CS48" s="26"/>
      <c r="CT48" s="26"/>
      <c r="CU48" s="26"/>
      <c r="CV48" s="26"/>
      <c r="CW48" s="26"/>
      <c r="CX48" s="27"/>
      <c r="CY48" s="27"/>
      <c r="CZ48" s="27"/>
      <c r="DA48" s="27"/>
      <c r="DB48" s="27"/>
      <c r="DC48" s="27"/>
      <c r="DD48" s="27"/>
      <c r="DE48" s="27"/>
      <c r="DF48" s="27"/>
      <c r="DG48" s="28"/>
      <c r="DH48" s="2"/>
      <c r="DI48" s="2"/>
      <c r="DJ48" s="2"/>
      <c r="DK48" s="2"/>
      <c r="DN48" t="s">
        <v>186</v>
      </c>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row>
    <row r="49" spans="1:186" ht="15" customHeight="1">
      <c r="A49" s="4"/>
      <c r="B49" s="5"/>
      <c r="C49" s="32"/>
      <c r="D49" s="847">
        <v>2</v>
      </c>
      <c r="E49" s="848"/>
      <c r="F49" s="1400">
        <v>45427</v>
      </c>
      <c r="G49" s="1401"/>
      <c r="H49" s="1402"/>
      <c r="I49" s="849">
        <v>600000</v>
      </c>
      <c r="J49" s="850"/>
      <c r="K49" s="850"/>
      <c r="L49" s="850"/>
      <c r="M49" s="851"/>
      <c r="N49" s="776">
        <f>IF(I49="","",SUM($I48:I$48)+I49)</f>
        <v>1000000</v>
      </c>
      <c r="O49" s="975"/>
      <c r="P49" s="975"/>
      <c r="Q49" s="975"/>
      <c r="R49" s="975"/>
      <c r="S49" s="976"/>
      <c r="T49" s="847">
        <v>14</v>
      </c>
      <c r="U49" s="848"/>
      <c r="V49" s="842"/>
      <c r="W49" s="843"/>
      <c r="X49" s="844"/>
      <c r="Y49" s="849"/>
      <c r="Z49" s="850"/>
      <c r="AA49" s="850"/>
      <c r="AB49" s="850"/>
      <c r="AC49" s="851"/>
      <c r="AD49" s="776" t="str">
        <f>IF(Y49="","",SUM($I$48:$I$59)+SUM($Y$48:Y48)+Y49)</f>
        <v/>
      </c>
      <c r="AE49" s="777"/>
      <c r="AF49" s="777"/>
      <c r="AG49" s="777"/>
      <c r="AH49" s="777"/>
      <c r="AI49" s="778"/>
      <c r="AJ49" s="83"/>
      <c r="AK49" s="76"/>
      <c r="AL49" s="8"/>
      <c r="AM49" s="2"/>
      <c r="AN49" s="2"/>
      <c r="AO49" s="2"/>
      <c r="AP49" s="84"/>
      <c r="AQ49" s="84"/>
      <c r="AR49" s="84"/>
      <c r="AS49" s="84"/>
      <c r="AT49" s="84"/>
      <c r="AU49" s="84"/>
      <c r="AV49" s="84"/>
      <c r="AW49" s="84"/>
      <c r="AX49" s="84"/>
      <c r="AY49" s="84"/>
      <c r="AZ49" s="84"/>
      <c r="BA49" s="84"/>
      <c r="BB49" s="84"/>
      <c r="BC49" s="84"/>
      <c r="BD49" s="84"/>
      <c r="BE49" s="84"/>
      <c r="BF49" s="84"/>
      <c r="BG49" s="2"/>
      <c r="BH49" s="2"/>
      <c r="BI49" s="2"/>
      <c r="BJ49" s="2"/>
      <c r="BK49" s="2"/>
      <c r="BL49" s="2"/>
      <c r="BM49" s="2"/>
      <c r="BN49" s="2"/>
      <c r="BO49" s="2"/>
      <c r="BP49" s="835"/>
      <c r="BQ49" s="826" t="s">
        <v>185</v>
      </c>
      <c r="BR49" s="827"/>
      <c r="BS49" s="828"/>
      <c r="BT49" s="23" t="s">
        <v>86</v>
      </c>
      <c r="BU49" s="24"/>
      <c r="BV49" s="24"/>
      <c r="BW49" s="24"/>
      <c r="BX49" s="24"/>
      <c r="BY49" s="24"/>
      <c r="BZ49" s="24"/>
      <c r="CA49" s="25"/>
      <c r="CB49" s="23" t="s">
        <v>613</v>
      </c>
      <c r="CC49" s="24"/>
      <c r="CD49" s="24"/>
      <c r="CE49" s="24"/>
      <c r="CF49" s="24"/>
      <c r="CG49" s="24"/>
      <c r="CH49" s="24"/>
      <c r="CI49" s="24"/>
      <c r="CJ49" s="24"/>
      <c r="CK49" s="24"/>
      <c r="CL49" s="24"/>
      <c r="CM49" s="24"/>
      <c r="CN49" s="24"/>
      <c r="CO49" s="24"/>
      <c r="CP49" s="24"/>
      <c r="CQ49" s="24"/>
      <c r="CR49" s="24"/>
      <c r="CS49" s="26"/>
      <c r="CT49" s="26"/>
      <c r="CU49" s="26"/>
      <c r="CV49" s="26"/>
      <c r="CW49" s="26"/>
      <c r="CX49" s="27"/>
      <c r="CY49" s="27"/>
      <c r="CZ49" s="27"/>
      <c r="DA49" s="27"/>
      <c r="DB49" s="27"/>
      <c r="DC49" s="27"/>
      <c r="DD49" s="27"/>
      <c r="DE49" s="27"/>
      <c r="DF49" s="27"/>
      <c r="DG49" s="28"/>
      <c r="DH49" s="2"/>
      <c r="DI49" s="2"/>
      <c r="DJ49" s="2"/>
      <c r="DK49" s="2"/>
      <c r="DN49" t="s">
        <v>187</v>
      </c>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row>
    <row r="50" spans="1:186" ht="15" customHeight="1">
      <c r="A50" s="4"/>
      <c r="B50" s="5"/>
      <c r="C50" s="32"/>
      <c r="D50" s="847">
        <v>3</v>
      </c>
      <c r="E50" s="848"/>
      <c r="F50" s="1400">
        <v>45458</v>
      </c>
      <c r="G50" s="1401"/>
      <c r="H50" s="1402"/>
      <c r="I50" s="849">
        <v>0</v>
      </c>
      <c r="J50" s="850"/>
      <c r="K50" s="850"/>
      <c r="L50" s="850"/>
      <c r="M50" s="851"/>
      <c r="N50" s="776">
        <f>IF(I50="","",SUM($I$48:I49)+I50)</f>
        <v>1000000</v>
      </c>
      <c r="O50" s="975"/>
      <c r="P50" s="975"/>
      <c r="Q50" s="975"/>
      <c r="R50" s="975"/>
      <c r="S50" s="976"/>
      <c r="T50" s="847">
        <v>15</v>
      </c>
      <c r="U50" s="848"/>
      <c r="V50" s="842"/>
      <c r="W50" s="843"/>
      <c r="X50" s="844"/>
      <c r="Y50" s="849"/>
      <c r="Z50" s="850"/>
      <c r="AA50" s="850"/>
      <c r="AB50" s="850"/>
      <c r="AC50" s="851"/>
      <c r="AD50" s="776" t="str">
        <f>IF(Y50="","",SUM($I$48:$I$59)+SUM($Y$48:Y49)+Y50)</f>
        <v/>
      </c>
      <c r="AE50" s="777"/>
      <c r="AF50" s="777"/>
      <c r="AG50" s="777"/>
      <c r="AH50" s="777"/>
      <c r="AI50" s="778"/>
      <c r="AJ50" s="83"/>
      <c r="AK50" s="76"/>
      <c r="AL50" s="8"/>
      <c r="AM50" s="2"/>
      <c r="AN50" s="2"/>
      <c r="AO50" s="2"/>
      <c r="AP50" s="84"/>
      <c r="AQ50" s="84"/>
      <c r="AR50" s="84"/>
      <c r="AS50" s="84"/>
      <c r="AT50" s="84"/>
      <c r="AU50" s="84"/>
      <c r="AV50" s="84"/>
      <c r="AW50" s="84"/>
      <c r="AX50" s="84"/>
      <c r="AY50" s="84"/>
      <c r="AZ50" s="84"/>
      <c r="BA50" s="84"/>
      <c r="BB50" s="84"/>
      <c r="BC50" s="84"/>
      <c r="BD50" s="84"/>
      <c r="BE50" s="84"/>
      <c r="BF50" s="84"/>
      <c r="BG50" s="2"/>
      <c r="BH50" s="2"/>
      <c r="BI50" s="2"/>
      <c r="BJ50" s="2"/>
      <c r="BK50" s="2"/>
      <c r="BL50" s="2"/>
      <c r="BM50" s="2"/>
      <c r="BN50" s="2"/>
      <c r="BO50" s="2"/>
      <c r="BP50" s="833" t="s">
        <v>59</v>
      </c>
      <c r="BQ50" s="880" t="s">
        <v>186</v>
      </c>
      <c r="BR50" s="881"/>
      <c r="BS50" s="882"/>
      <c r="BT50" s="16" t="s">
        <v>111</v>
      </c>
      <c r="BU50" s="17"/>
      <c r="BV50" s="17"/>
      <c r="BW50" s="17"/>
      <c r="BX50" s="17"/>
      <c r="BY50" s="17"/>
      <c r="BZ50" s="17"/>
      <c r="CA50" s="18"/>
      <c r="CB50" s="16" t="s">
        <v>117</v>
      </c>
      <c r="CC50" s="17"/>
      <c r="CD50" s="17"/>
      <c r="CE50" s="17"/>
      <c r="CF50" s="17"/>
      <c r="CG50" s="17"/>
      <c r="CH50" s="17"/>
      <c r="CI50" s="17"/>
      <c r="CJ50" s="17"/>
      <c r="CK50" s="17"/>
      <c r="CL50" s="17"/>
      <c r="CM50" s="17"/>
      <c r="CN50" s="17"/>
      <c r="CO50" s="17"/>
      <c r="CP50" s="17"/>
      <c r="CQ50" s="17"/>
      <c r="CR50" s="17"/>
      <c r="CS50" s="19"/>
      <c r="CT50" s="19"/>
      <c r="CU50" s="19"/>
      <c r="CV50" s="19"/>
      <c r="CW50" s="19"/>
      <c r="CX50" s="20"/>
      <c r="CY50" s="20"/>
      <c r="CZ50" s="20"/>
      <c r="DA50" s="20"/>
      <c r="DB50" s="20"/>
      <c r="DC50" s="20"/>
      <c r="DD50" s="20"/>
      <c r="DE50" s="20"/>
      <c r="DF50" s="20"/>
      <c r="DG50" s="21"/>
      <c r="DH50" s="2"/>
      <c r="DI50" s="2"/>
      <c r="DJ50" s="2"/>
      <c r="DK50" s="2"/>
      <c r="DN50" t="s">
        <v>188</v>
      </c>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row>
    <row r="51" spans="1:186" ht="15" customHeight="1">
      <c r="A51" s="4"/>
      <c r="B51" s="5"/>
      <c r="C51" s="32"/>
      <c r="D51" s="847">
        <v>4</v>
      </c>
      <c r="E51" s="848"/>
      <c r="F51" s="1400">
        <v>45488</v>
      </c>
      <c r="G51" s="1401"/>
      <c r="H51" s="1402"/>
      <c r="I51" s="849">
        <v>2000000</v>
      </c>
      <c r="J51" s="850"/>
      <c r="K51" s="850"/>
      <c r="L51" s="850"/>
      <c r="M51" s="851"/>
      <c r="N51" s="776">
        <f>IF(I51="","",SUM($I$48:I50)+I51)</f>
        <v>3000000</v>
      </c>
      <c r="O51" s="777"/>
      <c r="P51" s="777"/>
      <c r="Q51" s="777"/>
      <c r="R51" s="777"/>
      <c r="S51" s="778"/>
      <c r="T51" s="847">
        <v>16</v>
      </c>
      <c r="U51" s="848"/>
      <c r="V51" s="842"/>
      <c r="W51" s="843"/>
      <c r="X51" s="844"/>
      <c r="Y51" s="849"/>
      <c r="Z51" s="850"/>
      <c r="AA51" s="850"/>
      <c r="AB51" s="850"/>
      <c r="AC51" s="851"/>
      <c r="AD51" s="776" t="str">
        <f>IF(Y51="","",SUM($I$48:$I$59)+SUM($Y$48:Y50)+Y51)</f>
        <v/>
      </c>
      <c r="AE51" s="777"/>
      <c r="AF51" s="777"/>
      <c r="AG51" s="777"/>
      <c r="AH51" s="777"/>
      <c r="AI51" s="778"/>
      <c r="AJ51" s="83"/>
      <c r="AK51" s="76"/>
      <c r="AL51" s="8"/>
      <c r="AM51" s="2"/>
      <c r="AN51" s="2"/>
      <c r="AO51" s="2"/>
      <c r="AP51" s="84"/>
      <c r="AQ51" s="84"/>
      <c r="AR51" s="84"/>
      <c r="AS51" s="84"/>
      <c r="AT51" s="84"/>
      <c r="AU51" s="84"/>
      <c r="AV51" s="84"/>
      <c r="AW51" s="84"/>
      <c r="AX51" s="84"/>
      <c r="AY51" s="84"/>
      <c r="AZ51" s="84"/>
      <c r="BA51" s="84"/>
      <c r="BB51" s="84"/>
      <c r="BC51" s="84"/>
      <c r="BD51" s="84"/>
      <c r="BE51" s="84"/>
      <c r="BF51" s="84"/>
      <c r="BG51" s="2"/>
      <c r="BH51" s="2"/>
      <c r="BI51" s="2"/>
      <c r="BJ51" s="2"/>
      <c r="BK51" s="2"/>
      <c r="BL51" s="2"/>
      <c r="BM51" s="2"/>
      <c r="BN51" s="2"/>
      <c r="BO51" s="2"/>
      <c r="BP51" s="834"/>
      <c r="BQ51" s="826" t="s">
        <v>187</v>
      </c>
      <c r="BR51" s="827"/>
      <c r="BS51" s="828"/>
      <c r="BT51" s="23" t="s">
        <v>112</v>
      </c>
      <c r="BU51" s="24"/>
      <c r="BV51" s="24"/>
      <c r="BW51" s="24"/>
      <c r="BX51" s="24"/>
      <c r="BY51" s="24"/>
      <c r="BZ51" s="24"/>
      <c r="CA51" s="25"/>
      <c r="CB51" s="23" t="s">
        <v>118</v>
      </c>
      <c r="CC51" s="24"/>
      <c r="CD51" s="24"/>
      <c r="CE51" s="24"/>
      <c r="CF51" s="24"/>
      <c r="CG51" s="24"/>
      <c r="CH51" s="24"/>
      <c r="CI51" s="24"/>
      <c r="CJ51" s="24"/>
      <c r="CK51" s="24"/>
      <c r="CL51" s="24"/>
      <c r="CM51" s="24"/>
      <c r="CN51" s="24"/>
      <c r="CO51" s="24"/>
      <c r="CP51" s="24"/>
      <c r="CQ51" s="24"/>
      <c r="CR51" s="24"/>
      <c r="CS51" s="26"/>
      <c r="CT51" s="26"/>
      <c r="CU51" s="26"/>
      <c r="CV51" s="26"/>
      <c r="CW51" s="26"/>
      <c r="CX51" s="27"/>
      <c r="CY51" s="27"/>
      <c r="CZ51" s="27"/>
      <c r="DA51" s="27"/>
      <c r="DB51" s="27"/>
      <c r="DC51" s="27"/>
      <c r="DD51" s="27"/>
      <c r="DE51" s="27"/>
      <c r="DF51" s="27"/>
      <c r="DG51" s="28"/>
      <c r="DH51" s="2"/>
      <c r="DI51" s="2"/>
      <c r="DJ51" s="2"/>
      <c r="DK51" s="2"/>
      <c r="DN51" t="s">
        <v>189</v>
      </c>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row>
    <row r="52" spans="1:186" ht="15" customHeight="1">
      <c r="A52" s="4"/>
      <c r="B52" s="5"/>
      <c r="C52" s="32"/>
      <c r="D52" s="847">
        <v>5</v>
      </c>
      <c r="E52" s="848"/>
      <c r="F52" s="1400">
        <v>45519</v>
      </c>
      <c r="G52" s="1401"/>
      <c r="H52" s="1402"/>
      <c r="I52" s="849">
        <v>4000000</v>
      </c>
      <c r="J52" s="850"/>
      <c r="K52" s="850"/>
      <c r="L52" s="850"/>
      <c r="M52" s="851"/>
      <c r="N52" s="776">
        <f>IF(I52="","",SUM($I$48:I51)+I52)</f>
        <v>7000000</v>
      </c>
      <c r="O52" s="777"/>
      <c r="P52" s="777"/>
      <c r="Q52" s="777"/>
      <c r="R52" s="777"/>
      <c r="S52" s="778"/>
      <c r="T52" s="847">
        <v>17</v>
      </c>
      <c r="U52" s="848"/>
      <c r="V52" s="842"/>
      <c r="W52" s="843"/>
      <c r="X52" s="844"/>
      <c r="Y52" s="849"/>
      <c r="Z52" s="850"/>
      <c r="AA52" s="850"/>
      <c r="AB52" s="850"/>
      <c r="AC52" s="851"/>
      <c r="AD52" s="776" t="str">
        <f>IF(Y52="","",SUM($I$48:$I$59)+SUM($Y$48:Y51)+Y52)</f>
        <v/>
      </c>
      <c r="AE52" s="777"/>
      <c r="AF52" s="777"/>
      <c r="AG52" s="777"/>
      <c r="AH52" s="777"/>
      <c r="AI52" s="778"/>
      <c r="AJ52" s="83"/>
      <c r="AK52" s="76"/>
      <c r="AL52" s="8"/>
      <c r="AM52" s="2"/>
      <c r="AN52" s="2"/>
      <c r="AO52" s="2"/>
      <c r="AP52" s="84"/>
      <c r="AQ52" s="84"/>
      <c r="AR52" s="84"/>
      <c r="AS52" s="84"/>
      <c r="AT52" s="84"/>
      <c r="AU52" s="84"/>
      <c r="AV52" s="84"/>
      <c r="AW52" s="84"/>
      <c r="AX52" s="84"/>
      <c r="AY52" s="84"/>
      <c r="AZ52" s="84"/>
      <c r="BA52" s="84"/>
      <c r="BB52" s="84"/>
      <c r="BC52" s="84"/>
      <c r="BD52" s="84"/>
      <c r="BE52" s="84"/>
      <c r="BF52" s="84"/>
      <c r="BG52" s="2"/>
      <c r="BH52" s="2"/>
      <c r="BI52" s="2"/>
      <c r="BJ52" s="2"/>
      <c r="BK52" s="2"/>
      <c r="BL52" s="2"/>
      <c r="BM52" s="2"/>
      <c r="BN52" s="2"/>
      <c r="BO52" s="2"/>
      <c r="BP52" s="834"/>
      <c r="BQ52" s="826" t="s">
        <v>188</v>
      </c>
      <c r="BR52" s="827"/>
      <c r="BS52" s="828"/>
      <c r="BT52" s="23" t="s">
        <v>113</v>
      </c>
      <c r="BU52" s="24"/>
      <c r="BV52" s="24"/>
      <c r="BW52" s="24"/>
      <c r="BX52" s="24"/>
      <c r="BY52" s="24"/>
      <c r="BZ52" s="24"/>
      <c r="CA52" s="25"/>
      <c r="CB52" s="23" t="s">
        <v>121</v>
      </c>
      <c r="CC52" s="24"/>
      <c r="CD52" s="24"/>
      <c r="CE52" s="24"/>
      <c r="CF52" s="24"/>
      <c r="CG52" s="24"/>
      <c r="CH52" s="24"/>
      <c r="CI52" s="24"/>
      <c r="CJ52" s="24"/>
      <c r="CK52" s="24"/>
      <c r="CL52" s="24"/>
      <c r="CM52" s="24"/>
      <c r="CN52" s="24"/>
      <c r="CO52" s="24"/>
      <c r="CP52" s="24"/>
      <c r="CQ52" s="24"/>
      <c r="CR52" s="24"/>
      <c r="CS52" s="26"/>
      <c r="CT52" s="26"/>
      <c r="CU52" s="26"/>
      <c r="CV52" s="26"/>
      <c r="CW52" s="26"/>
      <c r="CX52" s="27"/>
      <c r="CY52" s="27"/>
      <c r="CZ52" s="27"/>
      <c r="DA52" s="27"/>
      <c r="DB52" s="27"/>
      <c r="DC52" s="27"/>
      <c r="DD52" s="27"/>
      <c r="DE52" s="27"/>
      <c r="DF52" s="27"/>
      <c r="DG52" s="28"/>
      <c r="DH52" s="2"/>
      <c r="DI52" s="2"/>
      <c r="DJ52" s="2"/>
      <c r="DK52" s="2"/>
      <c r="DN52" t="s">
        <v>190</v>
      </c>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row>
    <row r="53" spans="1:186" ht="15" customHeight="1">
      <c r="A53" s="4"/>
      <c r="B53" s="5"/>
      <c r="C53" s="32"/>
      <c r="D53" s="847">
        <v>6</v>
      </c>
      <c r="E53" s="848"/>
      <c r="F53" s="1400"/>
      <c r="G53" s="1401"/>
      <c r="H53" s="1402"/>
      <c r="I53" s="849"/>
      <c r="J53" s="850"/>
      <c r="K53" s="850"/>
      <c r="L53" s="850"/>
      <c r="M53" s="851"/>
      <c r="N53" s="776" t="str">
        <f>IF(I53="","",SUM($I$48:I52)+I53)</f>
        <v/>
      </c>
      <c r="O53" s="777"/>
      <c r="P53" s="777"/>
      <c r="Q53" s="777"/>
      <c r="R53" s="777"/>
      <c r="S53" s="778"/>
      <c r="T53" s="847">
        <v>18</v>
      </c>
      <c r="U53" s="848"/>
      <c r="V53" s="842"/>
      <c r="W53" s="843"/>
      <c r="X53" s="844"/>
      <c r="Y53" s="849"/>
      <c r="Z53" s="850"/>
      <c r="AA53" s="850"/>
      <c r="AB53" s="850"/>
      <c r="AC53" s="851"/>
      <c r="AD53" s="776" t="str">
        <f>IF(Y53="","",SUM($I$48:$I$59)+SUM($Y$48:Y52)+Y53)</f>
        <v/>
      </c>
      <c r="AE53" s="777"/>
      <c r="AF53" s="777"/>
      <c r="AG53" s="777"/>
      <c r="AH53" s="777"/>
      <c r="AI53" s="778"/>
      <c r="AJ53" s="83"/>
      <c r="AK53" s="76"/>
      <c r="AL53" s="8"/>
      <c r="AM53" s="2"/>
      <c r="AN53" s="2"/>
      <c r="AO53" s="2"/>
      <c r="AP53" s="84"/>
      <c r="AQ53" s="84"/>
      <c r="AR53" s="84"/>
      <c r="AS53" s="84"/>
      <c r="AT53" s="84"/>
      <c r="AU53" s="84"/>
      <c r="AV53" s="84"/>
      <c r="AW53" s="84"/>
      <c r="AX53" s="84"/>
      <c r="AY53" s="84"/>
      <c r="AZ53" s="84"/>
      <c r="BA53" s="84"/>
      <c r="BB53" s="84"/>
      <c r="BC53" s="84"/>
      <c r="BD53" s="84"/>
      <c r="BE53" s="84"/>
      <c r="BF53" s="84"/>
      <c r="BG53" s="2"/>
      <c r="BH53" s="2"/>
      <c r="BI53" s="2"/>
      <c r="BJ53" s="2"/>
      <c r="BK53" s="2"/>
      <c r="BL53" s="2"/>
      <c r="BM53" s="2"/>
      <c r="BN53" s="2"/>
      <c r="BO53" s="2"/>
      <c r="BP53" s="834"/>
      <c r="BQ53" s="826" t="s">
        <v>189</v>
      </c>
      <c r="BR53" s="827"/>
      <c r="BS53" s="828"/>
      <c r="BT53" s="23" t="s">
        <v>114</v>
      </c>
      <c r="BU53" s="24"/>
      <c r="BV53" s="24"/>
      <c r="BW53" s="24"/>
      <c r="BX53" s="24"/>
      <c r="BY53" s="24"/>
      <c r="BZ53" s="24"/>
      <c r="CA53" s="25"/>
      <c r="CB53" s="23" t="s">
        <v>119</v>
      </c>
      <c r="CC53" s="24"/>
      <c r="CD53" s="24"/>
      <c r="CE53" s="24"/>
      <c r="CF53" s="24"/>
      <c r="CG53" s="24"/>
      <c r="CH53" s="24"/>
      <c r="CI53" s="24"/>
      <c r="CJ53" s="24"/>
      <c r="CK53" s="24"/>
      <c r="CL53" s="24"/>
      <c r="CM53" s="24"/>
      <c r="CN53" s="24"/>
      <c r="CO53" s="24"/>
      <c r="CP53" s="24"/>
      <c r="CQ53" s="24"/>
      <c r="CR53" s="24"/>
      <c r="CS53" s="26"/>
      <c r="CT53" s="26"/>
      <c r="CU53" s="26"/>
      <c r="CV53" s="26"/>
      <c r="CW53" s="26"/>
      <c r="CX53" s="27"/>
      <c r="CY53" s="27"/>
      <c r="CZ53" s="27"/>
      <c r="DA53" s="27"/>
      <c r="DB53" s="27"/>
      <c r="DC53" s="27"/>
      <c r="DD53" s="27"/>
      <c r="DE53" s="27"/>
      <c r="DF53" s="27"/>
      <c r="DG53" s="28"/>
      <c r="DH53" s="2"/>
      <c r="DI53" s="2"/>
      <c r="DJ53" s="2"/>
      <c r="DK53" s="2"/>
      <c r="DN53" t="s">
        <v>191</v>
      </c>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row>
    <row r="54" spans="1:186" ht="15" customHeight="1">
      <c r="A54" s="4"/>
      <c r="B54" s="5"/>
      <c r="C54" s="32"/>
      <c r="D54" s="847">
        <v>7</v>
      </c>
      <c r="E54" s="848"/>
      <c r="F54" s="1400"/>
      <c r="G54" s="1401"/>
      <c r="H54" s="1402"/>
      <c r="I54" s="849"/>
      <c r="J54" s="850"/>
      <c r="K54" s="850"/>
      <c r="L54" s="850"/>
      <c r="M54" s="851"/>
      <c r="N54" s="776" t="str">
        <f>IF(I54="","",SUM($I$48:I53)+I54)</f>
        <v/>
      </c>
      <c r="O54" s="777"/>
      <c r="P54" s="777"/>
      <c r="Q54" s="777"/>
      <c r="R54" s="777"/>
      <c r="S54" s="778"/>
      <c r="T54" s="847">
        <v>19</v>
      </c>
      <c r="U54" s="848"/>
      <c r="V54" s="842"/>
      <c r="W54" s="843"/>
      <c r="X54" s="844"/>
      <c r="Y54" s="849"/>
      <c r="Z54" s="850"/>
      <c r="AA54" s="850"/>
      <c r="AB54" s="850"/>
      <c r="AC54" s="851"/>
      <c r="AD54" s="776" t="str">
        <f>IF(Y54="","",SUM($I$48:$I$59)+SUM($Y$48:Y53)+Y54)</f>
        <v/>
      </c>
      <c r="AE54" s="777"/>
      <c r="AF54" s="777"/>
      <c r="AG54" s="777"/>
      <c r="AH54" s="777"/>
      <c r="AI54" s="778"/>
      <c r="AJ54" s="83"/>
      <c r="AK54" s="76"/>
      <c r="AL54" s="8"/>
      <c r="AM54" s="2"/>
      <c r="AN54" s="2"/>
      <c r="AO54" s="2"/>
      <c r="AP54" s="84"/>
      <c r="AQ54" s="84"/>
      <c r="AR54" s="84"/>
      <c r="AS54" s="84"/>
      <c r="AT54" s="84"/>
      <c r="AU54" s="84"/>
      <c r="AV54" s="84"/>
      <c r="AW54" s="84"/>
      <c r="AX54" s="84"/>
      <c r="AY54" s="84"/>
      <c r="AZ54" s="84"/>
      <c r="BA54" s="84"/>
      <c r="BB54" s="84"/>
      <c r="BC54" s="84"/>
      <c r="BD54" s="84"/>
      <c r="BE54" s="84"/>
      <c r="BF54" s="84"/>
      <c r="BG54" s="2"/>
      <c r="BH54" s="2"/>
      <c r="BI54" s="2"/>
      <c r="BJ54" s="2"/>
      <c r="BK54" s="2"/>
      <c r="BL54" s="2"/>
      <c r="BM54" s="2"/>
      <c r="BN54" s="2"/>
      <c r="BO54" s="2"/>
      <c r="BP54" s="834"/>
      <c r="BQ54" s="826" t="s">
        <v>190</v>
      </c>
      <c r="BR54" s="827"/>
      <c r="BS54" s="828"/>
      <c r="BT54" s="23" t="s">
        <v>115</v>
      </c>
      <c r="BU54" s="24"/>
      <c r="BV54" s="24"/>
      <c r="BW54" s="24"/>
      <c r="BX54" s="24"/>
      <c r="BY54" s="24"/>
      <c r="BZ54" s="24"/>
      <c r="CA54" s="25"/>
      <c r="CB54" s="23" t="s">
        <v>120</v>
      </c>
      <c r="CC54" s="26"/>
      <c r="CD54" s="26"/>
      <c r="CE54" s="26"/>
      <c r="CF54" s="26"/>
      <c r="CG54" s="26"/>
      <c r="CH54" s="26"/>
      <c r="CI54" s="26"/>
      <c r="CJ54" s="26"/>
      <c r="CK54" s="26"/>
      <c r="CL54" s="26"/>
      <c r="CM54" s="26"/>
      <c r="CN54" s="26"/>
      <c r="CO54" s="26"/>
      <c r="CP54" s="26"/>
      <c r="CQ54" s="26"/>
      <c r="CR54" s="26"/>
      <c r="CS54" s="26"/>
      <c r="CT54" s="26"/>
      <c r="CU54" s="26"/>
      <c r="CV54" s="26"/>
      <c r="CW54" s="26"/>
      <c r="CX54" s="27"/>
      <c r="CY54" s="27"/>
      <c r="CZ54" s="27"/>
      <c r="DA54" s="27"/>
      <c r="DB54" s="27"/>
      <c r="DC54" s="27"/>
      <c r="DD54" s="27"/>
      <c r="DE54" s="27"/>
      <c r="DF54" s="27"/>
      <c r="DG54" s="28"/>
      <c r="DH54" s="2"/>
      <c r="DI54" s="2"/>
      <c r="DJ54" s="2"/>
      <c r="DK54" s="2"/>
      <c r="DN54" t="s">
        <v>192</v>
      </c>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row>
    <row r="55" spans="1:186" ht="15" customHeight="1">
      <c r="A55" s="4"/>
      <c r="B55" s="5"/>
      <c r="C55" s="32"/>
      <c r="D55" s="847">
        <v>8</v>
      </c>
      <c r="E55" s="848"/>
      <c r="F55" s="1400"/>
      <c r="G55" s="1401"/>
      <c r="H55" s="1402"/>
      <c r="I55" s="849"/>
      <c r="J55" s="850"/>
      <c r="K55" s="850"/>
      <c r="L55" s="850"/>
      <c r="M55" s="851"/>
      <c r="N55" s="776" t="str">
        <f>IF(I55="","",SUM($I$48:I54)+I55)</f>
        <v/>
      </c>
      <c r="O55" s="777"/>
      <c r="P55" s="777"/>
      <c r="Q55" s="777"/>
      <c r="R55" s="777"/>
      <c r="S55" s="778"/>
      <c r="T55" s="847">
        <v>20</v>
      </c>
      <c r="U55" s="848"/>
      <c r="V55" s="842"/>
      <c r="W55" s="843"/>
      <c r="X55" s="844"/>
      <c r="Y55" s="849"/>
      <c r="Z55" s="850"/>
      <c r="AA55" s="850"/>
      <c r="AB55" s="850"/>
      <c r="AC55" s="851"/>
      <c r="AD55" s="776" t="str">
        <f>IF(Y55="","",SUM($I$48:$I$59)+SUM($Y$48:Y54)+Y55)</f>
        <v/>
      </c>
      <c r="AE55" s="777"/>
      <c r="AF55" s="777"/>
      <c r="AG55" s="777"/>
      <c r="AH55" s="777"/>
      <c r="AI55" s="778"/>
      <c r="AJ55" s="83"/>
      <c r="AK55" s="76"/>
      <c r="AL55" s="8"/>
      <c r="AM55" s="2"/>
      <c r="AN55" s="2"/>
      <c r="AO55" s="2"/>
      <c r="AP55" s="84"/>
      <c r="AQ55" s="84"/>
      <c r="AR55" s="84"/>
      <c r="AS55" s="84"/>
      <c r="AT55" s="84"/>
      <c r="AU55" s="84"/>
      <c r="AV55" s="84"/>
      <c r="AW55" s="84"/>
      <c r="AX55" s="84"/>
      <c r="AY55" s="84"/>
      <c r="AZ55" s="84"/>
      <c r="BA55" s="84"/>
      <c r="BB55" s="84"/>
      <c r="BC55" s="84"/>
      <c r="BD55" s="84"/>
      <c r="BE55" s="84"/>
      <c r="BF55" s="84"/>
      <c r="BG55" s="2"/>
      <c r="BH55" s="2"/>
      <c r="BI55" s="2"/>
      <c r="BJ55" s="2"/>
      <c r="BK55" s="2"/>
      <c r="BL55" s="2"/>
      <c r="BM55" s="2"/>
      <c r="BN55" s="2"/>
      <c r="BO55" s="2"/>
      <c r="BP55" s="834"/>
      <c r="BQ55" s="826" t="s">
        <v>191</v>
      </c>
      <c r="BR55" s="827"/>
      <c r="BS55" s="828"/>
      <c r="BT55" s="23" t="s">
        <v>116</v>
      </c>
      <c r="BU55" s="24"/>
      <c r="BV55" s="24"/>
      <c r="BW55" s="24"/>
      <c r="BX55" s="24"/>
      <c r="BY55" s="24"/>
      <c r="BZ55" s="24"/>
      <c r="CA55" s="25"/>
      <c r="CB55" s="23" t="s">
        <v>122</v>
      </c>
      <c r="CC55" s="26"/>
      <c r="CD55" s="26"/>
      <c r="CE55" s="26"/>
      <c r="CF55" s="26"/>
      <c r="CG55" s="26"/>
      <c r="CH55" s="26"/>
      <c r="CI55" s="26"/>
      <c r="CJ55" s="26"/>
      <c r="CK55" s="26"/>
      <c r="CL55" s="26"/>
      <c r="CM55" s="26"/>
      <c r="CN55" s="26"/>
      <c r="CO55" s="26"/>
      <c r="CP55" s="26"/>
      <c r="CQ55" s="26"/>
      <c r="CR55" s="26"/>
      <c r="CS55" s="26"/>
      <c r="CT55" s="26"/>
      <c r="CU55" s="26"/>
      <c r="CV55" s="26"/>
      <c r="CW55" s="26"/>
      <c r="CX55" s="27"/>
      <c r="CY55" s="27"/>
      <c r="CZ55" s="27"/>
      <c r="DA55" s="27"/>
      <c r="DB55" s="27"/>
      <c r="DC55" s="27"/>
      <c r="DD55" s="27"/>
      <c r="DE55" s="27"/>
      <c r="DF55" s="27"/>
      <c r="DG55" s="28"/>
      <c r="DH55" s="2"/>
      <c r="DI55" s="2"/>
      <c r="DJ55" s="2"/>
      <c r="DK55" s="2"/>
      <c r="DN55" t="s">
        <v>193</v>
      </c>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row>
    <row r="56" spans="1:186" ht="15" customHeight="1">
      <c r="A56" s="4"/>
      <c r="B56" s="5"/>
      <c r="C56" s="32"/>
      <c r="D56" s="847">
        <v>9</v>
      </c>
      <c r="E56" s="848"/>
      <c r="F56" s="1400"/>
      <c r="G56" s="1401"/>
      <c r="H56" s="1402"/>
      <c r="I56" s="849"/>
      <c r="J56" s="850"/>
      <c r="K56" s="850"/>
      <c r="L56" s="850"/>
      <c r="M56" s="851"/>
      <c r="N56" s="776" t="str">
        <f>IF(I56="","",SUM($I$48:I55)+I56)</f>
        <v/>
      </c>
      <c r="O56" s="777"/>
      <c r="P56" s="777"/>
      <c r="Q56" s="777"/>
      <c r="R56" s="777"/>
      <c r="S56" s="778"/>
      <c r="T56" s="847">
        <v>21</v>
      </c>
      <c r="U56" s="848"/>
      <c r="V56" s="842"/>
      <c r="W56" s="843"/>
      <c r="X56" s="844"/>
      <c r="Y56" s="849"/>
      <c r="Z56" s="850"/>
      <c r="AA56" s="850"/>
      <c r="AB56" s="850"/>
      <c r="AC56" s="851"/>
      <c r="AD56" s="776" t="str">
        <f>IF(Y56="","",SUM($I$48:$I$59)+SUM($Y$48:Y55)+Y56)</f>
        <v/>
      </c>
      <c r="AE56" s="777"/>
      <c r="AF56" s="777"/>
      <c r="AG56" s="777"/>
      <c r="AH56" s="777"/>
      <c r="AI56" s="778"/>
      <c r="AJ56" s="83"/>
      <c r="AK56" s="76"/>
      <c r="AL56" s="8"/>
      <c r="AM56" s="2"/>
      <c r="AN56" s="2"/>
      <c r="AO56" s="2"/>
      <c r="AP56" s="84"/>
      <c r="AQ56" s="84"/>
      <c r="AR56" s="84"/>
      <c r="AS56" s="84"/>
      <c r="AT56" s="84"/>
      <c r="AU56" s="84"/>
      <c r="AV56" s="84"/>
      <c r="AW56" s="84"/>
      <c r="AX56" s="84"/>
      <c r="AY56" s="84"/>
      <c r="AZ56" s="84"/>
      <c r="BA56" s="84"/>
      <c r="BB56" s="84"/>
      <c r="BC56" s="84"/>
      <c r="BD56" s="84"/>
      <c r="BE56" s="84"/>
      <c r="BF56" s="84"/>
      <c r="BG56" s="2"/>
      <c r="BH56" s="2"/>
      <c r="BI56" s="2"/>
      <c r="BJ56" s="2"/>
      <c r="BK56" s="2"/>
      <c r="BL56" s="2"/>
      <c r="BM56" s="2"/>
      <c r="BN56" s="2"/>
      <c r="BO56" s="2"/>
      <c r="BP56" s="835"/>
      <c r="BQ56" s="956" t="s">
        <v>192</v>
      </c>
      <c r="BR56" s="957"/>
      <c r="BS56" s="958"/>
      <c r="BT56" s="124" t="s">
        <v>59</v>
      </c>
      <c r="BU56" s="57"/>
      <c r="BV56" s="57"/>
      <c r="BW56" s="57"/>
      <c r="BX56" s="57"/>
      <c r="BY56" s="57"/>
      <c r="BZ56" s="57"/>
      <c r="CA56" s="125"/>
      <c r="CB56" s="124" t="s">
        <v>123</v>
      </c>
      <c r="CC56" s="126"/>
      <c r="CD56" s="126"/>
      <c r="CE56" s="126"/>
      <c r="CF56" s="126"/>
      <c r="CG56" s="126"/>
      <c r="CH56" s="126"/>
      <c r="CI56" s="126"/>
      <c r="CJ56" s="126"/>
      <c r="CK56" s="126"/>
      <c r="CL56" s="126"/>
      <c r="CM56" s="126"/>
      <c r="CN56" s="126"/>
      <c r="CO56" s="126"/>
      <c r="CP56" s="126"/>
      <c r="CQ56" s="126"/>
      <c r="CR56" s="126"/>
      <c r="CS56" s="126"/>
      <c r="CT56" s="126"/>
      <c r="CU56" s="126"/>
      <c r="CV56" s="126"/>
      <c r="CW56" s="126"/>
      <c r="CX56" s="127"/>
      <c r="CY56" s="127"/>
      <c r="CZ56" s="127"/>
      <c r="DA56" s="127"/>
      <c r="DB56" s="127"/>
      <c r="DC56" s="127"/>
      <c r="DD56" s="127"/>
      <c r="DE56" s="127"/>
      <c r="DF56" s="127"/>
      <c r="DG56" s="58"/>
      <c r="DH56" s="2"/>
      <c r="DI56" s="2"/>
      <c r="DJ56" s="2"/>
      <c r="DK56" s="2"/>
      <c r="DN56" t="s">
        <v>194</v>
      </c>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row>
    <row r="57" spans="1:186" ht="15" customHeight="1">
      <c r="A57" s="4"/>
      <c r="B57" s="5"/>
      <c r="C57" s="32"/>
      <c r="D57" s="847">
        <v>10</v>
      </c>
      <c r="E57" s="848"/>
      <c r="F57" s="1400"/>
      <c r="G57" s="1401"/>
      <c r="H57" s="1402"/>
      <c r="I57" s="849"/>
      <c r="J57" s="850"/>
      <c r="K57" s="850"/>
      <c r="L57" s="850"/>
      <c r="M57" s="851"/>
      <c r="N57" s="776" t="str">
        <f>IF(I57="","",SUM($I$48:I56)+I57)</f>
        <v/>
      </c>
      <c r="O57" s="777"/>
      <c r="P57" s="777"/>
      <c r="Q57" s="777"/>
      <c r="R57" s="777"/>
      <c r="S57" s="778"/>
      <c r="T57" s="847">
        <v>22</v>
      </c>
      <c r="U57" s="848"/>
      <c r="V57" s="842"/>
      <c r="W57" s="843"/>
      <c r="X57" s="844"/>
      <c r="Y57" s="849"/>
      <c r="Z57" s="850"/>
      <c r="AA57" s="850"/>
      <c r="AB57" s="850"/>
      <c r="AC57" s="851"/>
      <c r="AD57" s="776" t="str">
        <f>IF(Y57="","",SUM($I$48:$I$59)+SUM($Y$48:Y56)+Y57)</f>
        <v/>
      </c>
      <c r="AE57" s="777"/>
      <c r="AF57" s="777"/>
      <c r="AG57" s="777"/>
      <c r="AH57" s="777"/>
      <c r="AI57" s="778"/>
      <c r="AJ57" s="83"/>
      <c r="AK57" s="76"/>
      <c r="AL57" s="8"/>
      <c r="AM57" s="2"/>
      <c r="AN57" s="2"/>
      <c r="AO57" s="2"/>
      <c r="AP57" s="84"/>
      <c r="AQ57" s="84"/>
      <c r="AR57" s="84"/>
      <c r="AS57" s="84"/>
      <c r="AT57" s="84"/>
      <c r="AU57" s="84"/>
      <c r="AV57" s="84"/>
      <c r="AW57" s="84"/>
      <c r="AX57" s="84"/>
      <c r="AY57" s="84"/>
      <c r="AZ57" s="84"/>
      <c r="BA57" s="84"/>
      <c r="BB57" s="84"/>
      <c r="BC57" s="84"/>
      <c r="BD57" s="84"/>
      <c r="BE57" s="84"/>
      <c r="BF57" s="84"/>
      <c r="BG57" s="2"/>
      <c r="BH57" s="2"/>
      <c r="BI57" s="2"/>
      <c r="BJ57" s="2"/>
      <c r="BK57" s="2"/>
      <c r="BL57" s="2"/>
      <c r="BM57" s="2"/>
      <c r="BN57" s="2"/>
      <c r="BO57" s="2"/>
      <c r="BP57" s="833" t="s">
        <v>315</v>
      </c>
      <c r="BQ57" s="880" t="s">
        <v>193</v>
      </c>
      <c r="BR57" s="881"/>
      <c r="BS57" s="882"/>
      <c r="BT57" s="17" t="s">
        <v>111</v>
      </c>
      <c r="BU57" s="17"/>
      <c r="BV57" s="17"/>
      <c r="BW57" s="17"/>
      <c r="BX57" s="17"/>
      <c r="BY57" s="17"/>
      <c r="BZ57" s="17"/>
      <c r="CA57" s="17"/>
      <c r="CB57" s="16" t="s">
        <v>140</v>
      </c>
      <c r="CC57" s="17"/>
      <c r="CD57" s="19"/>
      <c r="CE57" s="19"/>
      <c r="CF57" s="19"/>
      <c r="CG57" s="19"/>
      <c r="CH57" s="19"/>
      <c r="CI57" s="19"/>
      <c r="CJ57" s="19"/>
      <c r="CK57" s="19"/>
      <c r="CL57" s="19"/>
      <c r="CM57" s="19"/>
      <c r="CN57" s="19"/>
      <c r="CO57" s="17"/>
      <c r="CP57" s="17"/>
      <c r="CQ57" s="17"/>
      <c r="CR57" s="17"/>
      <c r="CS57" s="19"/>
      <c r="CT57" s="19"/>
      <c r="CU57" s="19"/>
      <c r="CV57" s="19"/>
      <c r="CW57" s="19"/>
      <c r="CX57" s="20"/>
      <c r="CY57" s="20"/>
      <c r="CZ57" s="20"/>
      <c r="DA57" s="20"/>
      <c r="DB57" s="20"/>
      <c r="DC57" s="20"/>
      <c r="DD57" s="20"/>
      <c r="DE57" s="20"/>
      <c r="DF57" s="20"/>
      <c r="DG57" s="21"/>
      <c r="DH57" s="2"/>
      <c r="DI57" s="2"/>
      <c r="DJ57" s="2"/>
      <c r="DK57" s="2"/>
      <c r="DN57" t="s">
        <v>195</v>
      </c>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row>
    <row r="58" spans="1:186" ht="15" customHeight="1">
      <c r="A58" s="4"/>
      <c r="B58" s="5"/>
      <c r="C58" s="32"/>
      <c r="D58" s="847">
        <v>11</v>
      </c>
      <c r="E58" s="848"/>
      <c r="F58" s="1400"/>
      <c r="G58" s="1401"/>
      <c r="H58" s="1402"/>
      <c r="I58" s="849"/>
      <c r="J58" s="850"/>
      <c r="K58" s="850"/>
      <c r="L58" s="850"/>
      <c r="M58" s="851"/>
      <c r="N58" s="776" t="str">
        <f>IF(I58="","",SUM($I$48:I57)+I58)</f>
        <v/>
      </c>
      <c r="O58" s="777"/>
      <c r="P58" s="777"/>
      <c r="Q58" s="777"/>
      <c r="R58" s="777"/>
      <c r="S58" s="778"/>
      <c r="T58" s="847">
        <v>23</v>
      </c>
      <c r="U58" s="848"/>
      <c r="V58" s="842"/>
      <c r="W58" s="843"/>
      <c r="X58" s="844"/>
      <c r="Y58" s="849"/>
      <c r="Z58" s="850"/>
      <c r="AA58" s="850"/>
      <c r="AB58" s="850"/>
      <c r="AC58" s="851"/>
      <c r="AD58" s="776" t="str">
        <f>IF(Y58="","",SUM($I$48:$I$59)+SUM($Y$48:Y57)+Y58)</f>
        <v/>
      </c>
      <c r="AE58" s="777"/>
      <c r="AF58" s="777"/>
      <c r="AG58" s="777"/>
      <c r="AH58" s="777"/>
      <c r="AI58" s="778"/>
      <c r="AJ58" s="83"/>
      <c r="AK58" s="76"/>
      <c r="AL58" s="8"/>
      <c r="AM58" s="2"/>
      <c r="AN58" s="2"/>
      <c r="AO58" s="2"/>
      <c r="AP58" s="84"/>
      <c r="AQ58" s="84"/>
      <c r="AR58" s="84"/>
      <c r="AS58" s="84"/>
      <c r="AT58" s="84"/>
      <c r="AU58" s="84"/>
      <c r="AV58" s="84"/>
      <c r="AW58" s="84"/>
      <c r="AX58" s="84"/>
      <c r="AY58" s="84"/>
      <c r="AZ58" s="84"/>
      <c r="BA58" s="84"/>
      <c r="BB58" s="84"/>
      <c r="BC58" s="84"/>
      <c r="BD58" s="84"/>
      <c r="BE58" s="84"/>
      <c r="BF58" s="84"/>
      <c r="BG58" s="2"/>
      <c r="BH58" s="2"/>
      <c r="BI58" s="2"/>
      <c r="BJ58" s="2"/>
      <c r="BK58" s="2"/>
      <c r="BL58" s="2"/>
      <c r="BM58" s="2"/>
      <c r="BN58" s="2"/>
      <c r="BO58" s="2"/>
      <c r="BP58" s="834"/>
      <c r="BQ58" s="826" t="s">
        <v>194</v>
      </c>
      <c r="BR58" s="827"/>
      <c r="BS58" s="828"/>
      <c r="BT58" s="24" t="s">
        <v>124</v>
      </c>
      <c r="BU58" s="24"/>
      <c r="BV58" s="24"/>
      <c r="BW58" s="24"/>
      <c r="BX58" s="24"/>
      <c r="BY58" s="24"/>
      <c r="BZ58" s="24"/>
      <c r="CA58" s="24"/>
      <c r="CB58" s="23" t="s">
        <v>141</v>
      </c>
      <c r="CC58" s="26"/>
      <c r="CD58" s="26"/>
      <c r="CE58" s="26"/>
      <c r="CF58" s="26"/>
      <c r="CG58" s="26"/>
      <c r="CH58" s="26"/>
      <c r="CI58" s="26"/>
      <c r="CJ58" s="26"/>
      <c r="CK58" s="26"/>
      <c r="CL58" s="26"/>
      <c r="CM58" s="26"/>
      <c r="CN58" s="26"/>
      <c r="CO58" s="24"/>
      <c r="CP58" s="24"/>
      <c r="CQ58" s="24"/>
      <c r="CR58" s="24"/>
      <c r="CS58" s="26"/>
      <c r="CT58" s="26"/>
      <c r="CU58" s="26"/>
      <c r="CV58" s="26"/>
      <c r="CW58" s="26"/>
      <c r="CX58" s="27"/>
      <c r="CY58" s="27"/>
      <c r="CZ58" s="27"/>
      <c r="DA58" s="27"/>
      <c r="DB58" s="27"/>
      <c r="DC58" s="27"/>
      <c r="DD58" s="27"/>
      <c r="DE58" s="27"/>
      <c r="DF58" s="27"/>
      <c r="DG58" s="28"/>
      <c r="DH58" s="2"/>
      <c r="DI58" s="2"/>
      <c r="DJ58" s="2"/>
      <c r="DK58" s="2"/>
      <c r="DN58" t="s">
        <v>196</v>
      </c>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row>
    <row r="59" spans="1:186" ht="15" customHeight="1">
      <c r="A59" s="4"/>
      <c r="B59" s="5"/>
      <c r="C59" s="32"/>
      <c r="D59" s="847">
        <v>12</v>
      </c>
      <c r="E59" s="848"/>
      <c r="F59" s="1400"/>
      <c r="G59" s="1401"/>
      <c r="H59" s="1402"/>
      <c r="I59" s="849"/>
      <c r="J59" s="850"/>
      <c r="K59" s="850"/>
      <c r="L59" s="850"/>
      <c r="M59" s="851"/>
      <c r="N59" s="776" t="str">
        <f>IF(I59="","",SUM($I$48:I58)+I59)</f>
        <v/>
      </c>
      <c r="O59" s="777"/>
      <c r="P59" s="777"/>
      <c r="Q59" s="777"/>
      <c r="R59" s="777"/>
      <c r="S59" s="778"/>
      <c r="T59" s="847">
        <v>24</v>
      </c>
      <c r="U59" s="848"/>
      <c r="V59" s="842"/>
      <c r="W59" s="843"/>
      <c r="X59" s="844"/>
      <c r="Y59" s="849"/>
      <c r="Z59" s="850"/>
      <c r="AA59" s="850"/>
      <c r="AB59" s="850"/>
      <c r="AC59" s="851"/>
      <c r="AD59" s="776" t="str">
        <f>IF(Y59="","",SUM($I$48:$I$59)+SUM($Y$48:Y58)+Y59)</f>
        <v/>
      </c>
      <c r="AE59" s="777"/>
      <c r="AF59" s="777"/>
      <c r="AG59" s="777"/>
      <c r="AH59" s="777"/>
      <c r="AI59" s="778"/>
      <c r="AJ59" s="83"/>
      <c r="AK59" s="76"/>
      <c r="AL59" s="8"/>
      <c r="AM59" s="2"/>
      <c r="AN59" s="2"/>
      <c r="AO59" s="2"/>
      <c r="AP59" s="84"/>
      <c r="AQ59" s="84"/>
      <c r="AR59" s="84"/>
      <c r="AS59" s="84"/>
      <c r="AT59" s="84"/>
      <c r="AU59" s="84"/>
      <c r="AV59" s="84"/>
      <c r="AW59" s="84"/>
      <c r="AX59" s="84"/>
      <c r="AY59" s="84"/>
      <c r="AZ59" s="84"/>
      <c r="BA59" s="84"/>
      <c r="BB59" s="84"/>
      <c r="BC59" s="84"/>
      <c r="BD59" s="84"/>
      <c r="BE59" s="84"/>
      <c r="BF59" s="84"/>
      <c r="BG59" s="2"/>
      <c r="BH59" s="2"/>
      <c r="BI59" s="2"/>
      <c r="BJ59" s="2"/>
      <c r="BK59" s="2"/>
      <c r="BL59" s="2"/>
      <c r="BM59" s="2"/>
      <c r="BN59" s="2"/>
      <c r="BO59" s="2"/>
      <c r="BP59" s="834"/>
      <c r="BQ59" s="826" t="s">
        <v>195</v>
      </c>
      <c r="BR59" s="827"/>
      <c r="BS59" s="828"/>
      <c r="BT59" s="24" t="s">
        <v>125</v>
      </c>
      <c r="BU59" s="24"/>
      <c r="BV59" s="24"/>
      <c r="BW59" s="24"/>
      <c r="BX59" s="24"/>
      <c r="BY59" s="24"/>
      <c r="BZ59" s="24"/>
      <c r="CA59" s="24"/>
      <c r="CB59" s="23" t="s">
        <v>142</v>
      </c>
      <c r="CC59" s="26"/>
      <c r="CD59" s="26"/>
      <c r="CE59" s="26"/>
      <c r="CF59" s="26"/>
      <c r="CG59" s="26"/>
      <c r="CH59" s="26"/>
      <c r="CI59" s="26"/>
      <c r="CJ59" s="26"/>
      <c r="CK59" s="26"/>
      <c r="CL59" s="26"/>
      <c r="CM59" s="26"/>
      <c r="CN59" s="26"/>
      <c r="CO59" s="24"/>
      <c r="CP59" s="24"/>
      <c r="CQ59" s="24"/>
      <c r="CR59" s="24"/>
      <c r="CS59" s="26"/>
      <c r="CT59" s="26"/>
      <c r="CU59" s="26"/>
      <c r="CV59" s="26"/>
      <c r="CW59" s="26"/>
      <c r="CX59" s="27"/>
      <c r="CY59" s="27"/>
      <c r="CZ59" s="27"/>
      <c r="DA59" s="27"/>
      <c r="DB59" s="27"/>
      <c r="DC59" s="27"/>
      <c r="DD59" s="27"/>
      <c r="DE59" s="27"/>
      <c r="DF59" s="27"/>
      <c r="DG59" s="28"/>
      <c r="DH59" s="2"/>
      <c r="DI59" s="2"/>
      <c r="DJ59" s="2"/>
      <c r="DK59" s="2"/>
      <c r="DN59" t="s">
        <v>197</v>
      </c>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row>
    <row r="60" spans="1:186" ht="15" customHeight="1">
      <c r="A60" s="4"/>
      <c r="B60" s="5"/>
      <c r="C60" s="5" t="s">
        <v>621</v>
      </c>
      <c r="D60" s="322"/>
      <c r="E60" s="322"/>
      <c r="F60" s="323"/>
      <c r="G60" s="323"/>
      <c r="H60" s="323"/>
      <c r="I60" s="324"/>
      <c r="J60" s="324"/>
      <c r="K60" s="324"/>
      <c r="L60" s="324"/>
      <c r="M60" s="324"/>
      <c r="N60" s="325" t="str">
        <f>IF(I60="","",SUM($I$49:I59)+I60)</f>
        <v/>
      </c>
      <c r="O60" s="326"/>
      <c r="P60" s="326"/>
      <c r="Q60" s="326"/>
      <c r="R60" s="326"/>
      <c r="S60" s="326"/>
      <c r="T60" s="322"/>
      <c r="U60" s="322"/>
      <c r="V60" s="323"/>
      <c r="W60" s="323"/>
      <c r="X60" s="323"/>
      <c r="Y60" s="324"/>
      <c r="Z60" s="324"/>
      <c r="AA60" s="324"/>
      <c r="AB60" s="324"/>
      <c r="AC60" s="324"/>
      <c r="AD60" s="325" t="str">
        <f>IF(Y60="","",SUM($I$49:$M$60)+SUM($Y$49:Y60)+Y61)</f>
        <v/>
      </c>
      <c r="AE60" s="326"/>
      <c r="AF60" s="1277" t="s">
        <v>785</v>
      </c>
      <c r="AG60" s="1277"/>
      <c r="AH60" s="1277"/>
      <c r="AI60" s="1277"/>
      <c r="AJ60" s="1277"/>
      <c r="AK60" s="1277"/>
      <c r="AL60" s="8"/>
      <c r="AM60" s="2"/>
      <c r="AN60" s="2"/>
      <c r="AO60" s="2"/>
      <c r="AP60" s="84"/>
      <c r="AQ60" s="84"/>
      <c r="AR60" s="84"/>
      <c r="AS60" s="84"/>
      <c r="AT60" s="84"/>
      <c r="AU60" s="84"/>
      <c r="AV60" s="84"/>
      <c r="AW60" s="84"/>
      <c r="AX60" s="84"/>
      <c r="AY60" s="84"/>
      <c r="AZ60" s="84"/>
      <c r="BA60" s="84"/>
      <c r="BB60" s="84"/>
      <c r="BC60" s="84"/>
      <c r="BD60" s="84"/>
      <c r="BE60" s="84"/>
      <c r="BF60" s="84"/>
      <c r="BG60" s="2"/>
      <c r="BH60" s="2"/>
      <c r="BI60" s="2"/>
      <c r="BJ60" s="2"/>
      <c r="BK60" s="2"/>
      <c r="BL60" s="2"/>
      <c r="BM60" s="2"/>
      <c r="BN60" s="2"/>
      <c r="BO60" s="2"/>
      <c r="BP60" s="834"/>
      <c r="BQ60" s="826" t="s">
        <v>196</v>
      </c>
      <c r="BR60" s="827"/>
      <c r="BS60" s="828"/>
      <c r="BT60" s="24" t="s">
        <v>126</v>
      </c>
      <c r="BU60" s="24"/>
      <c r="BV60" s="24"/>
      <c r="BW60" s="24"/>
      <c r="BX60" s="24"/>
      <c r="BY60" s="24"/>
      <c r="BZ60" s="24"/>
      <c r="CA60" s="24"/>
      <c r="CB60" s="23" t="s">
        <v>126</v>
      </c>
      <c r="CC60" s="26"/>
      <c r="CD60" s="26"/>
      <c r="CE60" s="26"/>
      <c r="CF60" s="26"/>
      <c r="CG60" s="26"/>
      <c r="CH60" s="26"/>
      <c r="CI60" s="26"/>
      <c r="CJ60" s="26"/>
      <c r="CK60" s="26"/>
      <c r="CL60" s="26"/>
      <c r="CM60" s="26"/>
      <c r="CN60" s="26"/>
      <c r="CO60" s="24"/>
      <c r="CP60" s="24"/>
      <c r="CQ60" s="24"/>
      <c r="CR60" s="24"/>
      <c r="CS60" s="26"/>
      <c r="CT60" s="26"/>
      <c r="CU60" s="26"/>
      <c r="CV60" s="26"/>
      <c r="CW60" s="26"/>
      <c r="CX60" s="27"/>
      <c r="CY60" s="27"/>
      <c r="CZ60" s="27"/>
      <c r="DA60" s="27"/>
      <c r="DB60" s="27"/>
      <c r="DC60" s="27"/>
      <c r="DD60" s="27"/>
      <c r="DE60" s="27"/>
      <c r="DF60" s="27"/>
      <c r="DG60" s="28"/>
      <c r="DH60" s="2"/>
      <c r="DI60" s="2"/>
      <c r="DJ60" s="2"/>
      <c r="DK60" s="2"/>
      <c r="DN60" t="s">
        <v>198</v>
      </c>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row>
    <row r="61" spans="1:186" ht="15" customHeight="1">
      <c r="A61" s="4"/>
      <c r="B61" s="34"/>
      <c r="C61" s="34"/>
      <c r="D61" s="34"/>
      <c r="E61" s="34"/>
      <c r="F61" s="34"/>
      <c r="G61" s="34"/>
      <c r="H61" s="34"/>
      <c r="I61" s="34"/>
      <c r="J61" s="34"/>
      <c r="K61" s="34"/>
      <c r="L61" s="34"/>
      <c r="M61" s="34"/>
      <c r="N61" s="34"/>
      <c r="O61" s="34"/>
      <c r="P61" s="34"/>
      <c r="Q61" s="34"/>
      <c r="R61" s="35"/>
      <c r="S61" s="35"/>
      <c r="T61" s="35"/>
      <c r="U61" s="35"/>
      <c r="V61" s="35"/>
      <c r="W61" s="35"/>
      <c r="X61" s="35"/>
      <c r="Y61" s="35"/>
      <c r="Z61" s="35"/>
      <c r="AA61" s="34"/>
      <c r="AB61" s="34"/>
      <c r="AC61" s="34"/>
      <c r="AD61" s="34"/>
      <c r="AE61" s="34"/>
      <c r="AF61" s="34"/>
      <c r="AG61" s="34"/>
      <c r="AH61" s="34"/>
      <c r="AI61" s="34"/>
      <c r="AJ61" s="34"/>
      <c r="AK61" s="34"/>
      <c r="AL61" s="8"/>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834"/>
      <c r="BQ61" s="826" t="s">
        <v>197</v>
      </c>
      <c r="BR61" s="827"/>
      <c r="BS61" s="828"/>
      <c r="BT61" s="24" t="s">
        <v>127</v>
      </c>
      <c r="BU61" s="24"/>
      <c r="BV61" s="24"/>
      <c r="BW61" s="24"/>
      <c r="BX61" s="24"/>
      <c r="BY61" s="24"/>
      <c r="BZ61" s="24"/>
      <c r="CA61" s="26"/>
      <c r="CB61" s="23" t="s">
        <v>143</v>
      </c>
      <c r="CC61" s="26"/>
      <c r="CD61" s="26"/>
      <c r="CE61" s="26"/>
      <c r="CF61" s="26"/>
      <c r="CG61" s="26"/>
      <c r="CH61" s="26"/>
      <c r="CI61" s="26"/>
      <c r="CJ61" s="26"/>
      <c r="CK61" s="26"/>
      <c r="CL61" s="26"/>
      <c r="CM61" s="26"/>
      <c r="CN61" s="26"/>
      <c r="CO61" s="26"/>
      <c r="CP61" s="26"/>
      <c r="CQ61" s="26"/>
      <c r="CR61" s="26"/>
      <c r="CS61" s="26"/>
      <c r="CT61" s="26"/>
      <c r="CU61" s="26"/>
      <c r="CV61" s="26"/>
      <c r="CW61" s="26"/>
      <c r="CX61" s="27"/>
      <c r="CY61" s="27"/>
      <c r="CZ61" s="27"/>
      <c r="DA61" s="27"/>
      <c r="DB61" s="27"/>
      <c r="DC61" s="27"/>
      <c r="DD61" s="27"/>
      <c r="DE61" s="27"/>
      <c r="DF61" s="27"/>
      <c r="DG61" s="28"/>
      <c r="DH61" s="2"/>
      <c r="DI61" s="2"/>
      <c r="DJ61" s="2"/>
      <c r="DK61" s="2"/>
      <c r="DN61" t="s">
        <v>199</v>
      </c>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row>
    <row r="62" spans="1:186" ht="12.6" customHeight="1">
      <c r="A62" s="320"/>
      <c r="B62" s="327"/>
      <c r="C62" s="327"/>
      <c r="D62" s="327"/>
      <c r="E62" s="327"/>
      <c r="F62" s="327"/>
      <c r="G62" s="327"/>
      <c r="H62" s="327"/>
      <c r="I62" s="327"/>
      <c r="J62" s="327"/>
      <c r="K62" s="327"/>
      <c r="L62" s="327"/>
      <c r="M62" s="327"/>
      <c r="N62" s="327"/>
      <c r="O62" s="327"/>
      <c r="P62" s="327"/>
      <c r="Q62" s="327"/>
      <c r="R62" s="320"/>
      <c r="S62" s="320"/>
      <c r="T62" s="320"/>
      <c r="U62" s="320"/>
      <c r="V62" s="320"/>
      <c r="W62" s="320"/>
      <c r="X62" s="320"/>
      <c r="Y62" s="320"/>
      <c r="Z62" s="320"/>
      <c r="AA62" s="327"/>
      <c r="AB62" s="327"/>
      <c r="AC62" s="327"/>
      <c r="AD62" s="327"/>
      <c r="AE62" s="327"/>
      <c r="AF62" s="327"/>
      <c r="AG62" s="327"/>
      <c r="AH62" s="327"/>
      <c r="AI62" s="327"/>
      <c r="AJ62" s="327"/>
      <c r="AK62" s="327"/>
      <c r="AL62" s="320"/>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834"/>
      <c r="BQ62" s="826" t="s">
        <v>198</v>
      </c>
      <c r="BR62" s="827"/>
      <c r="BS62" s="828"/>
      <c r="BT62" s="24" t="s">
        <v>128</v>
      </c>
      <c r="BU62" s="24"/>
      <c r="BV62" s="24"/>
      <c r="BW62" s="24"/>
      <c r="BX62" s="24"/>
      <c r="BY62" s="24"/>
      <c r="BZ62" s="24"/>
      <c r="CA62" s="26"/>
      <c r="CB62" s="23" t="s">
        <v>211</v>
      </c>
      <c r="CC62" s="26"/>
      <c r="CD62" s="26"/>
      <c r="CE62" s="26"/>
      <c r="CF62" s="26"/>
      <c r="CG62" s="26"/>
      <c r="CH62" s="26"/>
      <c r="CI62" s="26"/>
      <c r="CJ62" s="26"/>
      <c r="CK62" s="26"/>
      <c r="CL62" s="26"/>
      <c r="CM62" s="26"/>
      <c r="CN62" s="26"/>
      <c r="CO62" s="26"/>
      <c r="CP62" s="26"/>
      <c r="CQ62" s="26"/>
      <c r="CR62" s="26"/>
      <c r="CS62" s="26"/>
      <c r="CT62" s="26"/>
      <c r="CU62" s="26"/>
      <c r="CV62" s="26"/>
      <c r="CW62" s="26"/>
      <c r="CX62" s="27"/>
      <c r="CY62" s="27"/>
      <c r="CZ62" s="27"/>
      <c r="DA62" s="27"/>
      <c r="DB62" s="27"/>
      <c r="DC62" s="27"/>
      <c r="DD62" s="27"/>
      <c r="DE62" s="27"/>
      <c r="DF62" s="27"/>
      <c r="DG62" s="28"/>
      <c r="DH62" s="2"/>
      <c r="DI62" s="2"/>
      <c r="DJ62" s="2"/>
      <c r="DK62" s="2"/>
      <c r="DN62" t="s">
        <v>200</v>
      </c>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row>
    <row r="63" spans="1:186" ht="12.6" customHeight="1">
      <c r="A63" s="2"/>
      <c r="B63" s="5"/>
      <c r="C63" s="5"/>
      <c r="D63" s="5"/>
      <c r="E63" s="5"/>
      <c r="F63" s="5"/>
      <c r="G63" s="5"/>
      <c r="H63" s="5"/>
      <c r="I63" s="5"/>
      <c r="J63" s="5"/>
      <c r="K63" s="5"/>
      <c r="L63" s="5"/>
      <c r="M63" s="5"/>
      <c r="N63" s="5"/>
      <c r="O63" s="5"/>
      <c r="P63" s="5"/>
      <c r="Q63" s="5"/>
      <c r="R63" s="2"/>
      <c r="S63" s="2"/>
      <c r="T63" s="2"/>
      <c r="U63" s="2"/>
      <c r="V63" s="2"/>
      <c r="W63" s="2"/>
      <c r="X63" s="2"/>
      <c r="Y63" s="2"/>
      <c r="Z63" s="2"/>
      <c r="AA63" s="5"/>
      <c r="AB63" s="5"/>
      <c r="AC63" s="5"/>
      <c r="AD63" s="5"/>
      <c r="AE63" s="5"/>
      <c r="AF63" s="5"/>
      <c r="AG63" s="5"/>
      <c r="AH63" s="5"/>
      <c r="AI63" s="5"/>
      <c r="AJ63" s="5"/>
      <c r="AK63" s="5"/>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834"/>
      <c r="BQ63" s="826" t="s">
        <v>199</v>
      </c>
      <c r="BR63" s="827"/>
      <c r="BS63" s="828"/>
      <c r="BT63" s="24" t="s">
        <v>129</v>
      </c>
      <c r="BU63" s="24"/>
      <c r="BV63" s="24"/>
      <c r="BW63" s="24"/>
      <c r="BX63" s="24"/>
      <c r="BY63" s="24"/>
      <c r="BZ63" s="24"/>
      <c r="CA63" s="26"/>
      <c r="CB63" s="23" t="s">
        <v>144</v>
      </c>
      <c r="CC63" s="26"/>
      <c r="CD63" s="26"/>
      <c r="CE63" s="26"/>
      <c r="CF63" s="26"/>
      <c r="CG63" s="26"/>
      <c r="CH63" s="26"/>
      <c r="CI63" s="26"/>
      <c r="CJ63" s="26"/>
      <c r="CK63" s="26"/>
      <c r="CL63" s="26"/>
      <c r="CM63" s="26"/>
      <c r="CN63" s="26"/>
      <c r="CO63" s="26"/>
      <c r="CP63" s="26"/>
      <c r="CQ63" s="26"/>
      <c r="CR63" s="26"/>
      <c r="CS63" s="26"/>
      <c r="CT63" s="26"/>
      <c r="CU63" s="26"/>
      <c r="CV63" s="26"/>
      <c r="CW63" s="26"/>
      <c r="CX63" s="27"/>
      <c r="CY63" s="27"/>
      <c r="CZ63" s="27"/>
      <c r="DA63" s="27"/>
      <c r="DB63" s="27"/>
      <c r="DC63" s="27"/>
      <c r="DD63" s="27"/>
      <c r="DE63" s="27"/>
      <c r="DF63" s="27"/>
      <c r="DG63" s="28"/>
      <c r="DH63" s="2"/>
      <c r="DI63" s="2"/>
      <c r="DJ63" s="2"/>
      <c r="DK63" s="2"/>
      <c r="DN63" t="s">
        <v>201</v>
      </c>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row>
    <row r="64" spans="1:186" ht="12.6" customHeight="1">
      <c r="A64" s="38"/>
      <c r="B64" s="36"/>
      <c r="C64" s="36"/>
      <c r="D64" s="36"/>
      <c r="E64" s="36"/>
      <c r="F64" s="36"/>
      <c r="G64" s="36"/>
      <c r="H64" s="36"/>
      <c r="I64" s="36"/>
      <c r="J64" s="36"/>
      <c r="K64" s="36"/>
      <c r="L64" s="36"/>
      <c r="M64" s="36"/>
      <c r="N64" s="36"/>
      <c r="O64" s="36"/>
      <c r="P64" s="36"/>
      <c r="Q64" s="36"/>
      <c r="R64" s="37"/>
      <c r="S64" s="37"/>
      <c r="T64" s="37"/>
      <c r="U64" s="37"/>
      <c r="V64" s="37"/>
      <c r="W64" s="37"/>
      <c r="X64" s="37"/>
      <c r="Y64" s="37"/>
      <c r="Z64" s="37"/>
      <c r="AA64" s="36"/>
      <c r="AB64" s="36"/>
      <c r="AC64" s="36"/>
      <c r="AD64" s="36"/>
      <c r="AE64" s="36"/>
      <c r="AF64" s="36"/>
      <c r="AG64" s="36"/>
      <c r="AH64" s="36"/>
      <c r="AI64" s="36"/>
      <c r="AJ64" s="36"/>
      <c r="AK64" s="36"/>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834"/>
      <c r="BQ64" s="826" t="s">
        <v>200</v>
      </c>
      <c r="BR64" s="827"/>
      <c r="BS64" s="828"/>
      <c r="BT64" s="24" t="s">
        <v>130</v>
      </c>
      <c r="BU64" s="24"/>
      <c r="BV64" s="24"/>
      <c r="BW64" s="24"/>
      <c r="BX64" s="24"/>
      <c r="BY64" s="24"/>
      <c r="BZ64" s="24"/>
      <c r="CA64" s="26"/>
      <c r="CB64" s="23" t="s">
        <v>145</v>
      </c>
      <c r="CC64" s="26"/>
      <c r="CD64" s="26"/>
      <c r="CE64" s="26"/>
      <c r="CF64" s="26"/>
      <c r="CG64" s="26"/>
      <c r="CH64" s="26"/>
      <c r="CI64" s="52"/>
      <c r="CJ64" s="52"/>
      <c r="CK64" s="52"/>
      <c r="CL64" s="52"/>
      <c r="CM64" s="52"/>
      <c r="CN64" s="52"/>
      <c r="CO64" s="52"/>
      <c r="CP64" s="52"/>
      <c r="CQ64" s="52"/>
      <c r="CR64" s="52"/>
      <c r="CS64" s="52"/>
      <c r="CT64" s="52"/>
      <c r="CU64" s="52"/>
      <c r="CV64" s="52"/>
      <c r="CW64" s="52"/>
      <c r="CX64" s="2"/>
      <c r="CY64" s="2"/>
      <c r="CZ64" s="2"/>
      <c r="DA64" s="2"/>
      <c r="DB64" s="2"/>
      <c r="DC64" s="2"/>
      <c r="DD64" s="2"/>
      <c r="DE64" s="2"/>
      <c r="DF64" s="2"/>
      <c r="DG64" s="109"/>
      <c r="DH64" s="2"/>
      <c r="DI64" s="2"/>
      <c r="DJ64" s="2"/>
      <c r="DK64" s="2"/>
      <c r="DN64" t="s">
        <v>202</v>
      </c>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row>
    <row r="65" spans="1:186" ht="12.6" customHeight="1">
      <c r="A65" s="38"/>
      <c r="B65" s="5"/>
      <c r="C65" s="5"/>
      <c r="D65" s="5"/>
      <c r="E65" s="5"/>
      <c r="F65" s="5"/>
      <c r="G65" s="5"/>
      <c r="H65" s="5"/>
      <c r="I65" s="5"/>
      <c r="J65" s="5"/>
      <c r="K65" s="5"/>
      <c r="L65" s="5"/>
      <c r="M65" s="5"/>
      <c r="N65" s="5"/>
      <c r="O65" s="5"/>
      <c r="P65" s="5"/>
      <c r="Q65" s="5"/>
      <c r="R65" s="2"/>
      <c r="S65" s="2"/>
      <c r="T65" s="2"/>
      <c r="U65" s="2"/>
      <c r="V65" s="2"/>
      <c r="W65" s="1193"/>
      <c r="X65" s="1193"/>
      <c r="Y65" s="1193"/>
      <c r="Z65" s="1193"/>
      <c r="AA65" s="1135"/>
      <c r="AB65" s="1135"/>
      <c r="AC65" s="1135"/>
      <c r="AD65" s="1135"/>
      <c r="AE65" s="1135"/>
      <c r="AF65" s="1135"/>
      <c r="AG65" s="1135"/>
      <c r="AH65" s="1135"/>
      <c r="AI65" s="1135"/>
      <c r="AJ65" s="1135"/>
      <c r="AK65" s="1135"/>
      <c r="AL65" s="44"/>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834"/>
      <c r="BQ65" s="826" t="s">
        <v>201</v>
      </c>
      <c r="BR65" s="827"/>
      <c r="BS65" s="828"/>
      <c r="BT65" s="24" t="s">
        <v>131</v>
      </c>
      <c r="BU65" s="24"/>
      <c r="BV65" s="24"/>
      <c r="BW65" s="24"/>
      <c r="BX65" s="24"/>
      <c r="BY65" s="24"/>
      <c r="BZ65" s="24"/>
      <c r="CA65" s="26"/>
      <c r="CB65" s="23" t="s">
        <v>212</v>
      </c>
      <c r="CC65" s="24"/>
      <c r="CD65" s="24"/>
      <c r="CE65" s="24"/>
      <c r="CF65" s="24"/>
      <c r="CG65" s="24"/>
      <c r="CH65" s="24"/>
      <c r="CI65" s="26"/>
      <c r="CJ65" s="26"/>
      <c r="CK65" s="26"/>
      <c r="CL65" s="26"/>
      <c r="CM65" s="26"/>
      <c r="CN65" s="26"/>
      <c r="CO65" s="26"/>
      <c r="CP65" s="26"/>
      <c r="CQ65" s="26"/>
      <c r="CR65" s="26"/>
      <c r="CS65" s="26"/>
      <c r="CT65" s="26"/>
      <c r="CU65" s="26"/>
      <c r="CV65" s="26"/>
      <c r="CW65" s="26"/>
      <c r="CX65" s="27"/>
      <c r="CY65" s="27"/>
      <c r="CZ65" s="27"/>
      <c r="DA65" s="27"/>
      <c r="DB65" s="27"/>
      <c r="DC65" s="27"/>
      <c r="DD65" s="27"/>
      <c r="DE65" s="27"/>
      <c r="DF65" s="27"/>
      <c r="DG65" s="28"/>
      <c r="DH65" s="2"/>
      <c r="DI65" s="2"/>
      <c r="DJ65" s="2"/>
      <c r="DK65" s="2"/>
      <c r="DN65" t="s">
        <v>203</v>
      </c>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row>
    <row r="66" spans="1:186" ht="20.100000000000001" customHeight="1" thickBot="1">
      <c r="A66" s="38"/>
      <c r="B66" s="5"/>
      <c r="C66" s="5"/>
      <c r="D66" s="5"/>
      <c r="E66" s="5"/>
      <c r="F66" s="5"/>
      <c r="G66" s="5"/>
      <c r="H66" s="5"/>
      <c r="I66" s="5"/>
      <c r="J66" s="5"/>
      <c r="K66" s="5"/>
      <c r="L66" s="5"/>
      <c r="M66" s="5"/>
      <c r="N66" s="5"/>
      <c r="O66" s="5"/>
      <c r="P66" s="5"/>
      <c r="Q66" s="5"/>
      <c r="R66" s="2"/>
      <c r="S66" s="2"/>
      <c r="T66" s="2"/>
      <c r="U66" s="779" t="s">
        <v>222</v>
      </c>
      <c r="V66" s="779"/>
      <c r="W66" s="779"/>
      <c r="X66" s="779"/>
      <c r="Y66" s="779"/>
      <c r="Z66" s="1192" t="s">
        <v>620</v>
      </c>
      <c r="AA66" s="1192"/>
      <c r="AB66" s="1192"/>
      <c r="AC66" s="1192"/>
      <c r="AD66" s="907" t="str">
        <f>AD9</f>
        <v>(自動計算／継続工事・出来高用)</v>
      </c>
      <c r="AE66" s="907"/>
      <c r="AF66" s="907"/>
      <c r="AG66" s="907"/>
      <c r="AH66" s="907"/>
      <c r="AI66" s="907"/>
      <c r="AJ66" s="907"/>
      <c r="AK66" s="907"/>
      <c r="AL66" s="44"/>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834"/>
      <c r="BQ66" s="826" t="s">
        <v>202</v>
      </c>
      <c r="BR66" s="827"/>
      <c r="BS66" s="828"/>
      <c r="BT66" s="24" t="s">
        <v>132</v>
      </c>
      <c r="BU66" s="24"/>
      <c r="BV66" s="24"/>
      <c r="BW66" s="24"/>
      <c r="BX66" s="24"/>
      <c r="BY66" s="24"/>
      <c r="BZ66" s="24"/>
      <c r="CA66" s="26"/>
      <c r="CB66" s="23" t="s">
        <v>213</v>
      </c>
      <c r="CC66" s="24"/>
      <c r="CD66" s="24"/>
      <c r="CE66" s="24"/>
      <c r="CF66" s="24"/>
      <c r="CG66" s="24"/>
      <c r="CH66" s="24"/>
      <c r="CI66" s="105"/>
      <c r="CJ66" s="105"/>
      <c r="CK66" s="105"/>
      <c r="CL66" s="105"/>
      <c r="CM66" s="105"/>
      <c r="CN66" s="105"/>
      <c r="CO66" s="105"/>
      <c r="CP66" s="105"/>
      <c r="CQ66" s="105"/>
      <c r="CR66" s="105"/>
      <c r="CS66" s="105"/>
      <c r="CT66" s="105"/>
      <c r="CU66" s="105"/>
      <c r="CV66" s="105"/>
      <c r="CW66" s="105"/>
      <c r="CX66" s="106"/>
      <c r="CY66" s="106"/>
      <c r="CZ66" s="106"/>
      <c r="DA66" s="106"/>
      <c r="DB66" s="106"/>
      <c r="DC66" s="106"/>
      <c r="DD66" s="106"/>
      <c r="DE66" s="106"/>
      <c r="DF66" s="106"/>
      <c r="DG66" s="107"/>
      <c r="DH66" s="2"/>
      <c r="DI66" s="2"/>
      <c r="DJ66" s="2"/>
      <c r="DK66" s="2"/>
      <c r="DN66" t="s">
        <v>204</v>
      </c>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row>
    <row r="67" spans="1:186" ht="20.100000000000001" customHeight="1">
      <c r="A67" s="38"/>
      <c r="B67" s="5"/>
      <c r="C67" s="2"/>
      <c r="D67" s="2"/>
      <c r="E67" s="2"/>
      <c r="F67" s="772" t="str">
        <f>IF(L6="","池田煖房工業株式会社　御中",L6)</f>
        <v>池田煖房工業株式会社　御中</v>
      </c>
      <c r="G67" s="772"/>
      <c r="H67" s="772"/>
      <c r="I67" s="772"/>
      <c r="J67" s="772"/>
      <c r="K67" s="772"/>
      <c r="L67" s="772"/>
      <c r="M67" s="772"/>
      <c r="N67" s="772"/>
      <c r="O67" s="772"/>
      <c r="P67" s="772"/>
      <c r="Q67" s="772"/>
      <c r="R67" s="6"/>
      <c r="S67" s="7"/>
      <c r="T67" s="2"/>
      <c r="U67" s="886" t="s">
        <v>219</v>
      </c>
      <c r="V67" s="887"/>
      <c r="W67" s="887"/>
      <c r="X67" s="887"/>
      <c r="Y67" s="888"/>
      <c r="Z67" s="1019">
        <f>IF($Z$10="","",$Z$10)</f>
        <v>1</v>
      </c>
      <c r="AA67" s="1019"/>
      <c r="AB67" s="892">
        <f>IF($AB$10="","",$AB$10)</f>
        <v>2</v>
      </c>
      <c r="AC67" s="892"/>
      <c r="AD67" s="892">
        <f>IF($AD$10="","",$AD$10)</f>
        <v>3</v>
      </c>
      <c r="AE67" s="892"/>
      <c r="AF67" s="892">
        <f>IF($AF$10="","",$AF$10)</f>
        <v>4</v>
      </c>
      <c r="AG67" s="892"/>
      <c r="AH67" s="892">
        <f>IF($AH$10="","",$AH$10)</f>
        <v>5</v>
      </c>
      <c r="AI67" s="892"/>
      <c r="AJ67" s="1019">
        <f>IF($AJ$10="","",$AJ$10)</f>
        <v>6</v>
      </c>
      <c r="AK67" s="1020"/>
      <c r="AL67" s="44"/>
      <c r="AM67" s="2"/>
      <c r="AN67" s="2"/>
      <c r="AO67" s="2"/>
      <c r="AP67" s="2"/>
      <c r="AQ67" s="832" t="s">
        <v>430</v>
      </c>
      <c r="AR67" s="832"/>
      <c r="AS67" s="832"/>
      <c r="AT67" s="832"/>
      <c r="AU67" s="832"/>
      <c r="AV67" s="832"/>
      <c r="AW67" s="832"/>
      <c r="AX67" s="832"/>
      <c r="AY67" s="832"/>
      <c r="AZ67" s="832"/>
      <c r="BA67" s="832"/>
      <c r="BB67" s="832"/>
      <c r="BC67" s="832"/>
      <c r="BD67" s="832"/>
      <c r="BE67" s="832"/>
      <c r="BF67" s="832"/>
      <c r="BG67" s="832"/>
      <c r="BH67" s="832"/>
      <c r="BI67" s="832"/>
      <c r="BJ67" s="832"/>
      <c r="BK67" s="832"/>
      <c r="BL67" s="2"/>
      <c r="BM67" s="2"/>
      <c r="BN67" s="2"/>
      <c r="BO67" s="2"/>
      <c r="BP67" s="834"/>
      <c r="BQ67" s="826" t="s">
        <v>203</v>
      </c>
      <c r="BR67" s="827"/>
      <c r="BS67" s="828"/>
      <c r="BT67" s="24" t="s">
        <v>133</v>
      </c>
      <c r="BU67" s="24"/>
      <c r="BV67" s="24"/>
      <c r="BW67" s="24"/>
      <c r="BX67" s="24"/>
      <c r="BY67" s="24"/>
      <c r="BZ67" s="24"/>
      <c r="CA67" s="26"/>
      <c r="CB67" s="23" t="s">
        <v>146</v>
      </c>
      <c r="CC67" s="24"/>
      <c r="CD67" s="24"/>
      <c r="CE67" s="24"/>
      <c r="CF67" s="24"/>
      <c r="CG67" s="24"/>
      <c r="CH67" s="24"/>
      <c r="CI67" s="26"/>
      <c r="CJ67" s="26"/>
      <c r="CK67" s="26"/>
      <c r="CL67" s="26"/>
      <c r="CM67" s="26"/>
      <c r="CN67" s="26"/>
      <c r="CO67" s="26"/>
      <c r="CP67" s="26"/>
      <c r="CQ67" s="26"/>
      <c r="CR67" s="26"/>
      <c r="CS67" s="26"/>
      <c r="CT67" s="26"/>
      <c r="CU67" s="26"/>
      <c r="CV67" s="26"/>
      <c r="CW67" s="26"/>
      <c r="CX67" s="27"/>
      <c r="CY67" s="27"/>
      <c r="CZ67" s="27"/>
      <c r="DA67" s="27"/>
      <c r="DB67" s="27"/>
      <c r="DC67" s="27"/>
      <c r="DD67" s="27"/>
      <c r="DE67" s="27"/>
      <c r="DF67" s="27"/>
      <c r="DG67" s="28"/>
      <c r="DH67" s="2"/>
      <c r="DI67" s="2"/>
      <c r="DJ67" s="2"/>
      <c r="DK67" s="2"/>
      <c r="DN67" t="s">
        <v>205</v>
      </c>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row>
    <row r="68" spans="1:186" ht="20.100000000000001" customHeight="1">
      <c r="A68" s="38"/>
      <c r="B68" s="5"/>
      <c r="C68" s="2"/>
      <c r="D68" s="2"/>
      <c r="E68" s="2"/>
      <c r="F68" s="772" t="s">
        <v>479</v>
      </c>
      <c r="G68" s="772"/>
      <c r="H68" s="772"/>
      <c r="I68" s="772"/>
      <c r="J68" s="772"/>
      <c r="K68" s="772"/>
      <c r="L68" s="772"/>
      <c r="M68" s="772"/>
      <c r="N68" s="772"/>
      <c r="O68" s="772"/>
      <c r="P68" s="772"/>
      <c r="Q68" s="772"/>
      <c r="R68" s="772"/>
      <c r="S68" s="772"/>
      <c r="T68" s="2"/>
      <c r="U68" s="883" t="s">
        <v>218</v>
      </c>
      <c r="V68" s="884"/>
      <c r="W68" s="885"/>
      <c r="X68" s="68" t="s">
        <v>217</v>
      </c>
      <c r="Y68" s="116">
        <f>IF($Y$11="","",$Y$11)</f>
        <v>1</v>
      </c>
      <c r="Z68" s="116">
        <f>IF($Z$11="","",$Z$11)</f>
        <v>2</v>
      </c>
      <c r="AA68" s="116">
        <f>IF($AA$11="","",$AA$11)</f>
        <v>3</v>
      </c>
      <c r="AB68" s="116">
        <f>IF($AB$11="","",$AB$11)</f>
        <v>4</v>
      </c>
      <c r="AC68" s="116">
        <f>IF($AC$11="","",$AC$11)</f>
        <v>5</v>
      </c>
      <c r="AD68" s="116">
        <f>IF($AD$11="","",$AD$11)</f>
        <v>6</v>
      </c>
      <c r="AE68" s="116">
        <f>IF($AE$11="","",$AE$11)</f>
        <v>7</v>
      </c>
      <c r="AF68" s="116">
        <f>IF($AF$11="","",$AF$11)</f>
        <v>8</v>
      </c>
      <c r="AG68" s="116">
        <f>IF($AG$11="","",$AG$11)</f>
        <v>9</v>
      </c>
      <c r="AH68" s="116">
        <f>IF($AH$11="","",$AH$11)</f>
        <v>0</v>
      </c>
      <c r="AI68" s="116">
        <f>IF($AI$11="","",$AI$11)</f>
        <v>1</v>
      </c>
      <c r="AJ68" s="116">
        <f>IF($AJ$11="","",$AJ$11)</f>
        <v>2</v>
      </c>
      <c r="AK68" s="117">
        <f>IF($AK$11="","",$AK$11)</f>
        <v>3</v>
      </c>
      <c r="AL68" s="44"/>
      <c r="AM68" s="2"/>
      <c r="AN68" s="2"/>
      <c r="AO68" s="2"/>
      <c r="AP68" s="2"/>
      <c r="AQ68" s="832"/>
      <c r="AR68" s="832"/>
      <c r="AS68" s="832"/>
      <c r="AT68" s="832"/>
      <c r="AU68" s="832"/>
      <c r="AV68" s="832"/>
      <c r="AW68" s="832"/>
      <c r="AX68" s="832"/>
      <c r="AY68" s="832"/>
      <c r="AZ68" s="832"/>
      <c r="BA68" s="832"/>
      <c r="BB68" s="832"/>
      <c r="BC68" s="832"/>
      <c r="BD68" s="832"/>
      <c r="BE68" s="832"/>
      <c r="BF68" s="832"/>
      <c r="BG68" s="832"/>
      <c r="BH68" s="832"/>
      <c r="BI68" s="832"/>
      <c r="BJ68" s="832"/>
      <c r="BK68" s="832"/>
      <c r="BL68" s="2"/>
      <c r="BM68" s="2"/>
      <c r="BN68" s="2"/>
      <c r="BO68" s="2"/>
      <c r="BP68" s="834"/>
      <c r="BQ68" s="826" t="s">
        <v>204</v>
      </c>
      <c r="BR68" s="827"/>
      <c r="BS68" s="828"/>
      <c r="BT68" s="24" t="s">
        <v>134</v>
      </c>
      <c r="BU68" s="24"/>
      <c r="BV68" s="24"/>
      <c r="BW68" s="24"/>
      <c r="BX68" s="24"/>
      <c r="BY68" s="24"/>
      <c r="BZ68" s="24"/>
      <c r="CA68" s="26"/>
      <c r="CB68" s="23" t="s">
        <v>147</v>
      </c>
      <c r="CC68" s="24"/>
      <c r="CD68" s="24"/>
      <c r="CE68" s="24"/>
      <c r="CF68" s="24"/>
      <c r="CG68" s="24"/>
      <c r="CH68" s="24"/>
      <c r="CI68" s="26"/>
      <c r="CJ68" s="26"/>
      <c r="CK68" s="26"/>
      <c r="CL68" s="26"/>
      <c r="CM68" s="26"/>
      <c r="CN68" s="26"/>
      <c r="CO68" s="26"/>
      <c r="CP68" s="26"/>
      <c r="CQ68" s="26"/>
      <c r="CR68" s="26"/>
      <c r="CS68" s="26"/>
      <c r="CT68" s="26"/>
      <c r="CU68" s="26"/>
      <c r="CV68" s="26"/>
      <c r="CW68" s="26"/>
      <c r="CX68" s="27"/>
      <c r="CY68" s="27"/>
      <c r="CZ68" s="27"/>
      <c r="DA68" s="27"/>
      <c r="DB68" s="27"/>
      <c r="DC68" s="27"/>
      <c r="DD68" s="27"/>
      <c r="DE68" s="27"/>
      <c r="DF68" s="27"/>
      <c r="DG68" s="28"/>
      <c r="DH68" s="2"/>
      <c r="DI68" s="2"/>
      <c r="DJ68" s="2"/>
      <c r="DK68" s="2"/>
      <c r="DL68" s="2"/>
      <c r="DM68" s="2"/>
      <c r="DN68" s="2" t="s">
        <v>206</v>
      </c>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row>
    <row r="69" spans="1:186" ht="20.100000000000001" customHeight="1">
      <c r="A69" s="38"/>
      <c r="B69" s="5"/>
      <c r="C69" s="9"/>
      <c r="D69" s="9"/>
      <c r="E69" s="9"/>
      <c r="F69" s="9"/>
      <c r="G69" s="9"/>
      <c r="H69" s="9"/>
      <c r="I69" s="9"/>
      <c r="J69" s="9"/>
      <c r="K69" s="9"/>
      <c r="L69" s="235"/>
      <c r="M69" s="259"/>
      <c r="N69" s="259"/>
      <c r="O69" s="259"/>
      <c r="P69" s="259"/>
      <c r="Q69" s="259"/>
      <c r="R69" s="259"/>
      <c r="S69" s="259"/>
      <c r="T69" s="2"/>
      <c r="U69" s="893" t="s">
        <v>220</v>
      </c>
      <c r="V69" s="894"/>
      <c r="W69" s="895"/>
      <c r="X69" s="10" t="s">
        <v>35</v>
      </c>
      <c r="Y69" s="32" t="str">
        <f>IF($Y$12="","",$Y$12)</f>
        <v>１１１－１１１１</v>
      </c>
      <c r="Z69" s="10"/>
      <c r="AA69" s="5"/>
      <c r="AB69" s="5"/>
      <c r="AC69" s="5"/>
      <c r="AD69" s="5"/>
      <c r="AE69" s="5"/>
      <c r="AF69" s="5"/>
      <c r="AG69" s="5"/>
      <c r="AH69" s="5"/>
      <c r="AI69" s="5"/>
      <c r="AJ69" s="5"/>
      <c r="AK69" s="45"/>
      <c r="AL69" s="44"/>
      <c r="AM69" s="2"/>
      <c r="AN69" s="2"/>
      <c r="AO69" s="2"/>
      <c r="AP69" s="2"/>
      <c r="AQ69" s="832"/>
      <c r="AR69" s="832"/>
      <c r="AS69" s="832"/>
      <c r="AT69" s="832"/>
      <c r="AU69" s="832"/>
      <c r="AV69" s="832"/>
      <c r="AW69" s="832"/>
      <c r="AX69" s="832"/>
      <c r="AY69" s="832"/>
      <c r="AZ69" s="832"/>
      <c r="BA69" s="832"/>
      <c r="BB69" s="832"/>
      <c r="BC69" s="832"/>
      <c r="BD69" s="832"/>
      <c r="BE69" s="832"/>
      <c r="BF69" s="832"/>
      <c r="BG69" s="832"/>
      <c r="BH69" s="832"/>
      <c r="BI69" s="832"/>
      <c r="BJ69" s="832"/>
      <c r="BK69" s="832"/>
      <c r="BL69" s="2"/>
      <c r="BM69" s="2"/>
      <c r="BN69" s="2"/>
      <c r="BO69" s="2"/>
      <c r="BP69" s="834"/>
      <c r="BQ69" s="826" t="s">
        <v>205</v>
      </c>
      <c r="BR69" s="827"/>
      <c r="BS69" s="828"/>
      <c r="BT69" s="24" t="s">
        <v>135</v>
      </c>
      <c r="BU69" s="24"/>
      <c r="BV69" s="24"/>
      <c r="BW69" s="24"/>
      <c r="BX69" s="24"/>
      <c r="BY69" s="24"/>
      <c r="BZ69" s="24"/>
      <c r="CA69" s="26"/>
      <c r="CB69" s="23" t="s">
        <v>148</v>
      </c>
      <c r="CC69" s="24"/>
      <c r="CD69" s="24"/>
      <c r="CE69" s="24"/>
      <c r="CF69" s="24"/>
      <c r="CG69" s="24"/>
      <c r="CH69" s="24"/>
      <c r="CI69" s="26"/>
      <c r="CJ69" s="26"/>
      <c r="CK69" s="26"/>
      <c r="CL69" s="26"/>
      <c r="CM69" s="26"/>
      <c r="CN69" s="26"/>
      <c r="CO69" s="26"/>
      <c r="CP69" s="26"/>
      <c r="CQ69" s="26"/>
      <c r="CR69" s="26"/>
      <c r="CS69" s="26"/>
      <c r="CT69" s="26"/>
      <c r="CU69" s="26"/>
      <c r="CV69" s="26"/>
      <c r="CW69" s="26"/>
      <c r="CX69" s="27"/>
      <c r="CY69" s="27"/>
      <c r="CZ69" s="27"/>
      <c r="DA69" s="27"/>
      <c r="DB69" s="27"/>
      <c r="DC69" s="27"/>
      <c r="DD69" s="27"/>
      <c r="DE69" s="27"/>
      <c r="DF69" s="27"/>
      <c r="DG69" s="28"/>
      <c r="DH69" s="2"/>
      <c r="DI69" s="2"/>
      <c r="DJ69" s="2"/>
      <c r="DK69" s="2"/>
      <c r="DL69" s="2"/>
      <c r="DM69" s="2"/>
      <c r="DN69" s="2" t="s">
        <v>207</v>
      </c>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row>
    <row r="70" spans="1:186" ht="20.100000000000001" customHeight="1">
      <c r="A70" s="38"/>
      <c r="B70" s="5"/>
      <c r="C70" s="1058">
        <f>IF($C$13="","　 年  　 月",$C$13)</f>
        <v>45505</v>
      </c>
      <c r="D70" s="1058"/>
      <c r="E70" s="1058"/>
      <c r="F70" s="1058"/>
      <c r="G70" s="1058"/>
      <c r="H70" s="1059" t="str">
        <f>IF($H$13="","　   日",$H$13)</f>
        <v>15日</v>
      </c>
      <c r="I70" s="1059"/>
      <c r="J70" s="1059"/>
      <c r="K70" s="9"/>
      <c r="L70" s="773" t="s">
        <v>54</v>
      </c>
      <c r="M70" s="773"/>
      <c r="N70" s="773"/>
      <c r="O70" s="773"/>
      <c r="P70" s="773"/>
      <c r="Q70" s="773"/>
      <c r="R70" s="773"/>
      <c r="S70" s="258"/>
      <c r="T70" s="2"/>
      <c r="U70" s="896"/>
      <c r="V70" s="897"/>
      <c r="W70" s="898"/>
      <c r="X70" s="1021" t="str">
        <f>IF($X$13="","",$X$13)</f>
        <v>東京都新宿区●●</v>
      </c>
      <c r="Y70" s="897"/>
      <c r="Z70" s="897"/>
      <c r="AA70" s="897"/>
      <c r="AB70" s="897"/>
      <c r="AC70" s="897"/>
      <c r="AD70" s="897"/>
      <c r="AE70" s="897"/>
      <c r="AF70" s="897"/>
      <c r="AG70" s="897"/>
      <c r="AH70" s="897"/>
      <c r="AI70" s="897"/>
      <c r="AJ70" s="897"/>
      <c r="AK70" s="1022"/>
      <c r="AL70" s="44"/>
      <c r="AM70" s="2"/>
      <c r="AN70" s="2"/>
      <c r="AO70" s="2"/>
      <c r="AP70" s="2"/>
      <c r="AQ70" s="832"/>
      <c r="AR70" s="832"/>
      <c r="AS70" s="832"/>
      <c r="AT70" s="832"/>
      <c r="AU70" s="832"/>
      <c r="AV70" s="832"/>
      <c r="AW70" s="832"/>
      <c r="AX70" s="832"/>
      <c r="AY70" s="832"/>
      <c r="AZ70" s="832"/>
      <c r="BA70" s="832"/>
      <c r="BB70" s="832"/>
      <c r="BC70" s="832"/>
      <c r="BD70" s="832"/>
      <c r="BE70" s="832"/>
      <c r="BF70" s="832"/>
      <c r="BG70" s="832"/>
      <c r="BH70" s="832"/>
      <c r="BI70" s="832"/>
      <c r="BJ70" s="832"/>
      <c r="BK70" s="832"/>
      <c r="BL70" s="2"/>
      <c r="BM70" s="2"/>
      <c r="BN70" s="2"/>
      <c r="BO70" s="2"/>
      <c r="BP70" s="834"/>
      <c r="BQ70" s="826" t="s">
        <v>206</v>
      </c>
      <c r="BR70" s="827"/>
      <c r="BS70" s="828"/>
      <c r="BT70" s="24" t="s">
        <v>136</v>
      </c>
      <c r="BU70" s="24"/>
      <c r="BV70" s="24"/>
      <c r="BW70" s="24"/>
      <c r="BX70" s="24"/>
      <c r="BY70" s="24"/>
      <c r="BZ70" s="24"/>
      <c r="CA70" s="26"/>
      <c r="CB70" s="23" t="s">
        <v>149</v>
      </c>
      <c r="CC70" s="24"/>
      <c r="CD70" s="24"/>
      <c r="CE70" s="26"/>
      <c r="CF70" s="26"/>
      <c r="CG70" s="26"/>
      <c r="CH70" s="26"/>
      <c r="CI70" s="26"/>
      <c r="CJ70" s="26"/>
      <c r="CK70" s="26"/>
      <c r="CL70" s="26"/>
      <c r="CM70" s="26"/>
      <c r="CN70" s="26"/>
      <c r="CO70" s="26"/>
      <c r="CP70" s="26"/>
      <c r="CQ70" s="26"/>
      <c r="CR70" s="26"/>
      <c r="CS70" s="26"/>
      <c r="CT70" s="26"/>
      <c r="CU70" s="26"/>
      <c r="CV70" s="26"/>
      <c r="CW70" s="26"/>
      <c r="CX70" s="27"/>
      <c r="CY70" s="27"/>
      <c r="CZ70" s="27"/>
      <c r="DA70" s="27"/>
      <c r="DB70" s="27"/>
      <c r="DC70" s="27"/>
      <c r="DD70" s="27"/>
      <c r="DE70" s="27"/>
      <c r="DF70" s="27"/>
      <c r="DG70" s="28"/>
      <c r="DH70" s="2"/>
      <c r="DI70" s="2"/>
      <c r="DJ70" s="2"/>
      <c r="DK70" s="2"/>
      <c r="DL70" s="2"/>
      <c r="DM70" s="2"/>
      <c r="DN70" s="2" t="s">
        <v>208</v>
      </c>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row>
    <row r="71" spans="1:186" ht="24.95" customHeight="1">
      <c r="A71" s="38"/>
      <c r="B71" s="5"/>
      <c r="C71" s="2"/>
      <c r="D71" s="5"/>
      <c r="E71" s="5"/>
      <c r="F71" s="5"/>
      <c r="G71" s="5"/>
      <c r="H71" s="5"/>
      <c r="I71" s="5"/>
      <c r="J71" s="5"/>
      <c r="K71" s="5"/>
      <c r="L71" s="773"/>
      <c r="M71" s="773"/>
      <c r="N71" s="773"/>
      <c r="O71" s="773"/>
      <c r="P71" s="773"/>
      <c r="Q71" s="773"/>
      <c r="R71" s="773"/>
      <c r="S71" s="258"/>
      <c r="T71" s="2"/>
      <c r="U71" s="794" t="s">
        <v>3</v>
      </c>
      <c r="V71" s="795"/>
      <c r="W71" s="796"/>
      <c r="X71" s="889" t="str">
        <f>IF($X$14="","",$X$14)</f>
        <v>○○産業センター</v>
      </c>
      <c r="Y71" s="890"/>
      <c r="Z71" s="890"/>
      <c r="AA71" s="890"/>
      <c r="AB71" s="890"/>
      <c r="AC71" s="890"/>
      <c r="AD71" s="890"/>
      <c r="AE71" s="890"/>
      <c r="AF71" s="890"/>
      <c r="AG71" s="890"/>
      <c r="AH71" s="890"/>
      <c r="AI71" s="890"/>
      <c r="AJ71" s="890"/>
      <c r="AK71" s="891"/>
      <c r="AL71" s="44"/>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834"/>
      <c r="BQ71" s="826" t="s">
        <v>207</v>
      </c>
      <c r="BR71" s="827"/>
      <c r="BS71" s="828"/>
      <c r="BT71" s="24" t="s">
        <v>137</v>
      </c>
      <c r="BU71" s="24"/>
      <c r="BV71" s="24"/>
      <c r="BW71" s="24"/>
      <c r="BX71" s="24"/>
      <c r="BY71" s="24"/>
      <c r="BZ71" s="24"/>
      <c r="CA71" s="26"/>
      <c r="CB71" s="23" t="s">
        <v>150</v>
      </c>
      <c r="CC71" s="24"/>
      <c r="CD71" s="24"/>
      <c r="CE71" s="26"/>
      <c r="CF71" s="26"/>
      <c r="CG71" s="26"/>
      <c r="CH71" s="26"/>
      <c r="CI71" s="26"/>
      <c r="CJ71" s="26"/>
      <c r="CK71" s="26"/>
      <c r="CL71" s="26"/>
      <c r="CM71" s="26"/>
      <c r="CN71" s="26"/>
      <c r="CO71" s="26"/>
      <c r="CP71" s="26"/>
      <c r="CQ71" s="26"/>
      <c r="CR71" s="26"/>
      <c r="CS71" s="26"/>
      <c r="CT71" s="26"/>
      <c r="CU71" s="26"/>
      <c r="CV71" s="26"/>
      <c r="CW71" s="26"/>
      <c r="CX71" s="27"/>
      <c r="CY71" s="27"/>
      <c r="CZ71" s="27"/>
      <c r="DA71" s="27"/>
      <c r="DB71" s="27"/>
      <c r="DC71" s="27"/>
      <c r="DD71" s="27"/>
      <c r="DE71" s="27"/>
      <c r="DF71" s="27"/>
      <c r="DG71" s="28"/>
      <c r="DH71" s="2"/>
      <c r="DI71" s="2"/>
      <c r="DJ71" s="2"/>
      <c r="DK71" s="2"/>
      <c r="DL71" s="2"/>
      <c r="DM71" s="2"/>
      <c r="DN71" s="2" t="s">
        <v>209</v>
      </c>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row>
    <row r="72" spans="1:186" ht="20.100000000000001" customHeight="1">
      <c r="A72" s="38"/>
      <c r="B72" s="5"/>
      <c r="C72" s="814" t="s">
        <v>629</v>
      </c>
      <c r="D72" s="815"/>
      <c r="E72" s="816"/>
      <c r="F72" s="1060" t="str">
        <f>IF($F$15="","",$F$15)</f>
        <v>Ｋ1</v>
      </c>
      <c r="G72" s="1061"/>
      <c r="H72" s="905" t="s">
        <v>6</v>
      </c>
      <c r="I72" s="1060">
        <f>IF($I$15="","",$I$15)</f>
        <v>71</v>
      </c>
      <c r="J72" s="1061"/>
      <c r="K72" s="905" t="s">
        <v>6</v>
      </c>
      <c r="L72" s="899">
        <f>IF($L$15="","",$L$15)</f>
        <v>99</v>
      </c>
      <c r="M72" s="900"/>
      <c r="N72" s="900"/>
      <c r="O72" s="901"/>
      <c r="P72" s="905" t="s">
        <v>6</v>
      </c>
      <c r="Q72" s="1064" t="str">
        <f>IF($Q$15="","",$Q$15)</f>
        <v/>
      </c>
      <c r="R72" s="1065"/>
      <c r="S72" s="1066"/>
      <c r="T72" s="2"/>
      <c r="U72" s="1073" t="s">
        <v>2</v>
      </c>
      <c r="V72" s="1074"/>
      <c r="W72" s="1075"/>
      <c r="X72" s="909" t="str">
        <f>IF($X$15="","",$X$15)</f>
        <v>●●　●●</v>
      </c>
      <c r="Y72" s="910"/>
      <c r="Z72" s="910"/>
      <c r="AA72" s="910"/>
      <c r="AB72" s="910"/>
      <c r="AC72" s="910"/>
      <c r="AD72" s="910"/>
      <c r="AE72" s="910"/>
      <c r="AF72" s="910"/>
      <c r="AG72" s="910"/>
      <c r="AH72" s="910"/>
      <c r="AI72" s="910"/>
      <c r="AJ72" s="910"/>
      <c r="AK72" s="911"/>
      <c r="AL72" s="44"/>
      <c r="AM72" s="2"/>
      <c r="AN72" s="2"/>
      <c r="AO72" s="2"/>
      <c r="AP72" s="2"/>
      <c r="AQ72" s="2"/>
      <c r="AR72" s="30" t="s">
        <v>39</v>
      </c>
      <c r="AS72" s="2"/>
      <c r="AT72" s="2"/>
      <c r="AU72" s="2"/>
      <c r="AV72" s="2"/>
      <c r="AW72" s="2"/>
      <c r="AX72" s="2"/>
      <c r="AY72" s="2"/>
      <c r="AZ72" s="2"/>
      <c r="BA72" s="2"/>
      <c r="BB72" s="2"/>
      <c r="BC72" s="2"/>
      <c r="BD72" s="2"/>
      <c r="BE72" s="2"/>
      <c r="BF72" s="2"/>
      <c r="BG72" s="2"/>
      <c r="BH72" s="2"/>
      <c r="BI72" s="2"/>
      <c r="BJ72" s="2"/>
      <c r="BK72" s="2"/>
      <c r="BL72" s="2"/>
      <c r="BM72" s="2"/>
      <c r="BN72" s="2"/>
      <c r="BO72" s="2"/>
      <c r="BP72" s="834"/>
      <c r="BQ72" s="826" t="s">
        <v>208</v>
      </c>
      <c r="BR72" s="827"/>
      <c r="BS72" s="828"/>
      <c r="BT72" s="24" t="s">
        <v>138</v>
      </c>
      <c r="BU72" s="24"/>
      <c r="BV72" s="24"/>
      <c r="BW72" s="24"/>
      <c r="BX72" s="24"/>
      <c r="BY72" s="24"/>
      <c r="BZ72" s="24"/>
      <c r="CA72" s="26"/>
      <c r="CB72" s="23" t="s">
        <v>151</v>
      </c>
      <c r="CC72" s="24"/>
      <c r="CD72" s="24"/>
      <c r="CE72" s="26"/>
      <c r="CF72" s="26"/>
      <c r="CG72" s="26"/>
      <c r="CH72" s="26"/>
      <c r="CI72" s="26"/>
      <c r="CJ72" s="26"/>
      <c r="CK72" s="26"/>
      <c r="CL72" s="26"/>
      <c r="CM72" s="26"/>
      <c r="CN72" s="26"/>
      <c r="CO72" s="26"/>
      <c r="CP72" s="26"/>
      <c r="CQ72" s="26"/>
      <c r="CR72" s="26"/>
      <c r="CS72" s="26"/>
      <c r="CT72" s="26"/>
      <c r="CU72" s="26"/>
      <c r="CV72" s="26"/>
      <c r="CW72" s="26"/>
      <c r="CX72" s="27"/>
      <c r="CY72" s="27"/>
      <c r="CZ72" s="27"/>
      <c r="DA72" s="27"/>
      <c r="DB72" s="27"/>
      <c r="DC72" s="27"/>
      <c r="DD72" s="27"/>
      <c r="DE72" s="27"/>
      <c r="DF72" s="27"/>
      <c r="DG72" s="28"/>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row>
    <row r="73" spans="1:186" ht="20.100000000000001" customHeight="1" thickBot="1">
      <c r="A73" s="38"/>
      <c r="B73" s="5"/>
      <c r="C73" s="817"/>
      <c r="D73" s="818"/>
      <c r="E73" s="819"/>
      <c r="F73" s="1062"/>
      <c r="G73" s="1063"/>
      <c r="H73" s="905"/>
      <c r="I73" s="1062"/>
      <c r="J73" s="1063"/>
      <c r="K73" s="905"/>
      <c r="L73" s="902"/>
      <c r="M73" s="903"/>
      <c r="N73" s="903"/>
      <c r="O73" s="904"/>
      <c r="P73" s="905"/>
      <c r="Q73" s="1067"/>
      <c r="R73" s="1068"/>
      <c r="S73" s="1069"/>
      <c r="T73" s="2"/>
      <c r="U73" s="1070" t="s">
        <v>4</v>
      </c>
      <c r="V73" s="1071"/>
      <c r="W73" s="1072"/>
      <c r="X73" s="906" t="str">
        <f>IF($X$16="","",$X$16)</f>
        <v>０３－１２３４－５６７８</v>
      </c>
      <c r="Y73" s="907"/>
      <c r="Z73" s="907"/>
      <c r="AA73" s="907"/>
      <c r="AB73" s="907"/>
      <c r="AC73" s="907"/>
      <c r="AD73" s="907"/>
      <c r="AE73" s="907"/>
      <c r="AF73" s="907"/>
      <c r="AG73" s="907"/>
      <c r="AH73" s="907"/>
      <c r="AI73" s="907"/>
      <c r="AJ73" s="907"/>
      <c r="AK73" s="908"/>
      <c r="AL73" s="44"/>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835"/>
      <c r="BQ73" s="956" t="s">
        <v>209</v>
      </c>
      <c r="BR73" s="957"/>
      <c r="BS73" s="958"/>
      <c r="BT73" s="57" t="s">
        <v>139</v>
      </c>
      <c r="BU73" s="57"/>
      <c r="BV73" s="57"/>
      <c r="BW73" s="57"/>
      <c r="BX73" s="57"/>
      <c r="BY73" s="57"/>
      <c r="BZ73" s="57"/>
      <c r="CA73" s="126"/>
      <c r="CB73" s="124" t="s">
        <v>152</v>
      </c>
      <c r="CC73" s="57"/>
      <c r="CD73" s="57"/>
      <c r="CE73" s="126"/>
      <c r="CF73" s="126"/>
      <c r="CG73" s="126"/>
      <c r="CH73" s="126"/>
      <c r="CI73" s="126"/>
      <c r="CJ73" s="126"/>
      <c r="CK73" s="126"/>
      <c r="CL73" s="126"/>
      <c r="CM73" s="126"/>
      <c r="CN73" s="126"/>
      <c r="CO73" s="126"/>
      <c r="CP73" s="126"/>
      <c r="CQ73" s="126"/>
      <c r="CR73" s="126"/>
      <c r="CS73" s="126"/>
      <c r="CT73" s="126"/>
      <c r="CU73" s="126"/>
      <c r="CV73" s="126"/>
      <c r="CW73" s="126"/>
      <c r="CX73" s="127"/>
      <c r="CY73" s="127"/>
      <c r="CZ73" s="127"/>
      <c r="DA73" s="127"/>
      <c r="DB73" s="127"/>
      <c r="DC73" s="127"/>
      <c r="DD73" s="127"/>
      <c r="DE73" s="127"/>
      <c r="DF73" s="127"/>
      <c r="DG73" s="109"/>
      <c r="DH73" s="2"/>
      <c r="DI73" s="2"/>
      <c r="DJ73" s="2"/>
      <c r="DK73" s="2"/>
      <c r="DL73" s="2"/>
      <c r="DM73" s="2"/>
      <c r="DN73" s="167">
        <v>1350</v>
      </c>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row>
    <row r="74" spans="1:186" ht="6" customHeight="1" thickBot="1">
      <c r="A74" s="38"/>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44"/>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50"/>
      <c r="BQ74" s="51"/>
      <c r="BR74" s="51"/>
      <c r="BS74" s="51"/>
      <c r="BT74" s="51"/>
      <c r="BU74" s="51"/>
      <c r="BV74" s="51"/>
      <c r="BW74" s="51"/>
      <c r="BX74" s="51"/>
      <c r="BY74" s="51"/>
      <c r="BZ74" s="51"/>
      <c r="CA74" s="51"/>
      <c r="CB74" s="51"/>
      <c r="CC74" s="51"/>
      <c r="CD74" s="51"/>
      <c r="CE74" s="51"/>
      <c r="CF74" s="51"/>
      <c r="CG74" s="51"/>
      <c r="CH74" s="51"/>
      <c r="CI74" s="51"/>
      <c r="CJ74" s="51"/>
      <c r="CK74" s="51"/>
      <c r="CL74" s="51"/>
      <c r="CM74" s="51"/>
      <c r="CN74" s="51"/>
      <c r="CO74" s="51"/>
      <c r="CP74" s="51"/>
      <c r="CQ74" s="51"/>
      <c r="CR74" s="51"/>
      <c r="CS74" s="52"/>
      <c r="CT74" s="52"/>
      <c r="CU74" s="52"/>
      <c r="CV74" s="52"/>
      <c r="CW74" s="52"/>
      <c r="CX74" s="2"/>
      <c r="CY74" s="2"/>
      <c r="CZ74" s="2"/>
      <c r="DA74" s="2"/>
      <c r="DB74" s="2"/>
      <c r="DC74" s="2"/>
      <c r="DD74" s="2"/>
      <c r="DE74" s="2"/>
      <c r="DF74" s="2"/>
      <c r="DG74" s="135"/>
      <c r="DH74" s="2"/>
      <c r="DI74" s="2"/>
      <c r="DJ74" s="2"/>
      <c r="DK74" s="2"/>
      <c r="DL74" s="2"/>
      <c r="DM74" s="2"/>
      <c r="DN74" s="167"/>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row>
    <row r="75" spans="1:186" ht="18" customHeight="1">
      <c r="A75" s="38"/>
      <c r="B75" s="5"/>
      <c r="C75" s="808" t="s">
        <v>0</v>
      </c>
      <c r="D75" s="809"/>
      <c r="E75" s="810"/>
      <c r="F75" s="853" t="str">
        <f>IF($F$18="","",$F$18)</f>
        <v>○○ビル新築工事　給排水衛生・空調換気設備</v>
      </c>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5"/>
      <c r="AF75" s="1003" t="s">
        <v>1</v>
      </c>
      <c r="AG75" s="809"/>
      <c r="AH75" s="1004"/>
      <c r="AI75" s="1030">
        <f>IF($AI$18="","",$AI$18)</f>
        <v>45443</v>
      </c>
      <c r="AJ75" s="1031"/>
      <c r="AK75" s="1032"/>
      <c r="AL75" s="44"/>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50"/>
      <c r="DH75" s="2"/>
      <c r="DI75" s="2"/>
      <c r="DJ75" s="2"/>
      <c r="DK75" s="2"/>
      <c r="DL75" s="2"/>
      <c r="DM75" s="2"/>
      <c r="DN75" s="167">
        <v>1360</v>
      </c>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row>
    <row r="76" spans="1:186" ht="18" customHeight="1" thickBot="1">
      <c r="A76" s="38"/>
      <c r="B76" s="5"/>
      <c r="C76" s="811"/>
      <c r="D76" s="812"/>
      <c r="E76" s="813"/>
      <c r="F76" s="856"/>
      <c r="G76" s="857"/>
      <c r="H76" s="857"/>
      <c r="I76" s="857"/>
      <c r="J76" s="857"/>
      <c r="K76" s="857"/>
      <c r="L76" s="857"/>
      <c r="M76" s="857"/>
      <c r="N76" s="857"/>
      <c r="O76" s="857"/>
      <c r="P76" s="857"/>
      <c r="Q76" s="857"/>
      <c r="R76" s="857"/>
      <c r="S76" s="857"/>
      <c r="T76" s="857"/>
      <c r="U76" s="857"/>
      <c r="V76" s="857"/>
      <c r="W76" s="857"/>
      <c r="X76" s="857"/>
      <c r="Y76" s="857"/>
      <c r="Z76" s="857"/>
      <c r="AA76" s="857"/>
      <c r="AB76" s="857"/>
      <c r="AC76" s="857"/>
      <c r="AD76" s="857"/>
      <c r="AE76" s="858"/>
      <c r="AF76" s="1005"/>
      <c r="AG76" s="812"/>
      <c r="AH76" s="1006"/>
      <c r="AI76" s="1033"/>
      <c r="AJ76" s="1034"/>
      <c r="AK76" s="1035"/>
      <c r="AL76" s="44"/>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50"/>
      <c r="DH76" s="2"/>
      <c r="DI76" s="2"/>
      <c r="DJ76" s="2"/>
      <c r="DK76" s="2"/>
      <c r="DL76" s="2"/>
      <c r="DM76" s="2"/>
      <c r="DN76" s="167">
        <v>1370</v>
      </c>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77" spans="1:186" ht="6" customHeight="1" thickBot="1">
      <c r="A77" s="38"/>
      <c r="B77" s="5"/>
      <c r="C77" s="5"/>
      <c r="D77" s="5"/>
      <c r="E77" s="5"/>
      <c r="F77" s="5"/>
      <c r="G77" s="5"/>
      <c r="H77" s="5"/>
      <c r="I77" s="5"/>
      <c r="J77" s="5"/>
      <c r="K77" s="5"/>
      <c r="L77" s="5"/>
      <c r="M77" s="5"/>
      <c r="N77" s="5"/>
      <c r="O77" s="5"/>
      <c r="P77" s="5"/>
      <c r="Q77" s="5"/>
      <c r="R77" s="5"/>
      <c r="S77" s="5"/>
      <c r="T77" s="5"/>
      <c r="U77" s="5"/>
      <c r="V77" s="5"/>
      <c r="W77" s="5"/>
      <c r="X77" s="5"/>
      <c r="Y77" s="2"/>
      <c r="Z77" s="2"/>
      <c r="AA77" s="5"/>
      <c r="AB77" s="54"/>
      <c r="AC77" s="54"/>
      <c r="AD77" s="54"/>
      <c r="AE77" s="54"/>
      <c r="AF77" s="54"/>
      <c r="AG77" s="54"/>
      <c r="AH77" s="54"/>
      <c r="AI77" s="54"/>
      <c r="AJ77" s="54"/>
      <c r="AK77" s="54"/>
      <c r="AL77" s="44"/>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50"/>
      <c r="DG77" s="235"/>
      <c r="DH77" s="2"/>
      <c r="DI77" s="2"/>
      <c r="DJ77" s="2"/>
      <c r="DK77" s="2"/>
      <c r="DL77" s="2"/>
      <c r="DM77" s="2"/>
      <c r="DN77" s="167"/>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row>
    <row r="78" spans="1:186" ht="18" customHeight="1">
      <c r="A78" s="38"/>
      <c r="B78" s="5"/>
      <c r="C78" s="13" t="s">
        <v>7</v>
      </c>
      <c r="D78" s="14"/>
      <c r="E78" s="14"/>
      <c r="F78" s="14"/>
      <c r="G78" s="14"/>
      <c r="H78" s="879"/>
      <c r="I78" s="879"/>
      <c r="J78" s="831">
        <f>IF($J$21="","",$J$21)</f>
        <v>9000000</v>
      </c>
      <c r="K78" s="831"/>
      <c r="L78" s="831"/>
      <c r="M78" s="831"/>
      <c r="N78" s="831"/>
      <c r="O78" s="831"/>
      <c r="P78" s="831"/>
      <c r="Q78" s="5"/>
      <c r="R78" s="73"/>
      <c r="S78" s="870" t="s">
        <v>233</v>
      </c>
      <c r="T78" s="871"/>
      <c r="U78" s="872"/>
      <c r="V78" s="774" t="str">
        <f>IF($BQ$15="","",$V$21)</f>
        <v>A008</v>
      </c>
      <c r="W78" s="775"/>
      <c r="X78" s="775"/>
      <c r="Y78" s="775"/>
      <c r="Z78" s="775" t="str">
        <f>IF($BT$15="","",$Z$21)</f>
        <v>ポンプ類</v>
      </c>
      <c r="AA78" s="775"/>
      <c r="AB78" s="775"/>
      <c r="AC78" s="775"/>
      <c r="AD78" s="775"/>
      <c r="AE78" s="775"/>
      <c r="AF78" s="775"/>
      <c r="AG78" s="775"/>
      <c r="AH78" s="775"/>
      <c r="AI78" s="775"/>
      <c r="AJ78" s="775"/>
      <c r="AK78" s="859"/>
      <c r="AL78" s="44"/>
      <c r="AM78" s="2"/>
      <c r="AN78" s="2"/>
      <c r="AO78" s="2"/>
      <c r="AP78" s="2"/>
      <c r="AQ78" s="2"/>
      <c r="AR78" s="111"/>
      <c r="AS78" s="111"/>
      <c r="AT78" s="55"/>
      <c r="AU78" s="97"/>
      <c r="AV78" s="97"/>
      <c r="AW78" s="97"/>
      <c r="AX78" s="112"/>
      <c r="AY78" s="112"/>
      <c r="AZ78" s="112"/>
      <c r="BA78" s="112"/>
      <c r="BB78" s="112"/>
      <c r="BC78" s="2"/>
      <c r="BD78" s="2"/>
      <c r="BE78" s="2"/>
      <c r="BF78" s="2"/>
      <c r="BG78" s="2"/>
      <c r="BH78" s="2"/>
      <c r="BI78" s="2"/>
      <c r="BJ78" s="2"/>
      <c r="BK78" s="2"/>
      <c r="BL78" s="2"/>
      <c r="BM78" s="2"/>
      <c r="BN78" s="2"/>
      <c r="BO78" s="2"/>
      <c r="BP78" s="833" t="s">
        <v>272</v>
      </c>
      <c r="BQ78" s="959">
        <v>1350</v>
      </c>
      <c r="BR78" s="960"/>
      <c r="BS78" s="961"/>
      <c r="BT78" s="132" t="s">
        <v>261</v>
      </c>
      <c r="BU78" s="132"/>
      <c r="BV78" s="132"/>
      <c r="BW78" s="132"/>
      <c r="BX78" s="132"/>
      <c r="BY78" s="132"/>
      <c r="BZ78" s="132"/>
      <c r="CA78" s="133"/>
      <c r="CB78" s="134" t="s">
        <v>273</v>
      </c>
      <c r="CC78" s="132"/>
      <c r="CD78" s="132"/>
      <c r="CE78" s="132"/>
      <c r="CF78" s="132"/>
      <c r="CG78" s="132"/>
      <c r="CH78" s="132"/>
      <c r="CI78" s="132"/>
      <c r="CJ78" s="132"/>
      <c r="CK78" s="132"/>
      <c r="CL78" s="132"/>
      <c r="CM78" s="132"/>
      <c r="CN78" s="132"/>
      <c r="CO78" s="132"/>
      <c r="CP78" s="132"/>
      <c r="CQ78" s="133"/>
      <c r="CR78" s="133"/>
      <c r="CS78" s="133"/>
      <c r="CT78" s="133"/>
      <c r="CU78" s="133"/>
      <c r="CV78" s="133"/>
      <c r="CW78" s="133"/>
      <c r="CX78" s="135"/>
      <c r="CY78" s="135"/>
      <c r="CZ78" s="135"/>
      <c r="DA78" s="135"/>
      <c r="DB78" s="135"/>
      <c r="DC78" s="135"/>
      <c r="DD78" s="135"/>
      <c r="DE78" s="135"/>
      <c r="DF78" s="135"/>
      <c r="DG78" s="136"/>
      <c r="DH78" s="2"/>
      <c r="DI78" s="2"/>
      <c r="DJ78" s="2"/>
      <c r="DK78" s="2"/>
      <c r="DL78" s="2"/>
      <c r="DM78" s="2"/>
      <c r="DN78" s="167">
        <v>1380</v>
      </c>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row>
    <row r="79" spans="1:186" ht="18" customHeight="1">
      <c r="A79" s="38"/>
      <c r="B79" s="5"/>
      <c r="C79" s="15"/>
      <c r="D79" s="852" t="s">
        <v>468</v>
      </c>
      <c r="E79" s="852"/>
      <c r="F79" s="852"/>
      <c r="G79" s="852"/>
      <c r="H79" s="852"/>
      <c r="I79" s="852"/>
      <c r="J79" s="831"/>
      <c r="K79" s="831"/>
      <c r="L79" s="831"/>
      <c r="M79" s="831"/>
      <c r="N79" s="831"/>
      <c r="O79" s="831"/>
      <c r="P79" s="831"/>
      <c r="Q79" s="5"/>
      <c r="R79" s="73"/>
      <c r="S79" s="873"/>
      <c r="T79" s="874"/>
      <c r="U79" s="875"/>
      <c r="V79" s="991" t="str">
        <f>IF($CB$15="","",$V$22)</f>
        <v>給水増圧ポンプユニット</v>
      </c>
      <c r="W79" s="992"/>
      <c r="X79" s="992"/>
      <c r="Y79" s="992"/>
      <c r="Z79" s="992"/>
      <c r="AA79" s="992"/>
      <c r="AB79" s="992"/>
      <c r="AC79" s="992"/>
      <c r="AD79" s="992"/>
      <c r="AE79" s="992"/>
      <c r="AF79" s="992"/>
      <c r="AG79" s="992"/>
      <c r="AH79" s="992"/>
      <c r="AI79" s="992"/>
      <c r="AJ79" s="992"/>
      <c r="AK79" s="993"/>
      <c r="AL79" s="44"/>
      <c r="AM79" s="2"/>
      <c r="AN79" s="2"/>
      <c r="AO79" s="2"/>
      <c r="AP79" s="2"/>
      <c r="AQ79" s="2"/>
      <c r="AR79" s="111"/>
      <c r="AS79" s="111"/>
      <c r="AT79" s="55"/>
      <c r="AU79" s="97"/>
      <c r="AV79" s="97"/>
      <c r="AW79" s="97"/>
      <c r="AX79" s="112"/>
      <c r="AY79" s="112"/>
      <c r="AZ79" s="112"/>
      <c r="BA79" s="112"/>
      <c r="BB79" s="112"/>
      <c r="BC79" s="2"/>
      <c r="BD79" s="2"/>
      <c r="BE79" s="2"/>
      <c r="BF79" s="2"/>
      <c r="BG79" s="2"/>
      <c r="BH79" s="2"/>
      <c r="BI79" s="2"/>
      <c r="BJ79" s="2"/>
      <c r="BK79" s="2"/>
      <c r="BL79" s="2"/>
      <c r="BM79" s="2"/>
      <c r="BN79" s="2"/>
      <c r="BO79" s="2"/>
      <c r="BP79" s="834"/>
      <c r="BQ79" s="826">
        <v>1360</v>
      </c>
      <c r="BR79" s="827"/>
      <c r="BS79" s="828"/>
      <c r="BT79" s="24" t="s">
        <v>262</v>
      </c>
      <c r="BU79" s="24"/>
      <c r="BV79" s="24"/>
      <c r="BW79" s="24"/>
      <c r="BX79" s="24"/>
      <c r="BY79" s="24"/>
      <c r="BZ79" s="24"/>
      <c r="CA79" s="26"/>
      <c r="CB79" s="23" t="s">
        <v>274</v>
      </c>
      <c r="CC79" s="24"/>
      <c r="CD79" s="24"/>
      <c r="CE79" s="24"/>
      <c r="CF79" s="24"/>
      <c r="CG79" s="24"/>
      <c r="CH79" s="24"/>
      <c r="CI79" s="24"/>
      <c r="CJ79" s="24"/>
      <c r="CK79" s="24"/>
      <c r="CL79" s="24"/>
      <c r="CM79" s="24"/>
      <c r="CN79" s="24"/>
      <c r="CO79" s="24"/>
      <c r="CP79" s="24"/>
      <c r="CQ79" s="26"/>
      <c r="CR79" s="26"/>
      <c r="CS79" s="26"/>
      <c r="CT79" s="26"/>
      <c r="CU79" s="26"/>
      <c r="CV79" s="26"/>
      <c r="CW79" s="26"/>
      <c r="CX79" s="27"/>
      <c r="CY79" s="27"/>
      <c r="CZ79" s="27"/>
      <c r="DA79" s="27"/>
      <c r="DB79" s="27"/>
      <c r="DC79" s="27"/>
      <c r="DD79" s="27"/>
      <c r="DE79" s="27"/>
      <c r="DF79" s="27"/>
      <c r="DG79" s="28"/>
      <c r="DH79" s="2"/>
      <c r="DI79" s="2"/>
      <c r="DJ79" s="2"/>
      <c r="DK79" s="2"/>
      <c r="DL79" s="2"/>
      <c r="DM79" s="2"/>
      <c r="DN79" s="167">
        <v>1390</v>
      </c>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row>
    <row r="80" spans="1:186" ht="18" customHeight="1">
      <c r="A80" s="38"/>
      <c r="B80" s="1231" t="s">
        <v>446</v>
      </c>
      <c r="C80" s="13" t="s">
        <v>8</v>
      </c>
      <c r="D80" s="14"/>
      <c r="E80" s="14"/>
      <c r="F80" s="14"/>
      <c r="G80" s="14"/>
      <c r="H80" s="14"/>
      <c r="I80" s="14"/>
      <c r="J80" s="831">
        <f>$J$23</f>
        <v>900000</v>
      </c>
      <c r="K80" s="831"/>
      <c r="L80" s="831"/>
      <c r="M80" s="831"/>
      <c r="N80" s="831"/>
      <c r="O80" s="831"/>
      <c r="P80" s="831"/>
      <c r="Q80" s="5"/>
      <c r="R80" s="70"/>
      <c r="S80" s="873"/>
      <c r="T80" s="874"/>
      <c r="U80" s="875"/>
      <c r="V80" s="994"/>
      <c r="W80" s="995"/>
      <c r="X80" s="995"/>
      <c r="Y80" s="995"/>
      <c r="Z80" s="995"/>
      <c r="AA80" s="995"/>
      <c r="AB80" s="995"/>
      <c r="AC80" s="995"/>
      <c r="AD80" s="995"/>
      <c r="AE80" s="995"/>
      <c r="AF80" s="995"/>
      <c r="AG80" s="995"/>
      <c r="AH80" s="995"/>
      <c r="AI80" s="995"/>
      <c r="AJ80" s="995"/>
      <c r="AK80" s="996"/>
      <c r="AL80" s="44"/>
      <c r="AM80" s="2"/>
      <c r="AN80" s="2"/>
      <c r="AO80" s="2"/>
      <c r="AP80" s="2"/>
      <c r="AQ80" s="2"/>
      <c r="AR80" s="111"/>
      <c r="AS80" s="111"/>
      <c r="AT80" s="55"/>
      <c r="AU80" s="97"/>
      <c r="AV80" s="97"/>
      <c r="AW80" s="97"/>
      <c r="AX80" s="112"/>
      <c r="AY80" s="112"/>
      <c r="AZ80" s="112"/>
      <c r="BA80" s="112"/>
      <c r="BB80" s="112"/>
      <c r="BC80" s="2"/>
      <c r="BD80" s="2"/>
      <c r="BE80" s="2"/>
      <c r="BF80" s="2"/>
      <c r="BG80" s="2"/>
      <c r="BH80" s="2"/>
      <c r="BI80" s="2"/>
      <c r="BJ80" s="2"/>
      <c r="BK80" s="2"/>
      <c r="BL80" s="2"/>
      <c r="BM80" s="2"/>
      <c r="BN80" s="2"/>
      <c r="BO80" s="2"/>
      <c r="BP80" s="834"/>
      <c r="BQ80" s="826"/>
      <c r="BR80" s="827"/>
      <c r="BS80" s="828"/>
      <c r="BT80" s="940" t="s">
        <v>281</v>
      </c>
      <c r="BU80" s="941"/>
      <c r="BV80" s="941"/>
      <c r="BW80" s="941"/>
      <c r="BX80" s="941"/>
      <c r="BY80" s="941"/>
      <c r="BZ80" s="941"/>
      <c r="CA80" s="942"/>
      <c r="CB80" s="23" t="s">
        <v>283</v>
      </c>
      <c r="CC80" s="24"/>
      <c r="CD80" s="24"/>
      <c r="CE80" s="24"/>
      <c r="CF80" s="24"/>
      <c r="CG80" s="24"/>
      <c r="CH80" s="24"/>
      <c r="CI80" s="24"/>
      <c r="CJ80" s="24"/>
      <c r="CK80" s="24"/>
      <c r="CL80" s="24"/>
      <c r="CM80" s="24"/>
      <c r="CN80" s="24"/>
      <c r="CO80" s="24"/>
      <c r="CP80" s="24"/>
      <c r="CQ80" s="26"/>
      <c r="CR80" s="26"/>
      <c r="CS80" s="26"/>
      <c r="CT80" s="26"/>
      <c r="CU80" s="26"/>
      <c r="CV80" s="26"/>
      <c r="CW80" s="26"/>
      <c r="CX80" s="27"/>
      <c r="CY80" s="27"/>
      <c r="CZ80" s="27"/>
      <c r="DA80" s="27"/>
      <c r="DB80" s="27"/>
      <c r="DC80" s="27"/>
      <c r="DD80" s="27"/>
      <c r="DE80" s="27"/>
      <c r="DF80" s="27"/>
      <c r="DG80" s="28"/>
      <c r="DH80" s="2"/>
      <c r="DI80" s="2"/>
      <c r="DJ80" s="2"/>
      <c r="DK80" s="2"/>
      <c r="DL80" s="2"/>
      <c r="DM80" s="2"/>
      <c r="DN80" s="167">
        <v>1400</v>
      </c>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row>
    <row r="81" spans="1:186" ht="18" customHeight="1">
      <c r="A81" s="38"/>
      <c r="B81" s="1231"/>
      <c r="C81" s="29"/>
      <c r="D81" s="912" t="s">
        <v>224</v>
      </c>
      <c r="E81" s="912"/>
      <c r="F81" s="912"/>
      <c r="G81" s="912"/>
      <c r="H81" s="912"/>
      <c r="I81" s="912"/>
      <c r="J81" s="831"/>
      <c r="K81" s="831"/>
      <c r="L81" s="831"/>
      <c r="M81" s="831"/>
      <c r="N81" s="831"/>
      <c r="O81" s="831"/>
      <c r="P81" s="831"/>
      <c r="Q81" s="5"/>
      <c r="R81" s="70"/>
      <c r="S81" s="873"/>
      <c r="T81" s="874"/>
      <c r="U81" s="875"/>
      <c r="V81" s="862" t="str">
        <f>IF($V$24="","",$V$24)</f>
        <v/>
      </c>
      <c r="W81" s="862"/>
      <c r="X81" s="862"/>
      <c r="Y81" s="862"/>
      <c r="Z81" s="862"/>
      <c r="AA81" s="862"/>
      <c r="AB81" s="862"/>
      <c r="AC81" s="862"/>
      <c r="AD81" s="862"/>
      <c r="AE81" s="862"/>
      <c r="AF81" s="862"/>
      <c r="AG81" s="862"/>
      <c r="AH81" s="862"/>
      <c r="AI81" s="862"/>
      <c r="AJ81" s="862"/>
      <c r="AK81" s="863"/>
      <c r="AL81" s="44"/>
      <c r="AM81" s="2"/>
      <c r="AN81" s="2"/>
      <c r="AO81" s="2"/>
      <c r="AP81" s="2"/>
      <c r="AQ81" s="2"/>
      <c r="AR81" s="111"/>
      <c r="AS81" s="111"/>
      <c r="AT81" s="55"/>
      <c r="AU81" s="110"/>
      <c r="AV81" s="110"/>
      <c r="AW81" s="110"/>
      <c r="AX81" s="32"/>
      <c r="AY81" s="32"/>
      <c r="AZ81" s="32"/>
      <c r="BA81" s="32"/>
      <c r="BB81" s="32"/>
      <c r="BC81" s="2"/>
      <c r="BD81" s="2"/>
      <c r="BE81" s="2"/>
      <c r="BF81" s="2"/>
      <c r="BG81" s="2"/>
      <c r="BH81" s="2"/>
      <c r="BI81" s="2"/>
      <c r="BJ81" s="2"/>
      <c r="BK81" s="2"/>
      <c r="BL81" s="2"/>
      <c r="BM81" s="2"/>
      <c r="BN81" s="2"/>
      <c r="BO81" s="2"/>
      <c r="BP81" s="834"/>
      <c r="BQ81" s="826"/>
      <c r="BR81" s="827"/>
      <c r="BS81" s="828"/>
      <c r="BT81" s="940" t="s">
        <v>282</v>
      </c>
      <c r="BU81" s="941"/>
      <c r="BV81" s="941"/>
      <c r="BW81" s="941"/>
      <c r="BX81" s="941"/>
      <c r="BY81" s="941"/>
      <c r="BZ81" s="941"/>
      <c r="CA81" s="942"/>
      <c r="CB81" s="23" t="s">
        <v>614</v>
      </c>
      <c r="CC81" s="24"/>
      <c r="CD81" s="24"/>
      <c r="CE81" s="24"/>
      <c r="CF81" s="24"/>
      <c r="CG81" s="24"/>
      <c r="CH81" s="24"/>
      <c r="CI81" s="24"/>
      <c r="CJ81" s="24"/>
      <c r="CK81" s="24"/>
      <c r="CL81" s="24"/>
      <c r="CM81" s="24"/>
      <c r="CN81" s="24"/>
      <c r="CO81" s="24"/>
      <c r="CP81" s="24"/>
      <c r="CQ81" s="26"/>
      <c r="CR81" s="26"/>
      <c r="CS81" s="26"/>
      <c r="CT81" s="26"/>
      <c r="CU81" s="26"/>
      <c r="CV81" s="26"/>
      <c r="CW81" s="26"/>
      <c r="CX81" s="27"/>
      <c r="CY81" s="27"/>
      <c r="CZ81" s="27"/>
      <c r="DA81" s="27"/>
      <c r="DB81" s="27"/>
      <c r="DC81" s="27"/>
      <c r="DD81" s="27"/>
      <c r="DE81" s="27"/>
      <c r="DF81" s="27"/>
      <c r="DG81" s="28"/>
      <c r="DH81" s="2"/>
      <c r="DI81" s="2"/>
      <c r="DJ81" s="2"/>
      <c r="DK81" s="2"/>
      <c r="DL81" s="2"/>
      <c r="DM81" s="2"/>
      <c r="DN81" s="167">
        <v>1410</v>
      </c>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row>
    <row r="82" spans="1:186" ht="18" customHeight="1" thickBot="1">
      <c r="A82" s="38"/>
      <c r="B82" s="5"/>
      <c r="C82" s="15" t="s">
        <v>9</v>
      </c>
      <c r="D82" s="10" t="s">
        <v>24</v>
      </c>
      <c r="E82" s="10"/>
      <c r="F82" s="10"/>
      <c r="G82" s="10"/>
      <c r="H82" s="10"/>
      <c r="I82" s="10"/>
      <c r="J82" s="831">
        <f>$J$25</f>
        <v>9900000</v>
      </c>
      <c r="K82" s="831"/>
      <c r="L82" s="831"/>
      <c r="M82" s="831"/>
      <c r="N82" s="831"/>
      <c r="O82" s="831"/>
      <c r="P82" s="831"/>
      <c r="Q82" s="5"/>
      <c r="R82" s="10"/>
      <c r="S82" s="876"/>
      <c r="T82" s="877"/>
      <c r="U82" s="878"/>
      <c r="V82" s="864"/>
      <c r="W82" s="864"/>
      <c r="X82" s="864"/>
      <c r="Y82" s="864"/>
      <c r="Z82" s="864"/>
      <c r="AA82" s="864"/>
      <c r="AB82" s="864"/>
      <c r="AC82" s="864"/>
      <c r="AD82" s="864"/>
      <c r="AE82" s="864"/>
      <c r="AF82" s="864"/>
      <c r="AG82" s="864"/>
      <c r="AH82" s="864"/>
      <c r="AI82" s="864"/>
      <c r="AJ82" s="864"/>
      <c r="AK82" s="865"/>
      <c r="AL82" s="44"/>
      <c r="AM82" s="2"/>
      <c r="AN82" s="2"/>
      <c r="AO82" s="2"/>
      <c r="AP82" s="2"/>
      <c r="AQ82" s="2"/>
      <c r="AR82" s="113"/>
      <c r="AS82" s="113"/>
      <c r="AT82" s="55"/>
      <c r="AU82" s="110"/>
      <c r="AV82" s="110"/>
      <c r="AW82" s="110"/>
      <c r="AX82" s="32"/>
      <c r="AY82" s="32"/>
      <c r="AZ82" s="32"/>
      <c r="BA82" s="32"/>
      <c r="BB82" s="32"/>
      <c r="BC82" s="2"/>
      <c r="BD82" s="2"/>
      <c r="BE82" s="2"/>
      <c r="BF82" s="2"/>
      <c r="BG82" s="2"/>
      <c r="BH82" s="2"/>
      <c r="BI82" s="2"/>
      <c r="BJ82" s="2"/>
      <c r="BK82" s="2"/>
      <c r="BL82" s="2"/>
      <c r="BM82" s="2"/>
      <c r="BN82" s="2"/>
      <c r="BO82" s="2"/>
      <c r="BP82" s="834"/>
      <c r="BQ82" s="826">
        <v>1370</v>
      </c>
      <c r="BR82" s="827"/>
      <c r="BS82" s="828"/>
      <c r="BT82" s="24" t="s">
        <v>250</v>
      </c>
      <c r="BU82" s="24"/>
      <c r="BV82" s="24"/>
      <c r="BW82" s="24"/>
      <c r="BX82" s="24"/>
      <c r="BY82" s="24"/>
      <c r="BZ82" s="24"/>
      <c r="CA82" s="26"/>
      <c r="CB82" s="23"/>
      <c r="CC82" s="24"/>
      <c r="CD82" s="24"/>
      <c r="CE82" s="24"/>
      <c r="CF82" s="24"/>
      <c r="CG82" s="24"/>
      <c r="CH82" s="24"/>
      <c r="CI82" s="24"/>
      <c r="CJ82" s="24"/>
      <c r="CK82" s="24"/>
      <c r="CL82" s="24"/>
      <c r="CM82" s="24"/>
      <c r="CN82" s="24"/>
      <c r="CO82" s="24"/>
      <c r="CP82" s="24"/>
      <c r="CQ82" s="26"/>
      <c r="CR82" s="26"/>
      <c r="CS82" s="26"/>
      <c r="CT82" s="26"/>
      <c r="CU82" s="26"/>
      <c r="CV82" s="26"/>
      <c r="CW82" s="26"/>
      <c r="CX82" s="27"/>
      <c r="CY82" s="27"/>
      <c r="CZ82" s="27"/>
      <c r="DA82" s="27"/>
      <c r="DB82" s="27"/>
      <c r="DC82" s="27"/>
      <c r="DD82" s="27"/>
      <c r="DE82" s="27"/>
      <c r="DF82" s="27"/>
      <c r="DG82" s="28"/>
      <c r="DH82" s="2"/>
      <c r="DI82" s="2"/>
      <c r="DJ82" s="2"/>
      <c r="DK82" s="2"/>
      <c r="DL82" s="2"/>
      <c r="DM82" s="2"/>
      <c r="DN82" s="167">
        <v>1460</v>
      </c>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row>
    <row r="83" spans="1:186" ht="18" customHeight="1">
      <c r="A83" s="38"/>
      <c r="B83" s="5"/>
      <c r="C83" s="15"/>
      <c r="D83" s="852" t="s">
        <v>469</v>
      </c>
      <c r="E83" s="852"/>
      <c r="F83" s="852"/>
      <c r="G83" s="852"/>
      <c r="H83" s="852"/>
      <c r="I83" s="852"/>
      <c r="J83" s="831"/>
      <c r="K83" s="831"/>
      <c r="L83" s="831"/>
      <c r="M83" s="831"/>
      <c r="N83" s="831"/>
      <c r="O83" s="831"/>
      <c r="P83" s="831"/>
      <c r="Q83" s="5"/>
      <c r="R83" s="73"/>
      <c r="S83" s="73"/>
      <c r="T83" s="73"/>
      <c r="U83" s="73"/>
      <c r="V83" s="73"/>
      <c r="W83" s="73"/>
      <c r="X83" s="73"/>
      <c r="Y83" s="73"/>
      <c r="Z83" s="56"/>
      <c r="AL83" s="44"/>
      <c r="AM83" s="2"/>
      <c r="AN83" s="2"/>
      <c r="AO83" s="2"/>
      <c r="AP83" s="2"/>
      <c r="AQ83" s="2"/>
      <c r="AR83" s="113"/>
      <c r="AS83" s="113"/>
      <c r="AT83" s="55"/>
      <c r="AU83" s="110"/>
      <c r="AV83" s="110"/>
      <c r="AW83" s="110"/>
      <c r="AX83" s="32"/>
      <c r="AY83" s="32"/>
      <c r="AZ83" s="32"/>
      <c r="BA83" s="32"/>
      <c r="BB83" s="32"/>
      <c r="BC83" s="2"/>
      <c r="BD83" s="2"/>
      <c r="BE83" s="2"/>
      <c r="BF83" s="2"/>
      <c r="BG83" s="2"/>
      <c r="BH83" s="2"/>
      <c r="BI83" s="2"/>
      <c r="BJ83" s="2"/>
      <c r="BK83" s="2"/>
      <c r="BL83" s="2"/>
      <c r="BM83" s="2"/>
      <c r="BN83" s="2"/>
      <c r="BO83" s="2"/>
      <c r="BP83" s="834"/>
      <c r="BQ83" s="826"/>
      <c r="BR83" s="827"/>
      <c r="BS83" s="828"/>
      <c r="BT83" s="940" t="s">
        <v>284</v>
      </c>
      <c r="BU83" s="941"/>
      <c r="BV83" s="941"/>
      <c r="BW83" s="941"/>
      <c r="BX83" s="941"/>
      <c r="BY83" s="941"/>
      <c r="BZ83" s="941"/>
      <c r="CA83" s="942"/>
      <c r="CB83" s="23" t="s">
        <v>285</v>
      </c>
      <c r="CC83" s="24"/>
      <c r="CD83" s="24"/>
      <c r="CE83" s="24"/>
      <c r="CF83" s="24"/>
      <c r="CG83" s="24"/>
      <c r="CH83" s="24"/>
      <c r="CI83" s="24"/>
      <c r="CJ83" s="24"/>
      <c r="CK83" s="24"/>
      <c r="CL83" s="24"/>
      <c r="CM83" s="24"/>
      <c r="CN83" s="24"/>
      <c r="CO83" s="24"/>
      <c r="CP83" s="24"/>
      <c r="CQ83" s="26"/>
      <c r="CR83" s="26"/>
      <c r="CS83" s="26"/>
      <c r="CT83" s="26"/>
      <c r="CU83" s="26"/>
      <c r="CV83" s="26"/>
      <c r="CW83" s="26"/>
      <c r="CX83" s="27"/>
      <c r="CY83" s="27"/>
      <c r="CZ83" s="27"/>
      <c r="DA83" s="27"/>
      <c r="DB83" s="27"/>
      <c r="DC83" s="27"/>
      <c r="DD83" s="27"/>
      <c r="DE83" s="27"/>
      <c r="DF83" s="27"/>
      <c r="DG83" s="28"/>
      <c r="DH83" s="2"/>
      <c r="DI83" s="2"/>
      <c r="DJ83" s="2"/>
      <c r="DK83" s="2"/>
      <c r="DL83" s="2"/>
      <c r="DM83" s="2"/>
      <c r="DN83" s="167">
        <v>1470</v>
      </c>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ht="18" customHeight="1">
      <c r="A84" s="38"/>
      <c r="B84" s="5"/>
      <c r="C84" s="13" t="s">
        <v>10</v>
      </c>
      <c r="D84" s="1094" t="s">
        <v>19</v>
      </c>
      <c r="E84" s="1094"/>
      <c r="F84" s="1094"/>
      <c r="G84" s="1094"/>
      <c r="H84" s="1094"/>
      <c r="I84" s="1095"/>
      <c r="J84" s="831">
        <f>IF($J$27="","",$J$27)</f>
        <v>3300000</v>
      </c>
      <c r="K84" s="831"/>
      <c r="L84" s="831"/>
      <c r="M84" s="831"/>
      <c r="N84" s="831"/>
      <c r="O84" s="831"/>
      <c r="P84" s="831"/>
      <c r="Q84" s="5"/>
      <c r="R84" s="73"/>
      <c r="S84" s="1098" t="s">
        <v>243</v>
      </c>
      <c r="T84" s="98" t="s">
        <v>55</v>
      </c>
      <c r="U84" s="866">
        <v>12150</v>
      </c>
      <c r="V84" s="866"/>
      <c r="W84" s="866"/>
      <c r="X84" s="867" t="s">
        <v>56</v>
      </c>
      <c r="Y84" s="868"/>
      <c r="Z84" s="868"/>
      <c r="AA84" s="868"/>
      <c r="AB84" s="868"/>
      <c r="AC84" s="267" t="s">
        <v>55</v>
      </c>
      <c r="AD84" s="866">
        <v>85982</v>
      </c>
      <c r="AE84" s="866"/>
      <c r="AF84" s="866"/>
      <c r="AG84" s="1042" t="s">
        <v>244</v>
      </c>
      <c r="AH84" s="1042"/>
      <c r="AI84" s="1042"/>
      <c r="AJ84" s="1042"/>
      <c r="AK84" s="1043"/>
      <c r="AL84" s="44"/>
      <c r="AM84" s="2"/>
      <c r="AN84" s="2"/>
      <c r="AO84" s="2"/>
      <c r="AP84" s="2"/>
      <c r="AQ84" s="2"/>
      <c r="AR84" s="113"/>
      <c r="AS84" s="113"/>
      <c r="AT84" s="55"/>
      <c r="AU84" s="110"/>
      <c r="AV84" s="110"/>
      <c r="AW84" s="110"/>
      <c r="AX84" s="32"/>
      <c r="AY84" s="32"/>
      <c r="AZ84" s="32"/>
      <c r="BA84" s="32"/>
      <c r="BB84" s="32"/>
      <c r="BC84" s="2"/>
      <c r="BD84" s="2"/>
      <c r="BE84" s="2"/>
      <c r="BF84" s="2"/>
      <c r="BG84" s="2"/>
      <c r="BH84" s="2"/>
      <c r="BI84" s="2"/>
      <c r="BJ84" s="2"/>
      <c r="BK84" s="2"/>
      <c r="BL84" s="2"/>
      <c r="BM84" s="2"/>
      <c r="BN84" s="2"/>
      <c r="BO84" s="2"/>
      <c r="BP84" s="834"/>
      <c r="BQ84" s="826">
        <v>1380</v>
      </c>
      <c r="BR84" s="827"/>
      <c r="BS84" s="828"/>
      <c r="BT84" s="24" t="s">
        <v>263</v>
      </c>
      <c r="BU84" s="24"/>
      <c r="BV84" s="24"/>
      <c r="BW84" s="24"/>
      <c r="BX84" s="24"/>
      <c r="BY84" s="24"/>
      <c r="BZ84" s="24"/>
      <c r="CA84" s="26"/>
      <c r="CB84" s="23" t="s">
        <v>615</v>
      </c>
      <c r="CC84" s="24"/>
      <c r="CD84" s="24"/>
      <c r="CE84" s="24"/>
      <c r="CF84" s="24"/>
      <c r="CG84" s="24"/>
      <c r="CH84" s="24"/>
      <c r="CI84" s="24"/>
      <c r="CJ84" s="24"/>
      <c r="CK84" s="24"/>
      <c r="CL84" s="24"/>
      <c r="CM84" s="24"/>
      <c r="CN84" s="24"/>
      <c r="CO84" s="24"/>
      <c r="CP84" s="24"/>
      <c r="CQ84" s="26"/>
      <c r="CR84" s="26"/>
      <c r="CS84" s="26"/>
      <c r="CT84" s="26"/>
      <c r="CU84" s="26"/>
      <c r="CV84" s="26"/>
      <c r="CW84" s="26"/>
      <c r="CX84" s="27"/>
      <c r="CY84" s="27"/>
      <c r="CZ84" s="27"/>
      <c r="DA84" s="27"/>
      <c r="DB84" s="27"/>
      <c r="DC84" s="27"/>
      <c r="DD84" s="27"/>
      <c r="DE84" s="27"/>
      <c r="DF84" s="27"/>
      <c r="DG84" s="28"/>
      <c r="DH84" s="2"/>
      <c r="DI84" s="2"/>
      <c r="DJ84" s="2"/>
      <c r="DK84" s="2"/>
      <c r="DL84" s="2"/>
      <c r="DM84" s="2"/>
      <c r="DN84" s="167">
        <v>1490</v>
      </c>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ht="18" customHeight="1">
      <c r="A85" s="38"/>
      <c r="B85" s="5"/>
      <c r="C85" s="29"/>
      <c r="D85" s="914" t="s">
        <v>31</v>
      </c>
      <c r="E85" s="914"/>
      <c r="F85" s="914"/>
      <c r="G85" s="914"/>
      <c r="H85" s="914"/>
      <c r="I85" s="915"/>
      <c r="J85" s="831"/>
      <c r="K85" s="831"/>
      <c r="L85" s="831"/>
      <c r="M85" s="831"/>
      <c r="N85" s="831"/>
      <c r="O85" s="831"/>
      <c r="P85" s="831"/>
      <c r="Q85" s="5"/>
      <c r="R85" s="73"/>
      <c r="S85" s="1099"/>
      <c r="T85" s="99" t="s">
        <v>55</v>
      </c>
      <c r="U85" s="869">
        <v>12204</v>
      </c>
      <c r="V85" s="869"/>
      <c r="W85" s="869"/>
      <c r="X85" s="1078" t="s">
        <v>58</v>
      </c>
      <c r="Y85" s="1079"/>
      <c r="Z85" s="1079"/>
      <c r="AA85" s="1079"/>
      <c r="AB85" s="1079"/>
      <c r="AC85" s="268" t="s">
        <v>55</v>
      </c>
      <c r="AD85" s="869">
        <v>14338</v>
      </c>
      <c r="AE85" s="869"/>
      <c r="AF85" s="869"/>
      <c r="AG85" s="1028" t="s">
        <v>57</v>
      </c>
      <c r="AH85" s="1028"/>
      <c r="AI85" s="1028"/>
      <c r="AJ85" s="1028"/>
      <c r="AK85" s="1029"/>
      <c r="AL85" s="44"/>
      <c r="AM85" s="2"/>
      <c r="AN85" s="2"/>
      <c r="AO85" s="2"/>
      <c r="AP85" s="2"/>
      <c r="AQ85" s="2"/>
      <c r="AR85" s="113"/>
      <c r="AS85" s="113"/>
      <c r="AT85" s="55"/>
      <c r="AU85" s="110"/>
      <c r="AV85" s="110"/>
      <c r="AW85" s="110"/>
      <c r="AX85" s="32"/>
      <c r="AY85" s="32"/>
      <c r="AZ85" s="32"/>
      <c r="BA85" s="32"/>
      <c r="BB85" s="32"/>
      <c r="BC85" s="2"/>
      <c r="BD85" s="2"/>
      <c r="BG85" s="2"/>
      <c r="BH85" s="2"/>
      <c r="BL85" s="2"/>
      <c r="BM85" s="2"/>
      <c r="BN85" s="2"/>
      <c r="BO85" s="2"/>
      <c r="BP85" s="834"/>
      <c r="BQ85" s="826"/>
      <c r="BR85" s="827"/>
      <c r="BS85" s="828"/>
      <c r="BT85" s="940" t="s">
        <v>286</v>
      </c>
      <c r="BU85" s="941"/>
      <c r="BV85" s="941"/>
      <c r="BW85" s="941"/>
      <c r="BX85" s="941"/>
      <c r="BY85" s="941"/>
      <c r="BZ85" s="941"/>
      <c r="CA85" s="942"/>
      <c r="CB85" s="23" t="s">
        <v>287</v>
      </c>
      <c r="CC85" s="24"/>
      <c r="CD85" s="24"/>
      <c r="CE85" s="24"/>
      <c r="CF85" s="24"/>
      <c r="CG85" s="24"/>
      <c r="CH85" s="24"/>
      <c r="CI85" s="24"/>
      <c r="CJ85" s="24"/>
      <c r="CK85" s="24"/>
      <c r="CL85" s="24"/>
      <c r="CM85" s="24"/>
      <c r="CN85" s="24"/>
      <c r="CO85" s="24"/>
      <c r="CP85" s="24"/>
      <c r="CQ85" s="26"/>
      <c r="CR85" s="26"/>
      <c r="CS85" s="26"/>
      <c r="CT85" s="26"/>
      <c r="CU85" s="26"/>
      <c r="CV85" s="26"/>
      <c r="CW85" s="26"/>
      <c r="CX85" s="27"/>
      <c r="CY85" s="27"/>
      <c r="CZ85" s="27"/>
      <c r="DA85" s="27"/>
      <c r="DB85" s="27"/>
      <c r="DC85" s="27"/>
      <c r="DD85" s="27"/>
      <c r="DE85" s="27"/>
      <c r="DF85" s="27"/>
      <c r="DG85" s="28"/>
      <c r="DH85" s="2"/>
      <c r="DI85" s="2"/>
      <c r="DJ85" s="2"/>
      <c r="DK85" s="2"/>
      <c r="DL85" s="2"/>
      <c r="DM85" s="2"/>
      <c r="DN85" s="167">
        <v>1500</v>
      </c>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row>
    <row r="86" spans="1:186" ht="18" customHeight="1">
      <c r="A86" s="38"/>
      <c r="B86" s="5"/>
      <c r="C86" s="15" t="s">
        <v>11</v>
      </c>
      <c r="D86" s="829" t="s">
        <v>20</v>
      </c>
      <c r="E86" s="829"/>
      <c r="F86" s="829"/>
      <c r="G86" s="829"/>
      <c r="H86" s="829"/>
      <c r="I86" s="830"/>
      <c r="J86" s="831">
        <f>IF($J$29="","",$J$29)</f>
        <v>4400000</v>
      </c>
      <c r="K86" s="831"/>
      <c r="L86" s="831"/>
      <c r="M86" s="831"/>
      <c r="N86" s="831"/>
      <c r="O86" s="831"/>
      <c r="P86" s="831"/>
      <c r="Q86" s="5"/>
      <c r="R86" s="78"/>
      <c r="S86" s="1100"/>
      <c r="T86" s="100" t="s">
        <v>55</v>
      </c>
      <c r="U86" s="1080">
        <v>81205</v>
      </c>
      <c r="V86" s="1080"/>
      <c r="W86" s="1080"/>
      <c r="X86" s="1037" t="s">
        <v>628</v>
      </c>
      <c r="Y86" s="1037"/>
      <c r="Z86" s="1037"/>
      <c r="AA86" s="1037"/>
      <c r="AB86" s="1038"/>
      <c r="AC86" s="336" t="s">
        <v>55</v>
      </c>
      <c r="AD86" s="334"/>
      <c r="AE86" s="334"/>
      <c r="AF86" s="334"/>
      <c r="AG86" s="334"/>
      <c r="AH86" s="334"/>
      <c r="AI86" s="334"/>
      <c r="AJ86" s="334"/>
      <c r="AK86" s="335"/>
      <c r="AL86" s="44"/>
      <c r="AM86" s="2"/>
      <c r="AN86" s="2"/>
      <c r="AO86" s="2"/>
      <c r="AP86" s="2"/>
      <c r="AQ86" s="2"/>
      <c r="AR86" s="113"/>
      <c r="AS86" s="113"/>
      <c r="AT86" s="55"/>
      <c r="AU86" s="110"/>
      <c r="AV86" s="110"/>
      <c r="AW86" s="110"/>
      <c r="AX86" s="32"/>
      <c r="AY86" s="32"/>
      <c r="AZ86" s="32"/>
      <c r="BA86" s="32"/>
      <c r="BB86" s="32"/>
      <c r="BC86" s="2"/>
      <c r="BD86" s="2"/>
      <c r="BE86" s="2"/>
      <c r="BH86" s="2"/>
      <c r="BL86" s="2"/>
      <c r="BM86" s="2"/>
      <c r="BN86" s="2"/>
      <c r="BO86" s="2"/>
      <c r="BP86" s="834"/>
      <c r="BQ86" s="826">
        <v>1390</v>
      </c>
      <c r="BR86" s="827"/>
      <c r="BS86" s="828"/>
      <c r="BT86" s="24" t="s">
        <v>264</v>
      </c>
      <c r="BU86" s="24"/>
      <c r="BV86" s="24"/>
      <c r="BW86" s="24"/>
      <c r="BX86" s="24"/>
      <c r="BY86" s="24"/>
      <c r="BZ86" s="24"/>
      <c r="CA86" s="26"/>
      <c r="CB86" s="23" t="s">
        <v>275</v>
      </c>
      <c r="CC86" s="24"/>
      <c r="CD86" s="24"/>
      <c r="CE86" s="24"/>
      <c r="CF86" s="24"/>
      <c r="CG86" s="24"/>
      <c r="CH86" s="24"/>
      <c r="CI86" s="24"/>
      <c r="CJ86" s="24"/>
      <c r="CK86" s="24"/>
      <c r="CL86" s="24"/>
      <c r="CM86" s="24"/>
      <c r="CN86" s="24"/>
      <c r="CO86" s="24"/>
      <c r="CP86" s="24"/>
      <c r="CQ86" s="26"/>
      <c r="CR86" s="26"/>
      <c r="CS86" s="26"/>
      <c r="CT86" s="26"/>
      <c r="CU86" s="26"/>
      <c r="CV86" s="26"/>
      <c r="CW86" s="26"/>
      <c r="CX86" s="27"/>
      <c r="CY86" s="27"/>
      <c r="CZ86" s="27"/>
      <c r="DA86" s="27"/>
      <c r="DB86" s="27"/>
      <c r="DC86" s="27"/>
      <c r="DD86" s="27"/>
      <c r="DE86" s="27"/>
      <c r="DF86" s="27"/>
      <c r="DG86" s="28"/>
      <c r="DH86" s="2"/>
      <c r="DI86" s="2"/>
      <c r="DJ86" s="2"/>
      <c r="DK86" s="2"/>
      <c r="DL86" s="2"/>
      <c r="DM86" s="2"/>
      <c r="DN86" s="167">
        <v>1540</v>
      </c>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row>
    <row r="87" spans="1:186" ht="18" customHeight="1">
      <c r="A87" s="38"/>
      <c r="B87" s="5"/>
      <c r="C87" s="15"/>
      <c r="D87" s="914" t="s">
        <v>31</v>
      </c>
      <c r="E87" s="914"/>
      <c r="F87" s="914"/>
      <c r="G87" s="914"/>
      <c r="H87" s="914"/>
      <c r="I87" s="915"/>
      <c r="J87" s="831"/>
      <c r="K87" s="831"/>
      <c r="L87" s="831"/>
      <c r="M87" s="831"/>
      <c r="N87" s="831"/>
      <c r="O87" s="831"/>
      <c r="P87" s="831"/>
      <c r="Q87" s="5"/>
      <c r="R87" s="78"/>
      <c r="S87" s="836" t="s">
        <v>260</v>
      </c>
      <c r="T87" s="101" t="s">
        <v>55</v>
      </c>
      <c r="U87" s="1076">
        <v>1310</v>
      </c>
      <c r="V87" s="1076"/>
      <c r="W87" s="861" t="s">
        <v>245</v>
      </c>
      <c r="X87" s="861"/>
      <c r="Y87" s="861"/>
      <c r="Z87" s="267" t="s">
        <v>55</v>
      </c>
      <c r="AA87" s="1076">
        <v>1380</v>
      </c>
      <c r="AB87" s="1076"/>
      <c r="AC87" s="1077" t="s">
        <v>584</v>
      </c>
      <c r="AD87" s="1077"/>
      <c r="AE87" s="1077"/>
      <c r="AF87" s="267" t="s">
        <v>55</v>
      </c>
      <c r="AG87" s="1076">
        <v>1490</v>
      </c>
      <c r="AH87" s="1076"/>
      <c r="AI87" s="1024" t="s">
        <v>255</v>
      </c>
      <c r="AJ87" s="1024"/>
      <c r="AK87" s="1025"/>
      <c r="AL87" s="44"/>
      <c r="AM87" s="2"/>
      <c r="AN87" s="2"/>
      <c r="AO87" s="2"/>
      <c r="AP87" s="2"/>
      <c r="AQ87" s="2"/>
      <c r="AR87" s="113"/>
      <c r="AS87" s="113"/>
      <c r="AT87" s="55"/>
      <c r="AU87" s="110"/>
      <c r="AV87" s="110"/>
      <c r="AW87" s="110"/>
      <c r="AX87" s="32"/>
      <c r="AY87" s="32"/>
      <c r="AZ87" s="32"/>
      <c r="BA87" s="32"/>
      <c r="BB87" s="32"/>
      <c r="BC87" s="2"/>
      <c r="BD87" s="2"/>
      <c r="BE87" s="2"/>
      <c r="BH87" s="2"/>
      <c r="BL87" s="2"/>
      <c r="BM87" s="2"/>
      <c r="BN87" s="2"/>
      <c r="BO87" s="2"/>
      <c r="BP87" s="834"/>
      <c r="BQ87" s="826">
        <v>1400</v>
      </c>
      <c r="BR87" s="827"/>
      <c r="BS87" s="828"/>
      <c r="BT87" s="24" t="s">
        <v>252</v>
      </c>
      <c r="BU87" s="24"/>
      <c r="BV87" s="24"/>
      <c r="BW87" s="24"/>
      <c r="BX87" s="24"/>
      <c r="BY87" s="24"/>
      <c r="BZ87" s="24"/>
      <c r="CA87" s="26"/>
      <c r="CB87" s="23" t="s">
        <v>276</v>
      </c>
      <c r="CC87" s="24"/>
      <c r="CD87" s="24"/>
      <c r="CE87" s="24"/>
      <c r="CF87" s="24"/>
      <c r="CG87" s="24"/>
      <c r="CH87" s="24"/>
      <c r="CI87" s="24"/>
      <c r="CJ87" s="24"/>
      <c r="CK87" s="24"/>
      <c r="CL87" s="24"/>
      <c r="CM87" s="24"/>
      <c r="CN87" s="24"/>
      <c r="CO87" s="24"/>
      <c r="CP87" s="24"/>
      <c r="CQ87" s="26"/>
      <c r="CR87" s="26"/>
      <c r="CS87" s="26"/>
      <c r="CT87" s="26"/>
      <c r="CU87" s="26"/>
      <c r="CV87" s="26"/>
      <c r="CW87" s="26"/>
      <c r="CX87" s="27"/>
      <c r="CY87" s="27"/>
      <c r="CZ87" s="27"/>
      <c r="DA87" s="27"/>
      <c r="DB87" s="27"/>
      <c r="DC87" s="27"/>
      <c r="DD87" s="27"/>
      <c r="DE87" s="27"/>
      <c r="DF87" s="27"/>
      <c r="DG87" s="28"/>
      <c r="DH87" s="2"/>
      <c r="DI87" s="2"/>
      <c r="DJ87" s="2"/>
      <c r="DK87" s="2"/>
      <c r="DL87" s="2"/>
      <c r="DM87" s="2"/>
      <c r="DN87" s="167">
        <v>1700</v>
      </c>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row>
    <row r="88" spans="1:186" ht="18" customHeight="1">
      <c r="A88" s="38"/>
      <c r="B88" s="5"/>
      <c r="C88" s="13" t="s">
        <v>12</v>
      </c>
      <c r="D88" s="14" t="s">
        <v>25</v>
      </c>
      <c r="E88" s="14"/>
      <c r="F88" s="14"/>
      <c r="G88" s="14"/>
      <c r="H88" s="14"/>
      <c r="I88" s="14"/>
      <c r="J88" s="831">
        <f>$J$31</f>
        <v>7700000</v>
      </c>
      <c r="K88" s="831"/>
      <c r="L88" s="831"/>
      <c r="M88" s="831"/>
      <c r="N88" s="831"/>
      <c r="O88" s="831"/>
      <c r="P88" s="831"/>
      <c r="Q88" s="5"/>
      <c r="R88" s="5"/>
      <c r="S88" s="837"/>
      <c r="T88" s="99" t="s">
        <v>55</v>
      </c>
      <c r="U88" s="1023">
        <v>1320</v>
      </c>
      <c r="V88" s="1023"/>
      <c r="W88" s="860" t="s">
        <v>246</v>
      </c>
      <c r="X88" s="860"/>
      <c r="Y88" s="860"/>
      <c r="Z88" s="268" t="s">
        <v>55</v>
      </c>
      <c r="AA88" s="1023">
        <v>1390</v>
      </c>
      <c r="AB88" s="1023"/>
      <c r="AC88" s="860" t="s">
        <v>585</v>
      </c>
      <c r="AD88" s="860"/>
      <c r="AE88" s="860"/>
      <c r="AF88" s="268" t="s">
        <v>55</v>
      </c>
      <c r="AG88" s="1023">
        <v>1500</v>
      </c>
      <c r="AH88" s="1023"/>
      <c r="AI88" s="1026" t="s">
        <v>256</v>
      </c>
      <c r="AJ88" s="1026"/>
      <c r="AK88" s="1027"/>
      <c r="AL88" s="44"/>
      <c r="AM88" s="2"/>
      <c r="AN88" s="2"/>
      <c r="AO88" s="2"/>
      <c r="AP88" s="2"/>
      <c r="AQ88" s="2"/>
      <c r="AR88" s="113"/>
      <c r="AS88" s="113"/>
      <c r="AT88" s="55"/>
      <c r="AU88" s="110"/>
      <c r="AV88" s="110"/>
      <c r="AW88" s="110"/>
      <c r="AX88" s="32"/>
      <c r="AY88" s="32"/>
      <c r="AZ88" s="32"/>
      <c r="BA88" s="32"/>
      <c r="BB88" s="32"/>
      <c r="BC88" s="2"/>
      <c r="BD88" s="2"/>
      <c r="BE88" s="2"/>
      <c r="BH88" s="2"/>
      <c r="BJ88" s="897"/>
      <c r="BK88" s="897"/>
      <c r="BL88" s="2"/>
      <c r="BM88" s="2"/>
      <c r="BN88" s="2"/>
      <c r="BO88" s="2"/>
      <c r="BP88" s="834"/>
      <c r="BQ88" s="826">
        <v>1410</v>
      </c>
      <c r="BR88" s="827"/>
      <c r="BS88" s="828"/>
      <c r="BT88" s="24" t="s">
        <v>265</v>
      </c>
      <c r="BU88" s="24"/>
      <c r="BV88" s="24"/>
      <c r="BW88" s="24"/>
      <c r="BX88" s="24"/>
      <c r="BY88" s="24"/>
      <c r="BZ88" s="24"/>
      <c r="CA88" s="26"/>
      <c r="CB88" s="23" t="s">
        <v>277</v>
      </c>
      <c r="CC88" s="24"/>
      <c r="CD88" s="24"/>
      <c r="CE88" s="24"/>
      <c r="CF88" s="24"/>
      <c r="CG88" s="24"/>
      <c r="CH88" s="24"/>
      <c r="CI88" s="24"/>
      <c r="CJ88" s="24"/>
      <c r="CK88" s="24"/>
      <c r="CL88" s="24"/>
      <c r="CM88" s="24"/>
      <c r="CN88" s="24"/>
      <c r="CO88" s="24"/>
      <c r="CP88" s="24"/>
      <c r="CQ88" s="26"/>
      <c r="CR88" s="26"/>
      <c r="CS88" s="26"/>
      <c r="CT88" s="26"/>
      <c r="CU88" s="26"/>
      <c r="CV88" s="26"/>
      <c r="CW88" s="26"/>
      <c r="CX88" s="27"/>
      <c r="CY88" s="27"/>
      <c r="CZ88" s="27"/>
      <c r="DA88" s="27"/>
      <c r="DB88" s="27"/>
      <c r="DC88" s="27"/>
      <c r="DD88" s="27"/>
      <c r="DE88" s="27"/>
      <c r="DF88" s="27"/>
      <c r="DG88" s="28"/>
      <c r="DH88" s="2"/>
      <c r="DI88" s="2"/>
      <c r="DJ88" s="2"/>
      <c r="DK88" s="2"/>
      <c r="DL88" s="2"/>
      <c r="DM88" s="2"/>
      <c r="DN88" s="167">
        <v>1510</v>
      </c>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row>
    <row r="89" spans="1:186" ht="18" customHeight="1">
      <c r="A89" s="38"/>
      <c r="B89" s="5"/>
      <c r="C89" s="29"/>
      <c r="D89" s="845" t="s">
        <v>21</v>
      </c>
      <c r="E89" s="845"/>
      <c r="F89" s="845"/>
      <c r="G89" s="845"/>
      <c r="H89" s="845"/>
      <c r="I89" s="846"/>
      <c r="J89" s="831"/>
      <c r="K89" s="831"/>
      <c r="L89" s="831"/>
      <c r="M89" s="831"/>
      <c r="N89" s="831"/>
      <c r="O89" s="831"/>
      <c r="P89" s="831"/>
      <c r="Q89" s="5"/>
      <c r="R89" s="10"/>
      <c r="S89" s="837"/>
      <c r="T89" s="99" t="s">
        <v>55</v>
      </c>
      <c r="U89" s="1023">
        <v>1330</v>
      </c>
      <c r="V89" s="1023"/>
      <c r="W89" s="860" t="s">
        <v>247</v>
      </c>
      <c r="X89" s="860"/>
      <c r="Y89" s="860"/>
      <c r="Z89" s="268" t="s">
        <v>55</v>
      </c>
      <c r="AA89" s="1023">
        <v>1400</v>
      </c>
      <c r="AB89" s="1023"/>
      <c r="AC89" s="860" t="s">
        <v>252</v>
      </c>
      <c r="AD89" s="860"/>
      <c r="AE89" s="860"/>
      <c r="AF89" s="268" t="s">
        <v>55</v>
      </c>
      <c r="AG89" s="1023">
        <v>1510</v>
      </c>
      <c r="AH89" s="1023"/>
      <c r="AI89" s="1026" t="s">
        <v>257</v>
      </c>
      <c r="AJ89" s="1026"/>
      <c r="AK89" s="1027"/>
      <c r="AL89" s="44"/>
      <c r="AM89" s="2"/>
      <c r="AN89" s="2"/>
      <c r="AO89" s="2"/>
      <c r="AP89" s="2"/>
      <c r="AQ89" s="2"/>
      <c r="AR89" s="113"/>
      <c r="AS89" s="113"/>
      <c r="AT89" s="55"/>
      <c r="AU89" s="114"/>
      <c r="AV89" s="114"/>
      <c r="AW89" s="114"/>
      <c r="AX89" s="5"/>
      <c r="AY89" s="5"/>
      <c r="AZ89" s="5"/>
      <c r="BA89" s="5"/>
      <c r="BB89" s="5"/>
      <c r="BC89" s="2"/>
      <c r="BD89" s="2"/>
      <c r="BE89" s="2"/>
      <c r="BH89" s="2"/>
      <c r="BJ89" s="897"/>
      <c r="BK89" s="897"/>
      <c r="BN89" s="2"/>
      <c r="BO89" s="2"/>
      <c r="BP89" s="834"/>
      <c r="BQ89" s="826">
        <v>1460</v>
      </c>
      <c r="BR89" s="827"/>
      <c r="BS89" s="828"/>
      <c r="BT89" s="24" t="s">
        <v>266</v>
      </c>
      <c r="BU89" s="24"/>
      <c r="BV89" s="24"/>
      <c r="BW89" s="24"/>
      <c r="BX89" s="24"/>
      <c r="BY89" s="24"/>
      <c r="BZ89" s="24"/>
      <c r="CA89" s="26"/>
      <c r="CB89" s="23" t="s">
        <v>278</v>
      </c>
      <c r="CC89" s="24"/>
      <c r="CD89" s="24"/>
      <c r="CE89" s="24"/>
      <c r="CF89" s="24"/>
      <c r="CG89" s="24"/>
      <c r="CH89" s="24"/>
      <c r="CI89" s="24"/>
      <c r="CJ89" s="24"/>
      <c r="CK89" s="24"/>
      <c r="CL89" s="24"/>
      <c r="CM89" s="24"/>
      <c r="CN89" s="24"/>
      <c r="CO89" s="24"/>
      <c r="CP89" s="24"/>
      <c r="CQ89" s="26"/>
      <c r="CR89" s="26"/>
      <c r="CS89" s="26"/>
      <c r="CT89" s="26"/>
      <c r="CU89" s="26"/>
      <c r="CV89" s="26"/>
      <c r="CW89" s="26"/>
      <c r="CX89" s="27"/>
      <c r="CY89" s="27"/>
      <c r="CZ89" s="27"/>
      <c r="DA89" s="27"/>
      <c r="DB89" s="27"/>
      <c r="DC89" s="27"/>
      <c r="DD89" s="27"/>
      <c r="DE89" s="27"/>
      <c r="DF89" s="27"/>
      <c r="DG89" s="28"/>
      <c r="DH89" s="2"/>
      <c r="DI89" s="2"/>
      <c r="DJ89" s="2"/>
      <c r="DK89" s="2"/>
      <c r="DL89" s="2"/>
      <c r="DM89" s="2"/>
      <c r="DN89" s="167">
        <v>1800</v>
      </c>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row>
    <row r="90" spans="1:186" ht="18" customHeight="1">
      <c r="A90" s="38"/>
      <c r="B90" s="5"/>
      <c r="C90" s="15" t="s">
        <v>13</v>
      </c>
      <c r="D90" s="10" t="s">
        <v>26</v>
      </c>
      <c r="E90" s="10"/>
      <c r="F90" s="10"/>
      <c r="G90" s="10"/>
      <c r="H90" s="10"/>
      <c r="I90" s="10"/>
      <c r="J90" s="831">
        <f>$J$33</f>
        <v>2200000</v>
      </c>
      <c r="K90" s="831"/>
      <c r="L90" s="831"/>
      <c r="M90" s="831"/>
      <c r="N90" s="831"/>
      <c r="O90" s="831"/>
      <c r="P90" s="831"/>
      <c r="Q90" s="5"/>
      <c r="R90" s="5"/>
      <c r="S90" s="837"/>
      <c r="T90" s="99" t="s">
        <v>55</v>
      </c>
      <c r="U90" s="1023">
        <v>1350</v>
      </c>
      <c r="V90" s="1023"/>
      <c r="W90" s="860" t="s">
        <v>248</v>
      </c>
      <c r="X90" s="860"/>
      <c r="Y90" s="860"/>
      <c r="Z90" s="268" t="s">
        <v>55</v>
      </c>
      <c r="AA90" s="1023">
        <v>1410</v>
      </c>
      <c r="AB90" s="1023"/>
      <c r="AC90" s="860" t="s">
        <v>265</v>
      </c>
      <c r="AD90" s="860"/>
      <c r="AE90" s="860"/>
      <c r="AF90" s="268" t="s">
        <v>55</v>
      </c>
      <c r="AG90" s="1023">
        <v>1540</v>
      </c>
      <c r="AH90" s="1023"/>
      <c r="AI90" s="860" t="s">
        <v>270</v>
      </c>
      <c r="AJ90" s="860"/>
      <c r="AK90" s="1036"/>
      <c r="AL90" s="44"/>
      <c r="AM90" s="2"/>
      <c r="AN90" s="2"/>
      <c r="AO90" s="2"/>
      <c r="AP90" s="2"/>
      <c r="AQ90" s="2"/>
      <c r="AR90" s="111"/>
      <c r="AS90" s="111"/>
      <c r="AT90" s="55"/>
      <c r="AU90" s="115"/>
      <c r="AV90" s="115"/>
      <c r="AW90" s="115"/>
      <c r="AX90" s="112"/>
      <c r="AY90" s="112"/>
      <c r="AZ90" s="112"/>
      <c r="BA90" s="112"/>
      <c r="BB90" s="112"/>
      <c r="BC90" s="2"/>
      <c r="BD90" s="2"/>
      <c r="BE90" s="2"/>
      <c r="BH90" s="2"/>
      <c r="BJ90" s="897"/>
      <c r="BK90" s="897"/>
      <c r="BN90" s="2"/>
      <c r="BO90" s="2"/>
      <c r="BP90" s="834"/>
      <c r="BQ90" s="826">
        <v>1470</v>
      </c>
      <c r="BR90" s="827"/>
      <c r="BS90" s="828"/>
      <c r="BT90" s="24" t="s">
        <v>267</v>
      </c>
      <c r="BU90" s="24"/>
      <c r="BV90" s="24"/>
      <c r="BW90" s="24"/>
      <c r="BX90" s="24"/>
      <c r="BY90" s="24"/>
      <c r="BZ90" s="24"/>
      <c r="CA90" s="26"/>
      <c r="CB90" s="23" t="s">
        <v>279</v>
      </c>
      <c r="CC90" s="24"/>
      <c r="CD90" s="24"/>
      <c r="CE90" s="24"/>
      <c r="CF90" s="24"/>
      <c r="CG90" s="24"/>
      <c r="CH90" s="24"/>
      <c r="CI90" s="24"/>
      <c r="CJ90" s="24"/>
      <c r="CK90" s="24"/>
      <c r="CL90" s="24"/>
      <c r="CM90" s="24"/>
      <c r="CN90" s="24"/>
      <c r="CO90" s="24"/>
      <c r="CP90" s="24"/>
      <c r="CQ90" s="26"/>
      <c r="CR90" s="26"/>
      <c r="CS90" s="26"/>
      <c r="CT90" s="26"/>
      <c r="CU90" s="26"/>
      <c r="CV90" s="26"/>
      <c r="CW90" s="26"/>
      <c r="CX90" s="27"/>
      <c r="CY90" s="27"/>
      <c r="CZ90" s="27"/>
      <c r="DA90" s="27"/>
      <c r="DB90" s="27"/>
      <c r="DC90" s="27"/>
      <c r="DD90" s="27"/>
      <c r="DE90" s="27"/>
      <c r="DF90" s="27"/>
      <c r="DG90" s="28"/>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row>
    <row r="91" spans="1:186" ht="18" customHeight="1">
      <c r="A91" s="38"/>
      <c r="B91" s="5"/>
      <c r="C91" s="15"/>
      <c r="D91" s="852" t="s">
        <v>470</v>
      </c>
      <c r="E91" s="852"/>
      <c r="F91" s="852"/>
      <c r="G91" s="852"/>
      <c r="H91" s="852"/>
      <c r="I91" s="852"/>
      <c r="J91" s="831"/>
      <c r="K91" s="831"/>
      <c r="L91" s="831"/>
      <c r="M91" s="831"/>
      <c r="N91" s="831"/>
      <c r="O91" s="831"/>
      <c r="P91" s="831"/>
      <c r="Q91" s="5"/>
      <c r="R91" s="5"/>
      <c r="S91" s="837"/>
      <c r="T91" s="99" t="s">
        <v>55</v>
      </c>
      <c r="U91" s="1023">
        <v>1360</v>
      </c>
      <c r="V91" s="1023"/>
      <c r="W91" s="860" t="s">
        <v>249</v>
      </c>
      <c r="X91" s="860"/>
      <c r="Y91" s="860"/>
      <c r="Z91" s="268" t="s">
        <v>55</v>
      </c>
      <c r="AA91" s="1023">
        <v>1470</v>
      </c>
      <c r="AB91" s="1023"/>
      <c r="AC91" s="860" t="s">
        <v>253</v>
      </c>
      <c r="AD91" s="860"/>
      <c r="AE91" s="860"/>
      <c r="AF91" s="268" t="s">
        <v>55</v>
      </c>
      <c r="AG91" s="1023">
        <v>1610</v>
      </c>
      <c r="AH91" s="1023"/>
      <c r="AI91" s="860" t="s">
        <v>258</v>
      </c>
      <c r="AJ91" s="860"/>
      <c r="AK91" s="1036"/>
      <c r="AL91" s="44"/>
      <c r="AM91" s="2"/>
      <c r="AN91" s="2"/>
      <c r="AO91" s="2"/>
      <c r="AP91" s="2"/>
      <c r="AQ91" s="2"/>
      <c r="AR91" s="111"/>
      <c r="AS91" s="111"/>
      <c r="AT91" s="55"/>
      <c r="AU91" s="110"/>
      <c r="AV91" s="110"/>
      <c r="AW91" s="110"/>
      <c r="AX91" s="32"/>
      <c r="AY91" s="32"/>
      <c r="AZ91" s="32"/>
      <c r="BA91" s="32"/>
      <c r="BB91" s="32"/>
      <c r="BC91" s="2"/>
      <c r="BD91" s="2"/>
      <c r="BE91" s="2"/>
      <c r="BH91" s="2"/>
      <c r="BN91" s="2"/>
      <c r="BO91" s="2"/>
      <c r="BP91" s="834"/>
      <c r="BQ91" s="826"/>
      <c r="BR91" s="827"/>
      <c r="BS91" s="828"/>
      <c r="BT91" s="823">
        <v>1325</v>
      </c>
      <c r="BU91" s="824"/>
      <c r="BV91" s="824"/>
      <c r="BW91" s="824"/>
      <c r="BX91" s="824"/>
      <c r="BY91" s="824"/>
      <c r="BZ91" s="824"/>
      <c r="CA91" s="825"/>
      <c r="CB91" s="23" t="s">
        <v>288</v>
      </c>
      <c r="CC91" s="24"/>
      <c r="CD91" s="24"/>
      <c r="CE91" s="24"/>
      <c r="CF91" s="24"/>
      <c r="CG91" s="24"/>
      <c r="CH91" s="24"/>
      <c r="CI91" s="24"/>
      <c r="CJ91" s="24"/>
      <c r="CK91" s="24"/>
      <c r="CL91" s="24"/>
      <c r="CM91" s="24"/>
      <c r="CN91" s="24"/>
      <c r="CO91" s="24"/>
      <c r="CP91" s="24"/>
      <c r="CQ91" s="26"/>
      <c r="CR91" s="26"/>
      <c r="CS91" s="26"/>
      <c r="CT91" s="26"/>
      <c r="CU91" s="26"/>
      <c r="CV91" s="26"/>
      <c r="CW91" s="26"/>
      <c r="CX91" s="27"/>
      <c r="CY91" s="27"/>
      <c r="CZ91" s="27"/>
      <c r="DA91" s="27"/>
      <c r="DB91" s="27"/>
      <c r="DC91" s="27"/>
      <c r="DD91" s="27"/>
      <c r="DE91" s="27"/>
      <c r="DF91" s="27"/>
      <c r="DG91" s="28"/>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row>
    <row r="92" spans="1:186" ht="18" customHeight="1">
      <c r="A92" s="38"/>
      <c r="B92" s="5"/>
      <c r="C92" s="13" t="s">
        <v>14</v>
      </c>
      <c r="D92" s="14"/>
      <c r="E92" s="14"/>
      <c r="F92" s="14"/>
      <c r="G92" s="14"/>
      <c r="H92" s="14"/>
      <c r="I92" s="146"/>
      <c r="J92" s="921">
        <f>IF($J$35="","",$J$35)</f>
        <v>3300000</v>
      </c>
      <c r="K92" s="922"/>
      <c r="L92" s="922"/>
      <c r="M92" s="922"/>
      <c r="N92" s="922"/>
      <c r="O92" s="922"/>
      <c r="P92" s="923"/>
      <c r="Q92" s="5"/>
      <c r="R92" s="96"/>
      <c r="S92" s="837"/>
      <c r="T92" s="99" t="s">
        <v>55</v>
      </c>
      <c r="U92" s="1023">
        <v>1370</v>
      </c>
      <c r="V92" s="1023"/>
      <c r="W92" s="860" t="s">
        <v>250</v>
      </c>
      <c r="X92" s="860"/>
      <c r="Y92" s="860"/>
      <c r="Z92" s="268" t="s">
        <v>55</v>
      </c>
      <c r="AA92" s="1023">
        <v>1480</v>
      </c>
      <c r="AB92" s="1023"/>
      <c r="AC92" s="860" t="s">
        <v>254</v>
      </c>
      <c r="AD92" s="860"/>
      <c r="AE92" s="860"/>
      <c r="AF92" s="268" t="s">
        <v>55</v>
      </c>
      <c r="AG92" s="1023">
        <v>1700</v>
      </c>
      <c r="AH92" s="1023"/>
      <c r="AI92" s="860" t="s">
        <v>259</v>
      </c>
      <c r="AJ92" s="860"/>
      <c r="AK92" s="1036"/>
      <c r="AL92" s="44"/>
      <c r="AM92" s="2"/>
      <c r="AN92" s="2"/>
      <c r="AO92" s="2"/>
      <c r="AP92" s="2"/>
      <c r="AQ92" s="2"/>
      <c r="AR92" s="2"/>
      <c r="AS92" s="2"/>
      <c r="AT92" s="2"/>
      <c r="AU92" s="2"/>
      <c r="AV92" s="2"/>
      <c r="AW92" s="2"/>
      <c r="AX92" s="2"/>
      <c r="AY92" s="2"/>
      <c r="AZ92" s="2"/>
      <c r="BA92" s="2"/>
      <c r="BB92" s="2"/>
      <c r="BC92" s="2"/>
      <c r="BD92" s="2"/>
      <c r="BE92" s="2"/>
      <c r="BH92" s="2"/>
      <c r="BN92" s="2"/>
      <c r="BO92" s="2"/>
      <c r="BP92" s="834"/>
      <c r="BQ92" s="826">
        <v>1490</v>
      </c>
      <c r="BR92" s="827"/>
      <c r="BS92" s="828"/>
      <c r="BT92" s="24" t="s">
        <v>268</v>
      </c>
      <c r="BU92" s="24"/>
      <c r="BV92" s="24"/>
      <c r="BW92" s="24"/>
      <c r="BX92" s="24"/>
      <c r="BY92" s="24"/>
      <c r="BZ92" s="24"/>
      <c r="CA92" s="26"/>
      <c r="CB92" s="23" t="s">
        <v>155</v>
      </c>
      <c r="CC92" s="24"/>
      <c r="CD92" s="24"/>
      <c r="CE92" s="24"/>
      <c r="CF92" s="24"/>
      <c r="CG92" s="24"/>
      <c r="CH92" s="24"/>
      <c r="CI92" s="24"/>
      <c r="CJ92" s="24"/>
      <c r="CK92" s="24"/>
      <c r="CL92" s="24"/>
      <c r="CM92" s="24"/>
      <c r="CN92" s="24"/>
      <c r="CO92" s="24"/>
      <c r="CP92" s="24"/>
      <c r="CQ92" s="26"/>
      <c r="CR92" s="26"/>
      <c r="CS92" s="26"/>
      <c r="CT92" s="26"/>
      <c r="CU92" s="26"/>
      <c r="CV92" s="26"/>
      <c r="CW92" s="26"/>
      <c r="CX92" s="27"/>
      <c r="CY92" s="27"/>
      <c r="CZ92" s="27"/>
      <c r="DA92" s="27"/>
      <c r="DB92" s="27"/>
      <c r="DC92" s="27"/>
      <c r="DD92" s="27"/>
      <c r="DE92" s="27"/>
      <c r="DF92" s="27"/>
      <c r="DG92" s="28"/>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row>
    <row r="93" spans="1:186" ht="18" customHeight="1">
      <c r="A93" s="38"/>
      <c r="B93" s="5"/>
      <c r="C93" s="15"/>
      <c r="D93" s="852" t="s">
        <v>425</v>
      </c>
      <c r="E93" s="852"/>
      <c r="F93" s="852"/>
      <c r="G93" s="852"/>
      <c r="H93" s="852"/>
      <c r="I93" s="920"/>
      <c r="J93" s="924"/>
      <c r="K93" s="925"/>
      <c r="L93" s="925"/>
      <c r="M93" s="925"/>
      <c r="N93" s="925"/>
      <c r="O93" s="925"/>
      <c r="P93" s="926"/>
      <c r="Q93" s="73"/>
      <c r="R93" s="73"/>
      <c r="S93" s="837"/>
      <c r="T93" s="1096" t="s">
        <v>55</v>
      </c>
      <c r="U93" s="1081"/>
      <c r="V93" s="1081"/>
      <c r="W93" s="1081"/>
      <c r="X93" s="1081"/>
      <c r="Y93" s="1081"/>
      <c r="Z93" s="1081"/>
      <c r="AA93" s="1081"/>
      <c r="AB93" s="1081"/>
      <c r="AC93" s="1081"/>
      <c r="AD93" s="1081"/>
      <c r="AE93" s="1081"/>
      <c r="AF93" s="1081"/>
      <c r="AG93" s="1081"/>
      <c r="AH93" s="1081"/>
      <c r="AI93" s="1081"/>
      <c r="AJ93" s="1081"/>
      <c r="AK93" s="1087"/>
      <c r="AL93" s="44"/>
      <c r="AM93" s="2"/>
      <c r="AN93" s="2"/>
      <c r="AO93" s="2"/>
      <c r="AP93" s="2"/>
      <c r="AQ93" s="2"/>
      <c r="AR93" s="2"/>
      <c r="AS93" s="2"/>
      <c r="AT93" s="2"/>
      <c r="AU93" s="2"/>
      <c r="AV93" s="2"/>
      <c r="AW93" s="2"/>
      <c r="AX93" s="2"/>
      <c r="AY93" s="2"/>
      <c r="AZ93" s="2"/>
      <c r="BA93" s="2"/>
      <c r="BB93" s="2"/>
      <c r="BC93" s="2"/>
      <c r="BD93" s="2"/>
      <c r="BE93" s="2"/>
      <c r="BG93" s="108"/>
      <c r="BH93" s="2"/>
      <c r="BJ93" s="897"/>
      <c r="BK93" s="897"/>
      <c r="BN93" s="2"/>
      <c r="BO93" s="2"/>
      <c r="BP93" s="834"/>
      <c r="BQ93" s="826"/>
      <c r="BR93" s="827"/>
      <c r="BS93" s="828"/>
      <c r="BT93" s="823">
        <v>1510</v>
      </c>
      <c r="BU93" s="824"/>
      <c r="BV93" s="824"/>
      <c r="BW93" s="824"/>
      <c r="BX93" s="824"/>
      <c r="BY93" s="824"/>
      <c r="BZ93" s="824"/>
      <c r="CA93" s="825"/>
      <c r="CB93" s="23" t="s">
        <v>292</v>
      </c>
      <c r="CC93" s="24"/>
      <c r="CD93" s="24"/>
      <c r="CE93" s="24"/>
      <c r="CF93" s="24"/>
      <c r="CG93" s="24"/>
      <c r="CH93" s="24"/>
      <c r="CI93" s="24"/>
      <c r="CJ93" s="24"/>
      <c r="CK93" s="24"/>
      <c r="CL93" s="24"/>
      <c r="CM93" s="24"/>
      <c r="CN93" s="24"/>
      <c r="CO93" s="24"/>
      <c r="CP93" s="24"/>
      <c r="CQ93" s="26"/>
      <c r="CR93" s="26"/>
      <c r="CS93" s="26"/>
      <c r="CT93" s="26"/>
      <c r="CU93" s="26"/>
      <c r="CV93" s="26"/>
      <c r="CW93" s="26"/>
      <c r="CX93" s="27"/>
      <c r="CY93" s="27"/>
      <c r="CZ93" s="27"/>
      <c r="DA93" s="27"/>
      <c r="DB93" s="27"/>
      <c r="DC93" s="27"/>
      <c r="DD93" s="27"/>
      <c r="DE93" s="27"/>
      <c r="DF93" s="27"/>
      <c r="DG93" s="28"/>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row>
    <row r="94" spans="1:186" ht="5.0999999999999996" customHeight="1" thickBot="1">
      <c r="A94" s="38"/>
      <c r="B94" s="5"/>
      <c r="C94" s="15"/>
      <c r="D94" s="852"/>
      <c r="E94" s="852"/>
      <c r="F94" s="852"/>
      <c r="G94" s="852"/>
      <c r="H94" s="852"/>
      <c r="I94" s="920"/>
      <c r="J94" s="924"/>
      <c r="K94" s="925"/>
      <c r="L94" s="925"/>
      <c r="M94" s="925"/>
      <c r="N94" s="925"/>
      <c r="O94" s="925"/>
      <c r="P94" s="926"/>
      <c r="Q94" s="73"/>
      <c r="R94" s="73"/>
      <c r="S94" s="262"/>
      <c r="T94" s="1097"/>
      <c r="U94" s="1088"/>
      <c r="V94" s="1088"/>
      <c r="W94" s="1088"/>
      <c r="X94" s="1088"/>
      <c r="Y94" s="1088"/>
      <c r="Z94" s="1088"/>
      <c r="AA94" s="1088"/>
      <c r="AB94" s="1088"/>
      <c r="AC94" s="1088"/>
      <c r="AD94" s="1088"/>
      <c r="AE94" s="1088"/>
      <c r="AF94" s="1088"/>
      <c r="AG94" s="1088"/>
      <c r="AH94" s="1088"/>
      <c r="AI94" s="1088"/>
      <c r="AJ94" s="1088"/>
      <c r="AK94" s="1089"/>
      <c r="AL94" s="44"/>
      <c r="AM94" s="2"/>
      <c r="AN94" s="2"/>
      <c r="AO94" s="2"/>
      <c r="AP94" s="2"/>
      <c r="AQ94" s="2"/>
      <c r="AR94" s="2"/>
      <c r="AS94" s="2"/>
      <c r="AT94" s="2"/>
      <c r="AU94" s="2"/>
      <c r="AV94" s="2"/>
      <c r="AW94" s="2"/>
      <c r="AX94" s="2"/>
      <c r="AY94" s="2"/>
      <c r="AZ94" s="2"/>
      <c r="BA94" s="2"/>
      <c r="BB94" s="2"/>
      <c r="BC94" s="2"/>
      <c r="BD94" s="2"/>
      <c r="BE94" s="2"/>
      <c r="BG94" s="108"/>
      <c r="BH94" s="2"/>
      <c r="BJ94" s="67"/>
      <c r="BK94" s="67"/>
      <c r="BN94" s="2"/>
      <c r="BO94" s="2"/>
      <c r="BP94" s="834"/>
      <c r="BQ94" s="118"/>
      <c r="BR94" s="119"/>
      <c r="BS94" s="120"/>
      <c r="BT94" s="129"/>
      <c r="BU94" s="130"/>
      <c r="BV94" s="130"/>
      <c r="BW94" s="130"/>
      <c r="BX94" s="130"/>
      <c r="BY94" s="130"/>
      <c r="BZ94" s="130"/>
      <c r="CA94" s="131"/>
      <c r="CB94" s="23"/>
      <c r="CC94" s="24"/>
      <c r="CD94" s="24"/>
      <c r="CE94" s="24"/>
      <c r="CF94" s="24"/>
      <c r="CG94" s="24"/>
      <c r="CH94" s="24"/>
      <c r="CI94" s="24"/>
      <c r="CJ94" s="24"/>
      <c r="CK94" s="24"/>
      <c r="CL94" s="24"/>
      <c r="CM94" s="24"/>
      <c r="CN94" s="24"/>
      <c r="CO94" s="24"/>
      <c r="CP94" s="24"/>
      <c r="CQ94" s="26"/>
      <c r="CR94" s="26"/>
      <c r="CS94" s="26"/>
      <c r="CT94" s="26"/>
      <c r="CU94" s="26"/>
      <c r="CV94" s="26"/>
      <c r="CW94" s="26"/>
      <c r="CX94" s="27"/>
      <c r="CY94" s="27"/>
      <c r="CZ94" s="27"/>
      <c r="DA94" s="27"/>
      <c r="DB94" s="27"/>
      <c r="DC94" s="27"/>
      <c r="DD94" s="27"/>
      <c r="DE94" s="27"/>
      <c r="DF94" s="27"/>
      <c r="DG94" s="28"/>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row>
    <row r="95" spans="1:186" ht="15" customHeight="1" thickTop="1">
      <c r="A95" s="38"/>
      <c r="B95" s="5"/>
      <c r="C95" s="154" t="s">
        <v>15</v>
      </c>
      <c r="D95" s="913" t="s">
        <v>27</v>
      </c>
      <c r="E95" s="913"/>
      <c r="F95" s="913"/>
      <c r="G95" s="155" t="s">
        <v>227</v>
      </c>
      <c r="H95" s="156">
        <f>IF($AV$23="","",$H$37)</f>
        <v>10</v>
      </c>
      <c r="I95" s="155" t="s">
        <v>226</v>
      </c>
      <c r="J95" s="927">
        <f>$J$37</f>
        <v>4400000</v>
      </c>
      <c r="K95" s="928"/>
      <c r="L95" s="928"/>
      <c r="M95" s="928"/>
      <c r="N95" s="928"/>
      <c r="O95" s="928"/>
      <c r="P95" s="929"/>
      <c r="Q95" s="73"/>
      <c r="R95" s="73"/>
      <c r="S95" s="836" t="s">
        <v>215</v>
      </c>
      <c r="T95" s="98" t="s">
        <v>55</v>
      </c>
      <c r="U95" s="894" t="s">
        <v>158</v>
      </c>
      <c r="V95" s="1093"/>
      <c r="W95" s="267" t="s">
        <v>55</v>
      </c>
      <c r="X95" s="894" t="s">
        <v>167</v>
      </c>
      <c r="Y95" s="894"/>
      <c r="Z95" s="267" t="s">
        <v>55</v>
      </c>
      <c r="AA95" s="894" t="s">
        <v>176</v>
      </c>
      <c r="AB95" s="1093"/>
      <c r="AC95" s="101" t="s">
        <v>55</v>
      </c>
      <c r="AD95" s="894" t="s">
        <v>185</v>
      </c>
      <c r="AE95" s="894"/>
      <c r="AF95" s="267" t="s">
        <v>55</v>
      </c>
      <c r="AG95" s="894" t="s">
        <v>194</v>
      </c>
      <c r="AH95" s="894"/>
      <c r="AI95" s="267" t="s">
        <v>55</v>
      </c>
      <c r="AJ95" s="943" t="s">
        <v>202</v>
      </c>
      <c r="AK95" s="944"/>
      <c r="AL95" s="44"/>
      <c r="AM95" s="2"/>
      <c r="AN95" s="2"/>
      <c r="AO95" s="2"/>
      <c r="AP95" s="2"/>
      <c r="AQ95" s="2"/>
      <c r="AR95" s="2"/>
      <c r="AS95" s="2"/>
      <c r="AT95" s="2"/>
      <c r="AU95" s="2"/>
      <c r="AV95" s="2"/>
      <c r="AW95" s="2"/>
      <c r="AX95" s="2"/>
      <c r="AY95" s="2"/>
      <c r="AZ95" s="2"/>
      <c r="BA95" s="2"/>
      <c r="BB95" s="2"/>
      <c r="BC95" s="2"/>
      <c r="BD95" s="2"/>
      <c r="BE95" s="2"/>
      <c r="BG95" s="108"/>
      <c r="BH95" s="2"/>
      <c r="BL95" s="2"/>
      <c r="BM95" s="2"/>
      <c r="BN95" s="2"/>
      <c r="BO95" s="2"/>
      <c r="BP95" s="834"/>
      <c r="BQ95" s="826"/>
      <c r="BR95" s="827"/>
      <c r="BS95" s="828"/>
      <c r="BT95" s="823">
        <v>1540</v>
      </c>
      <c r="BU95" s="824"/>
      <c r="BV95" s="824"/>
      <c r="BW95" s="824"/>
      <c r="BX95" s="824"/>
      <c r="BY95" s="824"/>
      <c r="BZ95" s="824"/>
      <c r="CA95" s="825"/>
      <c r="CB95" s="24" t="s">
        <v>293</v>
      </c>
      <c r="CC95" s="24"/>
      <c r="CD95" s="24"/>
      <c r="CE95" s="24"/>
      <c r="CF95" s="24"/>
      <c r="CG95" s="24"/>
      <c r="CH95" s="24"/>
      <c r="CI95" s="24"/>
      <c r="CJ95" s="24"/>
      <c r="CK95" s="24"/>
      <c r="CL95" s="24"/>
      <c r="CM95" s="24"/>
      <c r="CN95" s="24"/>
      <c r="CO95" s="24"/>
      <c r="CP95" s="24"/>
      <c r="CQ95" s="26"/>
      <c r="CR95" s="26"/>
      <c r="CS95" s="26"/>
      <c r="CT95" s="26"/>
      <c r="CU95" s="26"/>
      <c r="CV95" s="26"/>
      <c r="CW95" s="26"/>
      <c r="CX95" s="27"/>
      <c r="CY95" s="27"/>
      <c r="CZ95" s="27"/>
      <c r="DA95" s="27"/>
      <c r="DB95" s="27"/>
      <c r="DC95" s="27"/>
      <c r="DD95" s="27"/>
      <c r="DE95" s="27"/>
      <c r="DF95" s="27"/>
      <c r="DG95" s="28"/>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row>
    <row r="96" spans="1:186" ht="9" customHeight="1">
      <c r="A96" s="38"/>
      <c r="B96" s="5"/>
      <c r="C96" s="157"/>
      <c r="D96" s="158"/>
      <c r="E96" s="158"/>
      <c r="F96" s="158"/>
      <c r="G96" s="159"/>
      <c r="H96" s="159"/>
      <c r="I96" s="159"/>
      <c r="J96" s="930"/>
      <c r="K96" s="931"/>
      <c r="L96" s="931"/>
      <c r="M96" s="931"/>
      <c r="N96" s="931"/>
      <c r="O96" s="931"/>
      <c r="P96" s="932"/>
      <c r="Q96" s="73"/>
      <c r="R96" s="73"/>
      <c r="S96" s="837"/>
      <c r="T96" s="1092" t="s">
        <v>60</v>
      </c>
      <c r="U96" s="1085"/>
      <c r="V96" s="1090"/>
      <c r="W96" s="1084" t="s">
        <v>566</v>
      </c>
      <c r="X96" s="1085"/>
      <c r="Y96" s="1085"/>
      <c r="Z96" s="1084" t="s">
        <v>549</v>
      </c>
      <c r="AA96" s="1085"/>
      <c r="AB96" s="1090"/>
      <c r="AC96" s="1085" t="s">
        <v>531</v>
      </c>
      <c r="AD96" s="1085"/>
      <c r="AE96" s="1085"/>
      <c r="AF96" s="1084" t="s">
        <v>510</v>
      </c>
      <c r="AG96" s="1085"/>
      <c r="AH96" s="1085"/>
      <c r="AI96" s="1084" t="s">
        <v>498</v>
      </c>
      <c r="AJ96" s="1085"/>
      <c r="AK96" s="1091"/>
      <c r="AL96" s="44"/>
      <c r="AM96" s="2"/>
      <c r="AN96" s="2"/>
      <c r="AO96" s="2"/>
      <c r="AP96" s="2"/>
      <c r="AQ96" s="2"/>
      <c r="AR96" s="2"/>
      <c r="AS96" s="2"/>
      <c r="AT96" s="2"/>
      <c r="AU96" s="2"/>
      <c r="AV96" s="2"/>
      <c r="AW96" s="2"/>
      <c r="AX96" s="2"/>
      <c r="AY96" s="2"/>
      <c r="AZ96" s="2"/>
      <c r="BA96" s="2"/>
      <c r="BB96" s="2"/>
      <c r="BC96" s="2"/>
      <c r="BD96" s="2"/>
      <c r="BE96" s="2"/>
      <c r="BG96" s="108"/>
      <c r="BH96" s="2"/>
      <c r="BL96" s="2"/>
      <c r="BM96" s="2"/>
      <c r="BN96" s="2"/>
      <c r="BO96" s="2"/>
      <c r="BP96" s="834"/>
      <c r="BQ96" s="118"/>
      <c r="BR96" s="119"/>
      <c r="BS96" s="120"/>
      <c r="BT96" s="129"/>
      <c r="BU96" s="130"/>
      <c r="BV96" s="130"/>
      <c r="BW96" s="130"/>
      <c r="BX96" s="130"/>
      <c r="BY96" s="130"/>
      <c r="BZ96" s="130"/>
      <c r="CA96" s="131"/>
      <c r="CB96" s="24"/>
      <c r="CC96" s="24"/>
      <c r="CD96" s="24"/>
      <c r="CE96" s="24"/>
      <c r="CF96" s="24"/>
      <c r="CG96" s="24"/>
      <c r="CH96" s="24"/>
      <c r="CI96" s="24"/>
      <c r="CJ96" s="24"/>
      <c r="CK96" s="24"/>
      <c r="CL96" s="24"/>
      <c r="CM96" s="24"/>
      <c r="CN96" s="24"/>
      <c r="CO96" s="24"/>
      <c r="CP96" s="24"/>
      <c r="CQ96" s="26"/>
      <c r="CR96" s="26"/>
      <c r="CS96" s="26"/>
      <c r="CT96" s="26"/>
      <c r="CU96" s="26"/>
      <c r="CV96" s="26"/>
      <c r="CW96" s="26"/>
      <c r="CX96" s="27"/>
      <c r="CY96" s="27"/>
      <c r="CZ96" s="27"/>
      <c r="DA96" s="27"/>
      <c r="DB96" s="27"/>
      <c r="DC96" s="27"/>
      <c r="DD96" s="27"/>
      <c r="DE96" s="27"/>
      <c r="DF96" s="27"/>
      <c r="DG96" s="28"/>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row>
    <row r="97" spans="1:186" ht="15" customHeight="1">
      <c r="A97" s="38"/>
      <c r="B97" s="5"/>
      <c r="C97" s="157"/>
      <c r="D97" s="936" t="s">
        <v>359</v>
      </c>
      <c r="E97" s="936"/>
      <c r="F97" s="936"/>
      <c r="G97" s="936"/>
      <c r="H97" s="936"/>
      <c r="I97" s="937"/>
      <c r="J97" s="930"/>
      <c r="K97" s="931"/>
      <c r="L97" s="931"/>
      <c r="M97" s="931"/>
      <c r="N97" s="931"/>
      <c r="O97" s="931"/>
      <c r="P97" s="932"/>
      <c r="Q97" s="5"/>
      <c r="R97" s="5"/>
      <c r="S97" s="837"/>
      <c r="T97" s="103" t="s">
        <v>55</v>
      </c>
      <c r="U97" s="1081" t="s">
        <v>159</v>
      </c>
      <c r="V97" s="1086"/>
      <c r="W97" s="269" t="s">
        <v>55</v>
      </c>
      <c r="X97" s="1081" t="s">
        <v>168</v>
      </c>
      <c r="Y97" s="1081"/>
      <c r="Z97" s="269" t="s">
        <v>55</v>
      </c>
      <c r="AA97" s="144" t="s">
        <v>177</v>
      </c>
      <c r="AB97" s="270"/>
      <c r="AC97" s="266" t="s">
        <v>55</v>
      </c>
      <c r="AD97" s="1081" t="s">
        <v>186</v>
      </c>
      <c r="AE97" s="1081"/>
      <c r="AF97" s="269" t="s">
        <v>55</v>
      </c>
      <c r="AG97" s="1081" t="s">
        <v>195</v>
      </c>
      <c r="AH97" s="1081"/>
      <c r="AI97" s="272" t="s">
        <v>55</v>
      </c>
      <c r="AJ97" s="945" t="s">
        <v>203</v>
      </c>
      <c r="AK97" s="946"/>
      <c r="AL97" s="44"/>
      <c r="AM97" s="2"/>
      <c r="AN97" s="2"/>
      <c r="AO97" s="2"/>
      <c r="AP97" s="2"/>
      <c r="AQ97" s="2"/>
      <c r="AR97" s="2"/>
      <c r="AS97" s="2"/>
      <c r="AT97" s="2"/>
      <c r="AU97" s="2"/>
      <c r="AV97" s="2"/>
      <c r="AW97" s="2"/>
      <c r="AX97" s="2"/>
      <c r="AY97" s="2"/>
      <c r="AZ97" s="2"/>
      <c r="BA97" s="2"/>
      <c r="BB97" s="2"/>
      <c r="BC97" s="2"/>
      <c r="BD97" s="2"/>
      <c r="BE97" s="2"/>
      <c r="BH97" s="2"/>
      <c r="BI97" s="67"/>
      <c r="BL97" s="2"/>
      <c r="BM97" s="2"/>
      <c r="BN97" s="2"/>
      <c r="BO97" s="2"/>
      <c r="BP97" s="834"/>
      <c r="BQ97" s="826"/>
      <c r="BR97" s="827"/>
      <c r="BS97" s="828"/>
      <c r="BT97" s="823">
        <v>1560</v>
      </c>
      <c r="BU97" s="824"/>
      <c r="BV97" s="824"/>
      <c r="BW97" s="824"/>
      <c r="BX97" s="824"/>
      <c r="BY97" s="824"/>
      <c r="BZ97" s="824"/>
      <c r="CA97" s="825"/>
      <c r="CB97" s="24" t="s">
        <v>294</v>
      </c>
      <c r="CC97" s="24"/>
      <c r="CD97" s="24"/>
      <c r="CE97" s="24"/>
      <c r="CF97" s="24"/>
      <c r="CG97" s="24"/>
      <c r="CH97" s="24"/>
      <c r="CI97" s="24"/>
      <c r="CJ97" s="24"/>
      <c r="CK97" s="24"/>
      <c r="CL97" s="24"/>
      <c r="CM97" s="24"/>
      <c r="CN97" s="24"/>
      <c r="CO97" s="24"/>
      <c r="CP97" s="24"/>
      <c r="CQ97" s="26"/>
      <c r="CR97" s="26"/>
      <c r="CS97" s="26"/>
      <c r="CT97" s="26"/>
      <c r="CU97" s="26"/>
      <c r="CV97" s="26"/>
      <c r="CW97" s="26"/>
      <c r="CX97" s="27"/>
      <c r="CY97" s="27"/>
      <c r="CZ97" s="27"/>
      <c r="DA97" s="27"/>
      <c r="DB97" s="27"/>
      <c r="DC97" s="27"/>
      <c r="DD97" s="27"/>
      <c r="DE97" s="27"/>
      <c r="DF97" s="27"/>
      <c r="DG97" s="28"/>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row>
    <row r="98" spans="1:186" ht="9" customHeight="1" thickBot="1">
      <c r="A98" s="38"/>
      <c r="B98" s="5"/>
      <c r="C98" s="166"/>
      <c r="D98" s="938"/>
      <c r="E98" s="938"/>
      <c r="F98" s="938"/>
      <c r="G98" s="938"/>
      <c r="H98" s="938"/>
      <c r="I98" s="939"/>
      <c r="J98" s="933"/>
      <c r="K98" s="934"/>
      <c r="L98" s="934"/>
      <c r="M98" s="934"/>
      <c r="N98" s="934"/>
      <c r="O98" s="934"/>
      <c r="P98" s="935"/>
      <c r="Q98" s="5"/>
      <c r="R98" s="5"/>
      <c r="S98" s="837"/>
      <c r="T98" s="1092" t="s">
        <v>582</v>
      </c>
      <c r="U98" s="1085"/>
      <c r="V98" s="1090"/>
      <c r="W98" s="1084" t="s">
        <v>564</v>
      </c>
      <c r="X98" s="1085"/>
      <c r="Y98" s="1085"/>
      <c r="Z98" s="1084" t="s">
        <v>547</v>
      </c>
      <c r="AA98" s="1085"/>
      <c r="AB98" s="1090"/>
      <c r="AC98" s="1085" t="s">
        <v>529</v>
      </c>
      <c r="AD98" s="1085"/>
      <c r="AE98" s="1085"/>
      <c r="AF98" s="1084" t="s">
        <v>508</v>
      </c>
      <c r="AG98" s="1085"/>
      <c r="AH98" s="1085"/>
      <c r="AI98" s="1084" t="s">
        <v>496</v>
      </c>
      <c r="AJ98" s="1085"/>
      <c r="AK98" s="1091"/>
      <c r="AL98" s="44"/>
      <c r="AM98" s="2"/>
      <c r="AN98" s="2"/>
      <c r="AO98" s="2"/>
      <c r="AP98" s="2"/>
      <c r="AQ98" s="2"/>
      <c r="AR98" s="2"/>
      <c r="AS98" s="2"/>
      <c r="AT98" s="2"/>
      <c r="AU98" s="2"/>
      <c r="AV98" s="2"/>
      <c r="AW98" s="2"/>
      <c r="AX98" s="2"/>
      <c r="AY98" s="2"/>
      <c r="AZ98" s="2"/>
      <c r="BA98" s="2"/>
      <c r="BB98" s="2"/>
      <c r="BC98" s="2"/>
      <c r="BD98" s="2"/>
      <c r="BE98" s="2"/>
      <c r="BH98" s="2"/>
      <c r="BI98" s="67"/>
      <c r="BL98" s="2"/>
      <c r="BM98" s="2"/>
      <c r="BN98" s="2"/>
      <c r="BO98" s="2"/>
      <c r="BP98" s="834"/>
      <c r="BQ98" s="118"/>
      <c r="BR98" s="119"/>
      <c r="BS98" s="120"/>
      <c r="BT98" s="129"/>
      <c r="BU98" s="130"/>
      <c r="BV98" s="130"/>
      <c r="BW98" s="130"/>
      <c r="BX98" s="130"/>
      <c r="BY98" s="130"/>
      <c r="BZ98" s="130"/>
      <c r="CA98" s="131"/>
      <c r="CB98" s="24"/>
      <c r="CC98" s="24"/>
      <c r="CD98" s="24"/>
      <c r="CE98" s="24"/>
      <c r="CF98" s="24"/>
      <c r="CG98" s="24"/>
      <c r="CH98" s="24"/>
      <c r="CI98" s="24"/>
      <c r="CJ98" s="24"/>
      <c r="CK98" s="24"/>
      <c r="CL98" s="24"/>
      <c r="CM98" s="24"/>
      <c r="CN98" s="24"/>
      <c r="CO98" s="24"/>
      <c r="CP98" s="24"/>
      <c r="CQ98" s="26"/>
      <c r="CR98" s="26"/>
      <c r="CS98" s="26"/>
      <c r="CT98" s="26"/>
      <c r="CU98" s="26"/>
      <c r="CV98" s="26"/>
      <c r="CW98" s="26"/>
      <c r="CX98" s="27"/>
      <c r="CY98" s="27"/>
      <c r="CZ98" s="27"/>
      <c r="DA98" s="27"/>
      <c r="DB98" s="27"/>
      <c r="DC98" s="27"/>
      <c r="DD98" s="27"/>
      <c r="DE98" s="27"/>
      <c r="DF98" s="27"/>
      <c r="DG98" s="28"/>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row>
    <row r="99" spans="1:186" ht="15" customHeight="1" thickTop="1">
      <c r="A99" s="38"/>
      <c r="B99" s="5"/>
      <c r="C99" s="15" t="s">
        <v>16</v>
      </c>
      <c r="D99" s="70" t="s">
        <v>28</v>
      </c>
      <c r="E99" s="916">
        <f>IF($AV$23="","",$E$39)</f>
        <v>10</v>
      </c>
      <c r="F99" s="916"/>
      <c r="G99" s="10" t="s">
        <v>29</v>
      </c>
      <c r="H99" s="10" t="s">
        <v>30</v>
      </c>
      <c r="I99" s="10"/>
      <c r="J99" s="917">
        <f>$J$39</f>
        <v>400000</v>
      </c>
      <c r="K99" s="917"/>
      <c r="L99" s="917"/>
      <c r="M99" s="917"/>
      <c r="N99" s="917"/>
      <c r="O99" s="917"/>
      <c r="P99" s="917"/>
      <c r="Q99" s="5"/>
      <c r="R99" s="5"/>
      <c r="S99" s="837"/>
      <c r="T99" s="103" t="s">
        <v>55</v>
      </c>
      <c r="U99" s="1081" t="s">
        <v>160</v>
      </c>
      <c r="V99" s="1086"/>
      <c r="W99" s="269" t="s">
        <v>55</v>
      </c>
      <c r="X99" s="1081" t="s">
        <v>169</v>
      </c>
      <c r="Y99" s="1081"/>
      <c r="Z99" s="269" t="s">
        <v>55</v>
      </c>
      <c r="AA99" s="144" t="s">
        <v>178</v>
      </c>
      <c r="AB99" s="271"/>
      <c r="AC99" s="266" t="s">
        <v>55</v>
      </c>
      <c r="AD99" s="1081" t="s">
        <v>187</v>
      </c>
      <c r="AE99" s="1081"/>
      <c r="AF99" s="269" t="s">
        <v>55</v>
      </c>
      <c r="AG99" s="1081" t="s">
        <v>196</v>
      </c>
      <c r="AH99" s="1081"/>
      <c r="AI99" s="272" t="s">
        <v>55</v>
      </c>
      <c r="AJ99" s="1081" t="s">
        <v>204</v>
      </c>
      <c r="AK99" s="1087"/>
      <c r="AL99" s="44"/>
      <c r="AM99" s="2"/>
      <c r="AN99" s="2"/>
      <c r="AO99" s="2"/>
      <c r="AP99" s="2"/>
      <c r="AQ99" s="2"/>
      <c r="AR99" s="2"/>
      <c r="AS99" s="2"/>
      <c r="AT99" s="2"/>
      <c r="AU99" s="2"/>
      <c r="AV99" s="2"/>
      <c r="AW99" s="2"/>
      <c r="AX99" s="2"/>
      <c r="AY99" s="2"/>
      <c r="AZ99" s="2"/>
      <c r="BA99" s="2"/>
      <c r="BB99" s="2"/>
      <c r="BC99" s="2"/>
      <c r="BD99" s="2"/>
      <c r="BE99" s="2"/>
      <c r="BH99" s="2"/>
      <c r="BI99" s="897"/>
      <c r="BJ99" s="897"/>
      <c r="BK99" s="2"/>
      <c r="BL99" s="2"/>
      <c r="BM99" s="2"/>
      <c r="BN99" s="2"/>
      <c r="BO99" s="2"/>
      <c r="BP99" s="834"/>
      <c r="BQ99" s="826"/>
      <c r="BR99" s="827"/>
      <c r="BS99" s="828"/>
      <c r="BT99" s="823">
        <v>1570</v>
      </c>
      <c r="BU99" s="824"/>
      <c r="BV99" s="824"/>
      <c r="BW99" s="824"/>
      <c r="BX99" s="824"/>
      <c r="BY99" s="824"/>
      <c r="BZ99" s="824"/>
      <c r="CA99" s="825"/>
      <c r="CB99" s="24" t="s">
        <v>351</v>
      </c>
      <c r="CC99" s="24"/>
      <c r="CD99" s="26"/>
      <c r="CE99" s="26"/>
      <c r="CF99" s="26"/>
      <c r="CG99" s="26"/>
      <c r="CH99" s="26"/>
      <c r="CI99" s="26"/>
      <c r="CJ99" s="26"/>
      <c r="CK99" s="26"/>
      <c r="CL99" s="26"/>
      <c r="CM99" s="26"/>
      <c r="CN99" s="26"/>
      <c r="CO99" s="26"/>
      <c r="CP99" s="26"/>
      <c r="CQ99" s="26"/>
      <c r="CR99" s="26"/>
      <c r="CS99" s="26"/>
      <c r="CT99" s="26"/>
      <c r="CU99" s="26"/>
      <c r="CV99" s="26"/>
      <c r="CW99" s="26"/>
      <c r="CX99" s="27"/>
      <c r="CY99" s="27"/>
      <c r="CZ99" s="27"/>
      <c r="DA99" s="27"/>
      <c r="DB99" s="27"/>
      <c r="DC99" s="27"/>
      <c r="DD99" s="27"/>
      <c r="DE99" s="27"/>
      <c r="DF99" s="27"/>
      <c r="DG99" s="28"/>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row>
    <row r="100" spans="1:186" ht="9" customHeight="1">
      <c r="A100" s="38"/>
      <c r="B100" s="1231" t="s">
        <v>446</v>
      </c>
      <c r="C100" s="15"/>
      <c r="D100" s="70"/>
      <c r="E100" s="121"/>
      <c r="F100" s="121"/>
      <c r="G100" s="10"/>
      <c r="H100" s="10"/>
      <c r="I100" s="10"/>
      <c r="J100" s="918"/>
      <c r="K100" s="918"/>
      <c r="L100" s="918"/>
      <c r="M100" s="918"/>
      <c r="N100" s="918"/>
      <c r="O100" s="918"/>
      <c r="P100" s="918"/>
      <c r="Q100" s="5"/>
      <c r="R100" s="5"/>
      <c r="S100" s="837"/>
      <c r="T100" s="1092" t="s">
        <v>580</v>
      </c>
      <c r="U100" s="1085"/>
      <c r="V100" s="1090"/>
      <c r="W100" s="1084" t="s">
        <v>562</v>
      </c>
      <c r="X100" s="1085"/>
      <c r="Y100" s="1085"/>
      <c r="Z100" s="1084" t="s">
        <v>545</v>
      </c>
      <c r="AA100" s="1085"/>
      <c r="AB100" s="1090"/>
      <c r="AC100" s="1085" t="s">
        <v>510</v>
      </c>
      <c r="AD100" s="1085"/>
      <c r="AE100" s="1085"/>
      <c r="AF100" s="1084" t="s">
        <v>506</v>
      </c>
      <c r="AG100" s="1085"/>
      <c r="AH100" s="1085"/>
      <c r="AI100" s="1084" t="s">
        <v>494</v>
      </c>
      <c r="AJ100" s="1085"/>
      <c r="AK100" s="1091"/>
      <c r="AL100" s="44"/>
      <c r="AM100" s="2"/>
      <c r="AN100" s="2"/>
      <c r="AO100" s="2"/>
      <c r="AP100" s="2"/>
      <c r="AQ100" s="2"/>
      <c r="AR100" s="2"/>
      <c r="AS100" s="2"/>
      <c r="AT100" s="2"/>
      <c r="AU100" s="2"/>
      <c r="AV100" s="2"/>
      <c r="AW100" s="2"/>
      <c r="AX100" s="2"/>
      <c r="AY100" s="2"/>
      <c r="AZ100" s="2"/>
      <c r="BA100" s="2"/>
      <c r="BB100" s="2"/>
      <c r="BC100" s="2"/>
      <c r="BD100" s="2"/>
      <c r="BE100" s="2"/>
      <c r="BH100" s="2"/>
      <c r="BI100" s="67"/>
      <c r="BJ100" s="67"/>
      <c r="BK100" s="2"/>
      <c r="BL100" s="2"/>
      <c r="BM100" s="2"/>
      <c r="BN100" s="2"/>
      <c r="BO100" s="2"/>
      <c r="BP100" s="834"/>
      <c r="BQ100" s="118"/>
      <c r="BR100" s="119"/>
      <c r="BS100" s="119"/>
      <c r="BT100" s="129"/>
      <c r="BU100" s="130"/>
      <c r="BV100" s="130"/>
      <c r="BW100" s="130"/>
      <c r="BX100" s="130"/>
      <c r="BY100" s="130"/>
      <c r="BZ100" s="130"/>
      <c r="CA100" s="131"/>
      <c r="CB100" s="24"/>
      <c r="CC100" s="24"/>
      <c r="CD100" s="26"/>
      <c r="CE100" s="26"/>
      <c r="CF100" s="26"/>
      <c r="CG100" s="26"/>
      <c r="CH100" s="26"/>
      <c r="CI100" s="26"/>
      <c r="CJ100" s="26"/>
      <c r="CK100" s="26"/>
      <c r="CL100" s="26"/>
      <c r="CM100" s="26"/>
      <c r="CN100" s="26"/>
      <c r="CO100" s="26"/>
      <c r="CP100" s="26"/>
      <c r="CQ100" s="26"/>
      <c r="CR100" s="26"/>
      <c r="CS100" s="26"/>
      <c r="CT100" s="26"/>
      <c r="CU100" s="26"/>
      <c r="CV100" s="26"/>
      <c r="CW100" s="26"/>
      <c r="CX100" s="27"/>
      <c r="CY100" s="27"/>
      <c r="CZ100" s="27"/>
      <c r="DA100" s="27"/>
      <c r="DB100" s="27"/>
      <c r="DC100" s="27"/>
      <c r="DD100" s="27"/>
      <c r="DE100" s="27"/>
      <c r="DF100" s="27"/>
      <c r="DG100" s="28"/>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row>
    <row r="101" spans="1:186" ht="15" customHeight="1">
      <c r="A101" s="38"/>
      <c r="B101" s="1231"/>
      <c r="C101" s="29"/>
      <c r="D101" s="912" t="s">
        <v>225</v>
      </c>
      <c r="E101" s="912"/>
      <c r="F101" s="912"/>
      <c r="G101" s="912"/>
      <c r="H101" s="912"/>
      <c r="I101" s="912"/>
      <c r="J101" s="919"/>
      <c r="K101" s="919"/>
      <c r="L101" s="919"/>
      <c r="M101" s="919"/>
      <c r="N101" s="919"/>
      <c r="O101" s="919"/>
      <c r="P101" s="919"/>
      <c r="Q101" s="5"/>
      <c r="R101" s="5"/>
      <c r="S101" s="837"/>
      <c r="T101" s="103" t="s">
        <v>55</v>
      </c>
      <c r="U101" s="1081" t="s">
        <v>161</v>
      </c>
      <c r="V101" s="1086"/>
      <c r="W101" s="269" t="s">
        <v>55</v>
      </c>
      <c r="X101" s="1081" t="s">
        <v>170</v>
      </c>
      <c r="Y101" s="1081"/>
      <c r="Z101" s="269" t="s">
        <v>55</v>
      </c>
      <c r="AA101" s="1081" t="s">
        <v>179</v>
      </c>
      <c r="AB101" s="1086"/>
      <c r="AC101" s="266" t="s">
        <v>55</v>
      </c>
      <c r="AD101" s="144" t="s">
        <v>188</v>
      </c>
      <c r="AE101" s="144"/>
      <c r="AF101" s="269" t="s">
        <v>55</v>
      </c>
      <c r="AG101" s="1081" t="s">
        <v>197</v>
      </c>
      <c r="AH101" s="1081"/>
      <c r="AI101" s="269" t="s">
        <v>55</v>
      </c>
      <c r="AJ101" s="1081" t="s">
        <v>205</v>
      </c>
      <c r="AK101" s="1087"/>
      <c r="AL101" s="44"/>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834"/>
      <c r="BQ101" s="826"/>
      <c r="BR101" s="827"/>
      <c r="BS101" s="827"/>
      <c r="BT101" s="823">
        <v>1599</v>
      </c>
      <c r="BU101" s="824"/>
      <c r="BV101" s="824"/>
      <c r="BW101" s="824"/>
      <c r="BX101" s="824"/>
      <c r="BY101" s="824"/>
      <c r="BZ101" s="824"/>
      <c r="CA101" s="825"/>
      <c r="CB101" s="24" t="s">
        <v>295</v>
      </c>
      <c r="CC101" s="24"/>
      <c r="CD101" s="26"/>
      <c r="CE101" s="26"/>
      <c r="CF101" s="26"/>
      <c r="CG101" s="26"/>
      <c r="CH101" s="26"/>
      <c r="CI101" s="26"/>
      <c r="CJ101" s="26"/>
      <c r="CK101" s="26"/>
      <c r="CL101" s="26"/>
      <c r="CM101" s="26"/>
      <c r="CN101" s="26"/>
      <c r="CO101" s="26"/>
      <c r="CP101" s="26"/>
      <c r="CQ101" s="26"/>
      <c r="CR101" s="26"/>
      <c r="CS101" s="26"/>
      <c r="CT101" s="26"/>
      <c r="CU101" s="26"/>
      <c r="CV101" s="26"/>
      <c r="CW101" s="26"/>
      <c r="CX101" s="27"/>
      <c r="CY101" s="27"/>
      <c r="CZ101" s="27"/>
      <c r="DA101" s="27"/>
      <c r="DB101" s="27"/>
      <c r="DC101" s="27"/>
      <c r="DD101" s="27"/>
      <c r="DE101" s="27"/>
      <c r="DF101" s="27"/>
      <c r="DG101" s="28"/>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row>
    <row r="102" spans="1:186" ht="9" customHeight="1">
      <c r="A102" s="38"/>
      <c r="B102" s="5"/>
      <c r="C102" s="1214" t="s">
        <v>228</v>
      </c>
      <c r="D102" s="984" t="s">
        <v>23</v>
      </c>
      <c r="E102" s="984"/>
      <c r="F102" s="984"/>
      <c r="G102" s="984"/>
      <c r="H102" s="984"/>
      <c r="I102" s="987"/>
      <c r="J102" s="921">
        <f>IF($J$95="","",$J$95-$J$99)</f>
        <v>4000000</v>
      </c>
      <c r="K102" s="922"/>
      <c r="L102" s="922"/>
      <c r="M102" s="922"/>
      <c r="N102" s="922"/>
      <c r="O102" s="922"/>
      <c r="P102" s="923"/>
      <c r="Q102" s="5"/>
      <c r="R102" s="5"/>
      <c r="S102" s="837"/>
      <c r="T102" s="1092" t="s">
        <v>578</v>
      </c>
      <c r="U102" s="1085"/>
      <c r="V102" s="1090"/>
      <c r="W102" s="1084" t="s">
        <v>561</v>
      </c>
      <c r="X102" s="1085"/>
      <c r="Y102" s="1085"/>
      <c r="Z102" s="1084" t="s">
        <v>543</v>
      </c>
      <c r="AA102" s="1085"/>
      <c r="AB102" s="1090"/>
      <c r="AC102" s="1085" t="s">
        <v>526</v>
      </c>
      <c r="AD102" s="1085"/>
      <c r="AE102" s="1085"/>
      <c r="AF102" s="1084" t="s">
        <v>504</v>
      </c>
      <c r="AG102" s="1085"/>
      <c r="AH102" s="1085"/>
      <c r="AI102" s="1084" t="s">
        <v>492</v>
      </c>
      <c r="AJ102" s="1085"/>
      <c r="AK102" s="1091"/>
      <c r="AL102" s="44"/>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834"/>
      <c r="BQ102" s="118"/>
      <c r="BR102" s="119"/>
      <c r="BS102" s="119"/>
      <c r="BT102" s="23"/>
      <c r="BU102" s="24"/>
      <c r="BV102" s="24"/>
      <c r="BW102" s="24"/>
      <c r="BX102" s="24"/>
      <c r="BY102" s="24"/>
      <c r="BZ102" s="24"/>
      <c r="CA102" s="61"/>
      <c r="CB102" s="24"/>
      <c r="CC102" s="24"/>
      <c r="CD102" s="26"/>
      <c r="CE102" s="26"/>
      <c r="CF102" s="26"/>
      <c r="CG102" s="26"/>
      <c r="CH102" s="26"/>
      <c r="CI102" s="26"/>
      <c r="CJ102" s="26"/>
      <c r="CK102" s="26"/>
      <c r="CL102" s="26"/>
      <c r="CM102" s="26"/>
      <c r="CN102" s="26"/>
      <c r="CO102" s="26"/>
      <c r="CP102" s="26"/>
      <c r="CQ102" s="26"/>
      <c r="CR102" s="26"/>
      <c r="CS102" s="26"/>
      <c r="CT102" s="26"/>
      <c r="CU102" s="26"/>
      <c r="CV102" s="26"/>
      <c r="CW102" s="26"/>
      <c r="CX102" s="27"/>
      <c r="CY102" s="27"/>
      <c r="CZ102" s="27"/>
      <c r="DA102" s="27"/>
      <c r="DB102" s="27"/>
      <c r="DC102" s="27"/>
      <c r="DD102" s="27"/>
      <c r="DE102" s="27"/>
      <c r="DF102" s="27"/>
      <c r="DG102" s="28"/>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row>
    <row r="103" spans="1:186" ht="15" customHeight="1">
      <c r="A103" s="38"/>
      <c r="B103" s="5"/>
      <c r="C103" s="1215"/>
      <c r="D103" s="852"/>
      <c r="E103" s="852"/>
      <c r="F103" s="852"/>
      <c r="G103" s="852"/>
      <c r="H103" s="852"/>
      <c r="I103" s="920"/>
      <c r="J103" s="924"/>
      <c r="K103" s="925"/>
      <c r="L103" s="925"/>
      <c r="M103" s="925"/>
      <c r="N103" s="925"/>
      <c r="O103" s="925"/>
      <c r="P103" s="926"/>
      <c r="Q103" s="5"/>
      <c r="R103" s="5"/>
      <c r="S103" s="837"/>
      <c r="T103" s="103" t="s">
        <v>55</v>
      </c>
      <c r="U103" s="1081" t="s">
        <v>162</v>
      </c>
      <c r="V103" s="1086"/>
      <c r="W103" s="269" t="s">
        <v>55</v>
      </c>
      <c r="X103" s="1081" t="s">
        <v>171</v>
      </c>
      <c r="Y103" s="1081"/>
      <c r="Z103" s="269" t="s">
        <v>55</v>
      </c>
      <c r="AA103" s="1081" t="s">
        <v>180</v>
      </c>
      <c r="AB103" s="1086"/>
      <c r="AC103" s="266" t="s">
        <v>55</v>
      </c>
      <c r="AD103" s="144" t="s">
        <v>189</v>
      </c>
      <c r="AE103" s="144"/>
      <c r="AF103" s="269" t="s">
        <v>55</v>
      </c>
      <c r="AG103" s="1081" t="s">
        <v>198</v>
      </c>
      <c r="AH103" s="1081"/>
      <c r="AI103" s="269" t="s">
        <v>55</v>
      </c>
      <c r="AJ103" s="1081" t="s">
        <v>206</v>
      </c>
      <c r="AK103" s="1087"/>
      <c r="AL103" s="44"/>
      <c r="AM103" s="2"/>
      <c r="AN103" s="2"/>
      <c r="AO103" s="2"/>
      <c r="AP103" s="2"/>
      <c r="AQ103" s="2"/>
      <c r="AR103" s="55"/>
      <c r="AS103" s="110"/>
      <c r="AT103" s="110"/>
      <c r="AU103" s="110"/>
      <c r="AV103" s="32"/>
      <c r="AW103" s="32"/>
      <c r="AX103" s="32"/>
      <c r="AY103" s="32"/>
      <c r="AZ103" s="32"/>
      <c r="BA103" s="55"/>
      <c r="BB103" s="110"/>
      <c r="BC103" s="110"/>
      <c r="BD103" s="110"/>
      <c r="BE103" s="32"/>
      <c r="BF103" s="32"/>
      <c r="BG103" s="32"/>
      <c r="BH103" s="32"/>
      <c r="BI103" s="32"/>
      <c r="BJ103" s="2"/>
      <c r="BK103" s="2"/>
      <c r="BL103" s="2"/>
      <c r="BM103" s="2"/>
      <c r="BN103" s="2"/>
      <c r="BO103" s="2"/>
      <c r="BP103" s="834"/>
      <c r="BQ103" s="826">
        <v>1500</v>
      </c>
      <c r="BR103" s="827"/>
      <c r="BS103" s="827"/>
      <c r="BT103" s="23" t="s">
        <v>269</v>
      </c>
      <c r="BU103" s="24"/>
      <c r="BV103" s="24"/>
      <c r="BW103" s="24"/>
      <c r="BX103" s="24"/>
      <c r="BY103" s="24"/>
      <c r="BZ103" s="24"/>
      <c r="CA103" s="61"/>
      <c r="CB103" s="24"/>
      <c r="CC103" s="24"/>
      <c r="CD103" s="26"/>
      <c r="CE103" s="26"/>
      <c r="CF103" s="26"/>
      <c r="CG103" s="26"/>
      <c r="CH103" s="26"/>
      <c r="CI103" s="26"/>
      <c r="CJ103" s="26"/>
      <c r="CK103" s="26"/>
      <c r="CL103" s="26"/>
      <c r="CM103" s="26"/>
      <c r="CN103" s="26"/>
      <c r="CO103" s="26"/>
      <c r="CP103" s="26"/>
      <c r="CQ103" s="26"/>
      <c r="CR103" s="26"/>
      <c r="CS103" s="26"/>
      <c r="CT103" s="26"/>
      <c r="CU103" s="26"/>
      <c r="CV103" s="26"/>
      <c r="CW103" s="26"/>
      <c r="CX103" s="27"/>
      <c r="CY103" s="27"/>
      <c r="CZ103" s="27"/>
      <c r="DA103" s="27"/>
      <c r="DB103" s="27"/>
      <c r="DC103" s="27"/>
      <c r="DD103" s="27"/>
      <c r="DE103" s="27"/>
      <c r="DF103" s="27"/>
      <c r="DG103" s="28"/>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row>
    <row r="104" spans="1:186" ht="9" customHeight="1">
      <c r="A104" s="38"/>
      <c r="B104" s="5"/>
      <c r="C104" s="15"/>
      <c r="D104" s="66"/>
      <c r="E104" s="66"/>
      <c r="F104" s="66"/>
      <c r="G104" s="66"/>
      <c r="H104" s="66"/>
      <c r="I104" s="66"/>
      <c r="J104" s="924"/>
      <c r="K104" s="925"/>
      <c r="L104" s="925"/>
      <c r="M104" s="925"/>
      <c r="N104" s="925"/>
      <c r="O104" s="925"/>
      <c r="P104" s="926"/>
      <c r="Q104" s="5"/>
      <c r="R104" s="5"/>
      <c r="S104" s="837"/>
      <c r="T104" s="1092" t="s">
        <v>576</v>
      </c>
      <c r="U104" s="1085"/>
      <c r="V104" s="1090"/>
      <c r="W104" s="1084" t="s">
        <v>559</v>
      </c>
      <c r="X104" s="1085"/>
      <c r="Y104" s="1085"/>
      <c r="Z104" s="1084" t="s">
        <v>541</v>
      </c>
      <c r="AA104" s="1085"/>
      <c r="AB104" s="1090"/>
      <c r="AC104" s="1085" t="s">
        <v>524</v>
      </c>
      <c r="AD104" s="1085"/>
      <c r="AE104" s="1085"/>
      <c r="AF104" s="1084" t="s">
        <v>502</v>
      </c>
      <c r="AG104" s="1085"/>
      <c r="AH104" s="1085"/>
      <c r="AI104" s="1084" t="s">
        <v>490</v>
      </c>
      <c r="AJ104" s="1085"/>
      <c r="AK104" s="1091"/>
      <c r="AL104" s="44"/>
      <c r="AM104" s="2"/>
      <c r="AN104" s="2"/>
      <c r="AO104" s="2"/>
      <c r="AP104" s="2"/>
      <c r="AQ104" s="2"/>
      <c r="AR104" s="55"/>
      <c r="AS104" s="110"/>
      <c r="AT104" s="110"/>
      <c r="AU104" s="110"/>
      <c r="AV104" s="32"/>
      <c r="AW104" s="32"/>
      <c r="AX104" s="32"/>
      <c r="AY104" s="32"/>
      <c r="AZ104" s="32"/>
      <c r="BA104" s="55"/>
      <c r="BB104" s="110"/>
      <c r="BC104" s="110"/>
      <c r="BD104" s="110"/>
      <c r="BE104" s="32"/>
      <c r="BF104" s="32"/>
      <c r="BG104" s="32"/>
      <c r="BH104" s="32"/>
      <c r="BI104" s="32"/>
      <c r="BJ104" s="2"/>
      <c r="BK104" s="2"/>
      <c r="BL104" s="2"/>
      <c r="BM104" s="2"/>
      <c r="BN104" s="2"/>
      <c r="BO104" s="2"/>
      <c r="BP104" s="834"/>
      <c r="BQ104" s="118"/>
      <c r="BR104" s="119"/>
      <c r="BS104" s="119"/>
      <c r="BT104" s="129"/>
      <c r="BU104" s="130"/>
      <c r="BV104" s="130"/>
      <c r="BW104" s="130"/>
      <c r="BX104" s="130"/>
      <c r="BY104" s="130"/>
      <c r="BZ104" s="130"/>
      <c r="CA104" s="131"/>
      <c r="CB104" s="24"/>
      <c r="CC104" s="24"/>
      <c r="CD104" s="26"/>
      <c r="CE104" s="26"/>
      <c r="CF104" s="26"/>
      <c r="CG104" s="26"/>
      <c r="CH104" s="26"/>
      <c r="CI104" s="26"/>
      <c r="CJ104" s="26"/>
      <c r="CK104" s="26"/>
      <c r="CL104" s="26"/>
      <c r="CM104" s="26"/>
      <c r="CN104" s="26"/>
      <c r="CO104" s="26"/>
      <c r="CP104" s="26"/>
      <c r="CQ104" s="26"/>
      <c r="CR104" s="26"/>
      <c r="CS104" s="26"/>
      <c r="CT104" s="26"/>
      <c r="CU104" s="26"/>
      <c r="CV104" s="26"/>
      <c r="CW104" s="26"/>
      <c r="CX104" s="27"/>
      <c r="CY104" s="27"/>
      <c r="CZ104" s="27"/>
      <c r="DA104" s="27"/>
      <c r="DB104" s="27"/>
      <c r="DC104" s="27"/>
      <c r="DD104" s="27"/>
      <c r="DE104" s="27"/>
      <c r="DF104" s="27"/>
      <c r="DG104" s="28"/>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row>
    <row r="105" spans="1:186" ht="15" customHeight="1">
      <c r="A105" s="38"/>
      <c r="B105" s="5"/>
      <c r="C105" s="29"/>
      <c r="D105" s="912" t="s">
        <v>230</v>
      </c>
      <c r="E105" s="912"/>
      <c r="F105" s="912"/>
      <c r="G105" s="912"/>
      <c r="H105" s="912"/>
      <c r="I105" s="912"/>
      <c r="J105" s="1216"/>
      <c r="K105" s="1217"/>
      <c r="L105" s="1217"/>
      <c r="M105" s="1217"/>
      <c r="N105" s="1217"/>
      <c r="O105" s="1217"/>
      <c r="P105" s="1218"/>
      <c r="Q105" s="5"/>
      <c r="R105" s="5"/>
      <c r="S105" s="837"/>
      <c r="T105" s="103" t="s">
        <v>55</v>
      </c>
      <c r="U105" s="1081" t="s">
        <v>163</v>
      </c>
      <c r="V105" s="1086"/>
      <c r="W105" s="269" t="s">
        <v>55</v>
      </c>
      <c r="X105" s="1081" t="s">
        <v>172</v>
      </c>
      <c r="Y105" s="1081"/>
      <c r="Z105" s="269" t="s">
        <v>55</v>
      </c>
      <c r="AA105" s="1081" t="s">
        <v>181</v>
      </c>
      <c r="AB105" s="1086"/>
      <c r="AC105" s="266" t="s">
        <v>55</v>
      </c>
      <c r="AD105" s="1081" t="s">
        <v>190</v>
      </c>
      <c r="AE105" s="1081"/>
      <c r="AF105" s="269" t="s">
        <v>55</v>
      </c>
      <c r="AG105" s="1081" t="s">
        <v>199</v>
      </c>
      <c r="AH105" s="1081"/>
      <c r="AI105" s="269" t="s">
        <v>55</v>
      </c>
      <c r="AJ105" s="1081" t="s">
        <v>207</v>
      </c>
      <c r="AK105" s="1087"/>
      <c r="AL105" s="44"/>
      <c r="AM105" s="2"/>
      <c r="AN105" s="2"/>
      <c r="AO105" s="2"/>
      <c r="AP105" s="2"/>
      <c r="AQ105" s="2"/>
      <c r="AR105" s="55"/>
      <c r="AS105" s="110"/>
      <c r="AT105" s="110"/>
      <c r="AU105" s="110"/>
      <c r="AV105" s="32"/>
      <c r="AW105" s="32"/>
      <c r="AX105" s="32"/>
      <c r="AY105" s="32"/>
      <c r="AZ105" s="32"/>
      <c r="BA105" s="55"/>
      <c r="BB105" s="110"/>
      <c r="BC105" s="110"/>
      <c r="BD105" s="110"/>
      <c r="BE105" s="32"/>
      <c r="BF105" s="32"/>
      <c r="BG105" s="32"/>
      <c r="BH105" s="32"/>
      <c r="BI105" s="32"/>
      <c r="BJ105" s="2"/>
      <c r="BK105" s="2"/>
      <c r="BL105" s="2"/>
      <c r="BM105" s="2"/>
      <c r="BN105" s="2"/>
      <c r="BO105" s="2"/>
      <c r="BP105" s="834"/>
      <c r="BQ105" s="826"/>
      <c r="BR105" s="827"/>
      <c r="BS105" s="827"/>
      <c r="BT105" s="823">
        <v>1610</v>
      </c>
      <c r="BU105" s="824"/>
      <c r="BV105" s="824"/>
      <c r="BW105" s="824"/>
      <c r="BX105" s="824"/>
      <c r="BY105" s="824"/>
      <c r="BZ105" s="824"/>
      <c r="CA105" s="825"/>
      <c r="CB105" s="24" t="s">
        <v>291</v>
      </c>
      <c r="CC105" s="24"/>
      <c r="CD105" s="26"/>
      <c r="CE105" s="26"/>
      <c r="CF105" s="26"/>
      <c r="CG105" s="26"/>
      <c r="CH105" s="26"/>
      <c r="CI105" s="26"/>
      <c r="CJ105" s="26"/>
      <c r="CK105" s="26"/>
      <c r="CL105" s="26"/>
      <c r="CM105" s="26"/>
      <c r="CN105" s="26"/>
      <c r="CO105" s="26"/>
      <c r="CP105" s="26"/>
      <c r="CQ105" s="26"/>
      <c r="CR105" s="26"/>
      <c r="CS105" s="26"/>
      <c r="CT105" s="26"/>
      <c r="CU105" s="26"/>
      <c r="CV105" s="26"/>
      <c r="CW105" s="26"/>
      <c r="CX105" s="27"/>
      <c r="CY105" s="27"/>
      <c r="CZ105" s="27"/>
      <c r="DA105" s="27"/>
      <c r="DB105" s="27"/>
      <c r="DC105" s="27"/>
      <c r="DD105" s="27"/>
      <c r="DE105" s="27"/>
      <c r="DF105" s="27"/>
      <c r="DG105" s="28"/>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row>
    <row r="106" spans="1:186" ht="9" customHeight="1">
      <c r="A106" s="38"/>
      <c r="B106" s="5"/>
      <c r="C106" s="32"/>
      <c r="D106" s="66"/>
      <c r="E106" s="66"/>
      <c r="F106" s="66"/>
      <c r="G106" s="66"/>
      <c r="H106" s="66"/>
      <c r="I106" s="66"/>
      <c r="J106" s="77"/>
      <c r="K106" s="77"/>
      <c r="L106" s="77"/>
      <c r="M106" s="77"/>
      <c r="N106" s="77"/>
      <c r="O106" s="77"/>
      <c r="P106" s="77"/>
      <c r="Q106" s="5"/>
      <c r="R106" s="5"/>
      <c r="S106" s="837"/>
      <c r="T106" s="1092" t="s">
        <v>574</v>
      </c>
      <c r="U106" s="1085"/>
      <c r="V106" s="1090"/>
      <c r="W106" s="1084" t="s">
        <v>557</v>
      </c>
      <c r="X106" s="1085"/>
      <c r="Y106" s="1085"/>
      <c r="Z106" s="1084" t="s">
        <v>539</v>
      </c>
      <c r="AA106" s="1085"/>
      <c r="AB106" s="1090"/>
      <c r="AC106" s="1085" t="s">
        <v>522</v>
      </c>
      <c r="AD106" s="1085"/>
      <c r="AE106" s="1085"/>
      <c r="AF106" s="1084" t="s">
        <v>129</v>
      </c>
      <c r="AG106" s="1085"/>
      <c r="AH106" s="1085"/>
      <c r="AI106" s="1084" t="s">
        <v>488</v>
      </c>
      <c r="AJ106" s="1085"/>
      <c r="AK106" s="1091"/>
      <c r="AL106" s="44"/>
      <c r="AM106" s="2"/>
      <c r="AN106" s="2"/>
      <c r="AO106" s="2"/>
      <c r="AP106" s="2"/>
      <c r="AQ106" s="2"/>
      <c r="AR106" s="55"/>
      <c r="AS106" s="110"/>
      <c r="AT106" s="110"/>
      <c r="AU106" s="110"/>
      <c r="AV106" s="32"/>
      <c r="AW106" s="32"/>
      <c r="AX106" s="32"/>
      <c r="AY106" s="32"/>
      <c r="AZ106" s="32"/>
      <c r="BA106" s="55"/>
      <c r="BB106" s="110"/>
      <c r="BC106" s="110"/>
      <c r="BD106" s="110"/>
      <c r="BE106" s="32"/>
      <c r="BF106" s="32"/>
      <c r="BG106" s="32"/>
      <c r="BH106" s="32"/>
      <c r="BI106" s="32"/>
      <c r="BJ106" s="2"/>
      <c r="BK106" s="2"/>
      <c r="BL106" s="2"/>
      <c r="BM106" s="2"/>
      <c r="BN106" s="2"/>
      <c r="BO106" s="2"/>
      <c r="BP106" s="834"/>
      <c r="BQ106" s="118"/>
      <c r="BR106" s="119"/>
      <c r="BS106" s="119"/>
      <c r="BT106" s="129"/>
      <c r="BU106" s="130"/>
      <c r="BV106" s="137"/>
      <c r="BW106" s="137"/>
      <c r="BX106" s="137"/>
      <c r="BY106" s="137"/>
      <c r="BZ106" s="137"/>
      <c r="CA106" s="140"/>
      <c r="CB106" s="24"/>
      <c r="CC106" s="24"/>
      <c r="CD106" s="26"/>
      <c r="CE106" s="26"/>
      <c r="CF106" s="26"/>
      <c r="CG106" s="26"/>
      <c r="CH106" s="26"/>
      <c r="CI106" s="26"/>
      <c r="CJ106" s="26"/>
      <c r="CK106" s="26"/>
      <c r="CL106" s="26"/>
      <c r="CM106" s="26"/>
      <c r="CN106" s="26"/>
      <c r="CO106" s="26"/>
      <c r="CP106" s="26"/>
      <c r="CQ106" s="26"/>
      <c r="CR106" s="26"/>
      <c r="CS106" s="26"/>
      <c r="CT106" s="26"/>
      <c r="CU106" s="26"/>
      <c r="CV106" s="26"/>
      <c r="CW106" s="26"/>
      <c r="CX106" s="27"/>
      <c r="CY106" s="27"/>
      <c r="CZ106" s="27"/>
      <c r="DA106" s="27"/>
      <c r="DB106" s="27"/>
      <c r="DC106" s="27"/>
      <c r="DD106" s="27"/>
      <c r="DE106" s="27"/>
      <c r="DF106" s="27"/>
      <c r="DG106" s="28"/>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row>
    <row r="107" spans="1:186" ht="15" customHeight="1">
      <c r="A107" s="38"/>
      <c r="B107" s="5"/>
      <c r="C107" s="1118" t="s">
        <v>231</v>
      </c>
      <c r="D107" s="1118" t="s">
        <v>232</v>
      </c>
      <c r="E107" s="1118"/>
      <c r="F107" s="1118"/>
      <c r="G107" s="1118"/>
      <c r="H107" s="148"/>
      <c r="I107" s="66"/>
      <c r="J107" s="77"/>
      <c r="K107" s="77"/>
      <c r="L107" s="77"/>
      <c r="M107" s="77"/>
      <c r="N107" s="77"/>
      <c r="O107" s="77"/>
      <c r="P107" s="77"/>
      <c r="Q107" s="5"/>
      <c r="R107" s="5"/>
      <c r="S107" s="837"/>
      <c r="T107" s="103" t="s">
        <v>55</v>
      </c>
      <c r="U107" s="1081" t="s">
        <v>165</v>
      </c>
      <c r="V107" s="1086"/>
      <c r="W107" s="269" t="s">
        <v>55</v>
      </c>
      <c r="X107" s="1081" t="s">
        <v>173</v>
      </c>
      <c r="Y107" s="1081"/>
      <c r="Z107" s="269" t="s">
        <v>55</v>
      </c>
      <c r="AA107" s="1081" t="s">
        <v>182</v>
      </c>
      <c r="AB107" s="1086"/>
      <c r="AC107" s="266" t="s">
        <v>55</v>
      </c>
      <c r="AD107" s="1081" t="s">
        <v>191</v>
      </c>
      <c r="AE107" s="1081"/>
      <c r="AF107" s="269" t="s">
        <v>55</v>
      </c>
      <c r="AG107" s="1081" t="s">
        <v>200</v>
      </c>
      <c r="AH107" s="1081"/>
      <c r="AI107" s="269" t="s">
        <v>55</v>
      </c>
      <c r="AJ107" s="1107" t="s">
        <v>208</v>
      </c>
      <c r="AK107" s="1219"/>
      <c r="AL107" s="44"/>
      <c r="AM107" s="2"/>
      <c r="AN107" s="2"/>
      <c r="AO107" s="2"/>
      <c r="AP107" s="2"/>
      <c r="BL107" s="2"/>
      <c r="BM107" s="2"/>
      <c r="BN107" s="2"/>
      <c r="BO107" s="2"/>
      <c r="BP107" s="834"/>
      <c r="BQ107" s="826"/>
      <c r="BR107" s="827"/>
      <c r="BS107" s="827"/>
      <c r="BT107" s="823">
        <v>1615</v>
      </c>
      <c r="BU107" s="824"/>
      <c r="BV107" s="824"/>
      <c r="BW107" s="824"/>
      <c r="BX107" s="824"/>
      <c r="BY107" s="824"/>
      <c r="BZ107" s="824"/>
      <c r="CA107" s="825"/>
      <c r="CB107" s="24" t="s">
        <v>290</v>
      </c>
      <c r="CC107" s="24"/>
      <c r="CD107" s="26"/>
      <c r="CE107" s="26"/>
      <c r="CF107" s="26"/>
      <c r="CG107" s="26"/>
      <c r="CH107" s="26"/>
      <c r="CI107" s="26"/>
      <c r="CJ107" s="26"/>
      <c r="CK107" s="26"/>
      <c r="CL107" s="26"/>
      <c r="CM107" s="26"/>
      <c r="CN107" s="26"/>
      <c r="CO107" s="26"/>
      <c r="CP107" s="26"/>
      <c r="CQ107" s="26"/>
      <c r="CR107" s="26"/>
      <c r="CS107" s="26"/>
      <c r="CT107" s="26"/>
      <c r="CU107" s="26"/>
      <c r="CV107" s="26"/>
      <c r="CW107" s="26"/>
      <c r="CX107" s="27"/>
      <c r="CY107" s="27"/>
      <c r="CZ107" s="27"/>
      <c r="DA107" s="27"/>
      <c r="DB107" s="27"/>
      <c r="DC107" s="27"/>
      <c r="DD107" s="27"/>
      <c r="DE107" s="27"/>
      <c r="DF107" s="27"/>
      <c r="DG107" s="28"/>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row>
    <row r="108" spans="1:186" ht="9" customHeight="1">
      <c r="A108" s="38"/>
      <c r="B108" s="5"/>
      <c r="C108" s="1118"/>
      <c r="D108" s="1118"/>
      <c r="E108" s="1118"/>
      <c r="F108" s="1118"/>
      <c r="G108" s="1118"/>
      <c r="H108" s="148"/>
      <c r="I108" s="66"/>
      <c r="J108" s="77"/>
      <c r="K108" s="77"/>
      <c r="L108" s="77"/>
      <c r="M108" s="77"/>
      <c r="N108" s="77"/>
      <c r="O108" s="77"/>
      <c r="P108" s="77"/>
      <c r="Q108" s="5"/>
      <c r="R108" s="5"/>
      <c r="S108" s="837"/>
      <c r="T108" s="1092" t="s">
        <v>572</v>
      </c>
      <c r="U108" s="1085"/>
      <c r="V108" s="1090"/>
      <c r="W108" s="1084" t="s">
        <v>555</v>
      </c>
      <c r="X108" s="1085"/>
      <c r="Y108" s="1085"/>
      <c r="Z108" s="1084" t="s">
        <v>537</v>
      </c>
      <c r="AA108" s="1085"/>
      <c r="AB108" s="1090"/>
      <c r="AC108" s="1085" t="s">
        <v>519</v>
      </c>
      <c r="AD108" s="1085"/>
      <c r="AE108" s="1085"/>
      <c r="AF108" s="1084" t="s">
        <v>130</v>
      </c>
      <c r="AG108" s="1085"/>
      <c r="AH108" s="1085"/>
      <c r="AI108" s="1084" t="s">
        <v>486</v>
      </c>
      <c r="AJ108" s="1085"/>
      <c r="AK108" s="1091"/>
      <c r="AL108" s="44"/>
      <c r="AM108" s="2"/>
      <c r="AN108" s="2"/>
      <c r="AO108" s="2"/>
      <c r="AP108" s="2"/>
      <c r="BL108" s="2"/>
      <c r="BM108" s="2"/>
      <c r="BN108" s="2"/>
      <c r="BO108" s="2"/>
      <c r="BP108" s="834"/>
      <c r="BQ108" s="118"/>
      <c r="BR108" s="119"/>
      <c r="BS108" s="119"/>
      <c r="BT108" s="129"/>
      <c r="BU108" s="130"/>
      <c r="BV108" s="130"/>
      <c r="BW108" s="130"/>
      <c r="BX108" s="130"/>
      <c r="BY108" s="130"/>
      <c r="BZ108" s="130"/>
      <c r="CA108" s="131"/>
      <c r="CB108" s="24"/>
      <c r="CC108" s="24"/>
      <c r="CD108" s="26"/>
      <c r="CE108" s="26"/>
      <c r="CF108" s="26"/>
      <c r="CG108" s="26"/>
      <c r="CH108" s="26"/>
      <c r="CI108" s="26"/>
      <c r="CJ108" s="26"/>
      <c r="CK108" s="26"/>
      <c r="CL108" s="26"/>
      <c r="CM108" s="26"/>
      <c r="CN108" s="26"/>
      <c r="CO108" s="26"/>
      <c r="CP108" s="26"/>
      <c r="CQ108" s="26"/>
      <c r="CR108" s="26"/>
      <c r="CS108" s="26"/>
      <c r="CT108" s="26"/>
      <c r="CU108" s="26"/>
      <c r="CV108" s="26"/>
      <c r="CW108" s="26"/>
      <c r="CX108" s="27"/>
      <c r="CY108" s="27"/>
      <c r="CZ108" s="27"/>
      <c r="DA108" s="27"/>
      <c r="DB108" s="27"/>
      <c r="DC108" s="27"/>
      <c r="DD108" s="27"/>
      <c r="DE108" s="27"/>
      <c r="DF108" s="27"/>
      <c r="DG108" s="28"/>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row>
    <row r="109" spans="1:186" ht="15" customHeight="1">
      <c r="A109" s="38"/>
      <c r="B109" s="5"/>
      <c r="C109" s="1108" t="s">
        <v>299</v>
      </c>
      <c r="D109" s="894"/>
      <c r="E109" s="894"/>
      <c r="F109" s="894"/>
      <c r="G109" s="1110" t="s">
        <v>51</v>
      </c>
      <c r="H109" s="1125" t="s">
        <v>300</v>
      </c>
      <c r="I109" s="1126"/>
      <c r="J109" s="1113" t="s">
        <v>302</v>
      </c>
      <c r="K109" s="1129" t="s">
        <v>304</v>
      </c>
      <c r="L109" s="1130"/>
      <c r="M109" s="1220" t="s">
        <v>303</v>
      </c>
      <c r="N109" s="1129" t="s">
        <v>305</v>
      </c>
      <c r="O109" s="1129"/>
      <c r="P109" s="1130"/>
      <c r="Q109" s="5"/>
      <c r="R109" s="5"/>
      <c r="S109" s="837"/>
      <c r="T109" s="103" t="s">
        <v>55</v>
      </c>
      <c r="U109" s="1081" t="s">
        <v>164</v>
      </c>
      <c r="V109" s="1086"/>
      <c r="W109" s="269" t="s">
        <v>55</v>
      </c>
      <c r="X109" s="1081" t="s">
        <v>174</v>
      </c>
      <c r="Y109" s="1081"/>
      <c r="Z109" s="269" t="s">
        <v>55</v>
      </c>
      <c r="AA109" s="1081" t="s">
        <v>183</v>
      </c>
      <c r="AB109" s="1086"/>
      <c r="AC109" s="266" t="s">
        <v>55</v>
      </c>
      <c r="AD109" s="1081" t="s">
        <v>192</v>
      </c>
      <c r="AE109" s="1081"/>
      <c r="AF109" s="269" t="s">
        <v>55</v>
      </c>
      <c r="AG109" s="1106" t="s">
        <v>201</v>
      </c>
      <c r="AH109" s="1107"/>
      <c r="AI109" s="269" t="s">
        <v>55</v>
      </c>
      <c r="AJ109" s="1107" t="s">
        <v>209</v>
      </c>
      <c r="AK109" s="1219"/>
      <c r="AL109" s="44"/>
      <c r="AM109" s="2"/>
      <c r="AN109" s="2"/>
      <c r="AO109" s="2"/>
      <c r="AP109" s="2"/>
      <c r="BL109" s="2"/>
      <c r="BM109" s="2"/>
      <c r="BN109" s="2"/>
      <c r="BO109" s="2"/>
      <c r="BP109" s="834"/>
      <c r="BQ109" s="826"/>
      <c r="BR109" s="827"/>
      <c r="BS109" s="827"/>
      <c r="BT109" s="823">
        <v>1699</v>
      </c>
      <c r="BU109" s="824"/>
      <c r="BV109" s="824"/>
      <c r="BW109" s="824"/>
      <c r="BX109" s="824"/>
      <c r="BY109" s="824"/>
      <c r="BZ109" s="824"/>
      <c r="CA109" s="825"/>
      <c r="CB109" s="24" t="s">
        <v>345</v>
      </c>
      <c r="CC109" s="24"/>
      <c r="CD109" s="26"/>
      <c r="CE109" s="26"/>
      <c r="CF109" s="26"/>
      <c r="CG109" s="26"/>
      <c r="CH109" s="26"/>
      <c r="CI109" s="26"/>
      <c r="CJ109" s="26"/>
      <c r="CK109" s="26"/>
      <c r="CL109" s="26"/>
      <c r="CM109" s="26"/>
      <c r="CN109" s="26"/>
      <c r="CO109" s="26"/>
      <c r="CP109" s="26"/>
      <c r="CQ109" s="26"/>
      <c r="CR109" s="26"/>
      <c r="CS109" s="26"/>
      <c r="CT109" s="26"/>
      <c r="CU109" s="26"/>
      <c r="CV109" s="26"/>
      <c r="CW109" s="26"/>
      <c r="CX109" s="27"/>
      <c r="CY109" s="27"/>
      <c r="CZ109" s="27"/>
      <c r="DA109" s="27"/>
      <c r="DB109" s="27"/>
      <c r="DC109" s="27"/>
      <c r="DD109" s="27"/>
      <c r="DE109" s="27"/>
      <c r="DF109" s="27"/>
      <c r="DG109" s="28"/>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row>
    <row r="110" spans="1:186" ht="4.5" customHeight="1">
      <c r="A110" s="38"/>
      <c r="B110" s="5"/>
      <c r="C110" s="1021"/>
      <c r="D110" s="897"/>
      <c r="E110" s="897"/>
      <c r="F110" s="897"/>
      <c r="G110" s="1111"/>
      <c r="H110" s="1127"/>
      <c r="I110" s="1128"/>
      <c r="J110" s="1114"/>
      <c r="K110" s="1131"/>
      <c r="L110" s="1132"/>
      <c r="M110" s="1221"/>
      <c r="N110" s="1222"/>
      <c r="O110" s="1222"/>
      <c r="P110" s="1223"/>
      <c r="Q110" s="5"/>
      <c r="R110" s="5"/>
      <c r="S110" s="837"/>
      <c r="T110" s="1105" t="s">
        <v>570</v>
      </c>
      <c r="U110" s="1083"/>
      <c r="V110" s="1104"/>
      <c r="W110" s="1082" t="s">
        <v>551</v>
      </c>
      <c r="X110" s="1083"/>
      <c r="Y110" s="1083"/>
      <c r="Z110" s="1082" t="s">
        <v>535</v>
      </c>
      <c r="AA110" s="1083"/>
      <c r="AB110" s="1104"/>
      <c r="AC110" s="1083" t="s">
        <v>518</v>
      </c>
      <c r="AD110" s="1083"/>
      <c r="AE110" s="1083"/>
      <c r="AF110" s="1082" t="s">
        <v>500</v>
      </c>
      <c r="AG110" s="1083"/>
      <c r="AH110" s="1083"/>
      <c r="AI110" s="1082" t="s">
        <v>483</v>
      </c>
      <c r="AJ110" s="1083"/>
      <c r="AK110" s="1224"/>
      <c r="AL110" s="44"/>
      <c r="AM110" s="2"/>
      <c r="AN110" s="2"/>
      <c r="AO110" s="2"/>
      <c r="AP110" s="2"/>
      <c r="BL110" s="2"/>
      <c r="BM110" s="2"/>
      <c r="BN110" s="2"/>
      <c r="BO110" s="2"/>
      <c r="BP110" s="834"/>
      <c r="BQ110" s="118"/>
      <c r="BR110" s="119"/>
      <c r="BS110" s="119"/>
      <c r="BT110" s="23"/>
      <c r="BU110" s="24"/>
      <c r="BV110" s="26"/>
      <c r="BW110" s="26"/>
      <c r="BX110" s="26"/>
      <c r="BY110" s="26"/>
      <c r="BZ110" s="26"/>
      <c r="CA110" s="61"/>
      <c r="CB110" s="24"/>
      <c r="CC110" s="24"/>
      <c r="CD110" s="26"/>
      <c r="CE110" s="26"/>
      <c r="CF110" s="26"/>
      <c r="CG110" s="26"/>
      <c r="CH110" s="26"/>
      <c r="CI110" s="26"/>
      <c r="CJ110" s="26"/>
      <c r="CK110" s="26"/>
      <c r="CL110" s="26"/>
      <c r="CM110" s="26"/>
      <c r="CN110" s="26"/>
      <c r="CO110" s="26"/>
      <c r="CP110" s="26"/>
      <c r="CQ110" s="26"/>
      <c r="CR110" s="26"/>
      <c r="CS110" s="26"/>
      <c r="CT110" s="26"/>
      <c r="CU110" s="26"/>
      <c r="CV110" s="26"/>
      <c r="CW110" s="26"/>
      <c r="CX110" s="27"/>
      <c r="CY110" s="27"/>
      <c r="CZ110" s="27"/>
      <c r="DA110" s="27"/>
      <c r="DB110" s="27"/>
      <c r="DC110" s="27"/>
      <c r="DD110" s="27"/>
      <c r="DE110" s="27"/>
      <c r="DF110" s="27"/>
      <c r="DG110" s="28"/>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row>
    <row r="111" spans="1:186" ht="4.5" customHeight="1">
      <c r="A111" s="38"/>
      <c r="B111" s="5"/>
      <c r="C111" s="1021"/>
      <c r="D111" s="897"/>
      <c r="E111" s="897"/>
      <c r="F111" s="897"/>
      <c r="G111" s="1111"/>
      <c r="H111" s="1116">
        <v>10</v>
      </c>
      <c r="I111" s="1119" t="s">
        <v>29</v>
      </c>
      <c r="J111" s="1114"/>
      <c r="K111" s="1121">
        <v>8</v>
      </c>
      <c r="L111" s="1123" t="s">
        <v>29</v>
      </c>
      <c r="M111" s="1225" t="s">
        <v>357</v>
      </c>
      <c r="N111" s="1226"/>
      <c r="O111" s="1226"/>
      <c r="P111" s="1228" t="s">
        <v>29</v>
      </c>
      <c r="Q111" s="5"/>
      <c r="R111" s="5"/>
      <c r="S111" s="837"/>
      <c r="T111" s="1092"/>
      <c r="U111" s="1085"/>
      <c r="V111" s="1090"/>
      <c r="W111" s="1084"/>
      <c r="X111" s="1085"/>
      <c r="Y111" s="1085"/>
      <c r="Z111" s="1084"/>
      <c r="AA111" s="1085"/>
      <c r="AB111" s="1090"/>
      <c r="AC111" s="1085"/>
      <c r="AD111" s="1085"/>
      <c r="AE111" s="1085"/>
      <c r="AF111" s="1084"/>
      <c r="AG111" s="1085"/>
      <c r="AH111" s="1085"/>
      <c r="AI111" s="1084"/>
      <c r="AJ111" s="1085"/>
      <c r="AK111" s="1091"/>
      <c r="AL111" s="44"/>
      <c r="AM111" s="2"/>
      <c r="AN111" s="2"/>
      <c r="AO111" s="2"/>
      <c r="AP111" s="2"/>
      <c r="BL111" s="2"/>
      <c r="BM111" s="2"/>
      <c r="BN111" s="2"/>
      <c r="BO111" s="2"/>
      <c r="BP111" s="834"/>
      <c r="BQ111" s="118"/>
      <c r="BR111" s="119"/>
      <c r="BS111" s="119"/>
      <c r="BT111" s="23"/>
      <c r="BU111" s="24"/>
      <c r="BV111" s="26"/>
      <c r="BW111" s="26"/>
      <c r="BX111" s="26"/>
      <c r="BY111" s="26"/>
      <c r="BZ111" s="26"/>
      <c r="CA111" s="61"/>
      <c r="CB111" s="24"/>
      <c r="CC111" s="24"/>
      <c r="CD111" s="26"/>
      <c r="CE111" s="26"/>
      <c r="CF111" s="26"/>
      <c r="CG111" s="26"/>
      <c r="CH111" s="26"/>
      <c r="CI111" s="26"/>
      <c r="CJ111" s="26"/>
      <c r="CK111" s="26"/>
      <c r="CL111" s="26"/>
      <c r="CM111" s="26"/>
      <c r="CN111" s="26"/>
      <c r="CO111" s="26"/>
      <c r="CP111" s="26"/>
      <c r="CQ111" s="26"/>
      <c r="CR111" s="26"/>
      <c r="CS111" s="26"/>
      <c r="CT111" s="26"/>
      <c r="CU111" s="26"/>
      <c r="CV111" s="26"/>
      <c r="CW111" s="26"/>
      <c r="CX111" s="27"/>
      <c r="CY111" s="27"/>
      <c r="CZ111" s="27"/>
      <c r="DA111" s="27"/>
      <c r="DB111" s="27"/>
      <c r="DC111" s="27"/>
      <c r="DD111" s="27"/>
      <c r="DE111" s="27"/>
      <c r="DF111" s="27"/>
      <c r="DG111" s="28"/>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row>
    <row r="112" spans="1:186" ht="15" customHeight="1">
      <c r="A112" s="38"/>
      <c r="B112" s="5"/>
      <c r="C112" s="1109"/>
      <c r="D112" s="1088"/>
      <c r="E112" s="1088"/>
      <c r="F112" s="1088"/>
      <c r="G112" s="1112"/>
      <c r="H112" s="1117"/>
      <c r="I112" s="1120"/>
      <c r="J112" s="1115"/>
      <c r="K112" s="1122"/>
      <c r="L112" s="1124"/>
      <c r="M112" s="1221"/>
      <c r="N112" s="1227"/>
      <c r="O112" s="1227"/>
      <c r="P112" s="1229"/>
      <c r="Q112" s="5"/>
      <c r="R112" s="5"/>
      <c r="S112" s="837"/>
      <c r="T112" s="141" t="s">
        <v>55</v>
      </c>
      <c r="U112" s="897" t="s">
        <v>166</v>
      </c>
      <c r="V112" s="1103"/>
      <c r="W112" s="272" t="s">
        <v>55</v>
      </c>
      <c r="X112" s="897" t="s">
        <v>175</v>
      </c>
      <c r="Y112" s="897"/>
      <c r="Z112" s="272" t="s">
        <v>55</v>
      </c>
      <c r="AA112" s="897" t="s">
        <v>184</v>
      </c>
      <c r="AB112" s="1103"/>
      <c r="AC112" s="104" t="s">
        <v>55</v>
      </c>
      <c r="AD112" s="897" t="s">
        <v>193</v>
      </c>
      <c r="AE112" s="897"/>
      <c r="AF112" s="272" t="s">
        <v>55</v>
      </c>
      <c r="AG112" s="1102"/>
      <c r="AH112" s="1102"/>
      <c r="AI112" s="104"/>
      <c r="AJ112" s="768"/>
      <c r="AK112" s="1101"/>
      <c r="AL112" s="44"/>
      <c r="AM112" s="2"/>
      <c r="AN112" s="2"/>
      <c r="AO112" s="2"/>
      <c r="AP112" s="2"/>
      <c r="BL112" s="2"/>
      <c r="BM112" s="2"/>
      <c r="BN112" s="2"/>
      <c r="BO112" s="2"/>
      <c r="BP112" s="834"/>
      <c r="BQ112" s="826">
        <v>1540</v>
      </c>
      <c r="BR112" s="827"/>
      <c r="BS112" s="827"/>
      <c r="BT112" s="23" t="s">
        <v>270</v>
      </c>
      <c r="BU112" s="24"/>
      <c r="BV112" s="26"/>
      <c r="BW112" s="26"/>
      <c r="BX112" s="26"/>
      <c r="BY112" s="26"/>
      <c r="BZ112" s="26"/>
      <c r="CA112" s="61"/>
      <c r="CB112" s="24"/>
      <c r="CC112" s="24"/>
      <c r="CD112" s="26"/>
      <c r="CE112" s="26"/>
      <c r="CF112" s="26"/>
      <c r="CG112" s="26"/>
      <c r="CH112" s="26"/>
      <c r="CI112" s="26"/>
      <c r="CJ112" s="26"/>
      <c r="CK112" s="26"/>
      <c r="CL112" s="26"/>
      <c r="CM112" s="26"/>
      <c r="CN112" s="26"/>
      <c r="CO112" s="26"/>
      <c r="CP112" s="26"/>
      <c r="CQ112" s="26"/>
      <c r="CR112" s="26"/>
      <c r="CS112" s="26"/>
      <c r="CT112" s="26"/>
      <c r="CU112" s="26"/>
      <c r="CV112" s="26"/>
      <c r="CW112" s="26"/>
      <c r="CX112" s="27"/>
      <c r="CY112" s="27"/>
      <c r="CZ112" s="27"/>
      <c r="DA112" s="27"/>
      <c r="DB112" s="27"/>
      <c r="DC112" s="27"/>
      <c r="DD112" s="27"/>
      <c r="DE112" s="27"/>
      <c r="DF112" s="27"/>
      <c r="DG112" s="28"/>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row>
    <row r="113" spans="1:186" ht="9" customHeight="1">
      <c r="A113" s="38"/>
      <c r="B113" s="5"/>
      <c r="Q113" s="5"/>
      <c r="R113" s="5"/>
      <c r="S113" s="838"/>
      <c r="T113" s="1258" t="s">
        <v>568</v>
      </c>
      <c r="U113" s="1259"/>
      <c r="V113" s="1279"/>
      <c r="W113" s="1280" t="s">
        <v>553</v>
      </c>
      <c r="X113" s="1259"/>
      <c r="Y113" s="1259"/>
      <c r="Z113" s="1280" t="s">
        <v>533</v>
      </c>
      <c r="AA113" s="1259"/>
      <c r="AB113" s="1279"/>
      <c r="AC113" s="1259" t="s">
        <v>512</v>
      </c>
      <c r="AD113" s="1259"/>
      <c r="AE113" s="1259"/>
      <c r="AF113" s="273"/>
      <c r="AG113" s="263"/>
      <c r="AH113" s="263"/>
      <c r="AI113" s="263"/>
      <c r="AJ113" s="263"/>
      <c r="AK113" s="264"/>
      <c r="AL113" s="44"/>
      <c r="AM113" s="2"/>
      <c r="AN113" s="2"/>
      <c r="AO113" s="2"/>
      <c r="AP113" s="2"/>
      <c r="BL113" s="2"/>
      <c r="BM113" s="2"/>
      <c r="BN113" s="2"/>
      <c r="BO113" s="2"/>
      <c r="BP113" s="834"/>
      <c r="BQ113" s="59"/>
      <c r="BR113" s="26"/>
      <c r="BS113" s="26"/>
      <c r="BT113" s="26"/>
      <c r="BU113" s="26"/>
      <c r="BV113" s="26"/>
      <c r="BW113" s="26"/>
      <c r="BX113" s="26"/>
      <c r="BY113" s="26"/>
      <c r="BZ113" s="26"/>
      <c r="CA113" s="26"/>
      <c r="CB113" s="24"/>
      <c r="CC113" s="24"/>
      <c r="CD113" s="26"/>
      <c r="CE113" s="26"/>
      <c r="CF113" s="26"/>
      <c r="CG113" s="26"/>
      <c r="CH113" s="26"/>
      <c r="CI113" s="26"/>
      <c r="CJ113" s="26"/>
      <c r="CK113" s="26"/>
      <c r="CL113" s="26"/>
      <c r="CM113" s="26"/>
      <c r="CN113" s="26"/>
      <c r="CO113" s="26"/>
      <c r="CP113" s="26"/>
      <c r="CQ113" s="26"/>
      <c r="CR113" s="26"/>
      <c r="CS113" s="26"/>
      <c r="CT113" s="26"/>
      <c r="CU113" s="26"/>
      <c r="CV113" s="26"/>
      <c r="CW113" s="26"/>
      <c r="CX113" s="27"/>
      <c r="CY113" s="27"/>
      <c r="CZ113" s="27"/>
      <c r="DA113" s="27"/>
      <c r="DB113" s="27"/>
      <c r="DC113" s="27"/>
      <c r="DD113" s="27"/>
      <c r="DE113" s="27"/>
      <c r="DF113" s="27"/>
      <c r="DG113" s="28"/>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row>
    <row r="114" spans="1:186" ht="9.9499999999999993" customHeight="1">
      <c r="A114" s="38"/>
      <c r="B114" s="5"/>
      <c r="C114" s="1135"/>
      <c r="D114" s="1135"/>
      <c r="E114" s="1135"/>
      <c r="F114" s="1135"/>
      <c r="G114" s="1135"/>
      <c r="H114" s="1135"/>
      <c r="I114" s="1135"/>
      <c r="J114" s="1134"/>
      <c r="K114" s="1134"/>
      <c r="L114" s="1134"/>
      <c r="M114" s="1134"/>
      <c r="N114" s="1135"/>
      <c r="O114" s="1135"/>
      <c r="P114" s="1135"/>
      <c r="Q114" s="5"/>
      <c r="R114" s="5"/>
      <c r="S114" s="5"/>
      <c r="T114" s="104"/>
      <c r="W114" s="104"/>
      <c r="Z114" s="104"/>
      <c r="AC114" s="104"/>
      <c r="AF114" s="104"/>
      <c r="AI114" s="95"/>
      <c r="AJ114" s="95"/>
      <c r="AK114" s="95"/>
      <c r="AL114" s="44"/>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834"/>
      <c r="BQ114" s="826">
        <v>1700</v>
      </c>
      <c r="BR114" s="827"/>
      <c r="BS114" s="828"/>
      <c r="BT114" s="24" t="s">
        <v>259</v>
      </c>
      <c r="BU114" s="24"/>
      <c r="BV114" s="24"/>
      <c r="BW114" s="24"/>
      <c r="BX114" s="24"/>
      <c r="BY114" s="24"/>
      <c r="BZ114" s="24"/>
      <c r="CA114" s="26"/>
      <c r="CB114" s="23" t="s">
        <v>280</v>
      </c>
      <c r="CC114" s="24"/>
      <c r="CD114" s="24"/>
      <c r="CE114" s="24"/>
      <c r="CF114" s="24"/>
      <c r="CG114" s="24"/>
      <c r="CH114" s="24"/>
      <c r="CI114" s="24"/>
      <c r="CJ114" s="26"/>
      <c r="CK114" s="26"/>
      <c r="CL114" s="26"/>
      <c r="CM114" s="26"/>
      <c r="CN114" s="26"/>
      <c r="CO114" s="26"/>
      <c r="CP114" s="26"/>
      <c r="CQ114" s="26"/>
      <c r="CR114" s="26"/>
      <c r="CS114" s="26"/>
      <c r="CT114" s="26"/>
      <c r="CU114" s="26"/>
      <c r="CV114" s="26"/>
      <c r="CW114" s="26"/>
      <c r="CX114" s="27"/>
      <c r="CY114" s="27"/>
      <c r="CZ114" s="27"/>
      <c r="DA114" s="27"/>
      <c r="DB114" s="27"/>
      <c r="DC114" s="27"/>
      <c r="DD114" s="27"/>
      <c r="DE114" s="27"/>
      <c r="DF114" s="27"/>
      <c r="DG114" s="28"/>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row>
    <row r="115" spans="1:186" ht="15" customHeight="1">
      <c r="A115" s="38"/>
      <c r="B115" s="5"/>
      <c r="C115" s="1135"/>
      <c r="D115" s="1135"/>
      <c r="E115" s="1135"/>
      <c r="F115" s="1135"/>
      <c r="G115" s="1135"/>
      <c r="H115" s="1135"/>
      <c r="I115" s="1135"/>
      <c r="J115" s="1134"/>
      <c r="K115" s="1134"/>
      <c r="L115" s="1134"/>
      <c r="M115" s="1134"/>
      <c r="N115" s="1135"/>
      <c r="O115" s="1135"/>
      <c r="P115" s="1135"/>
      <c r="Q115" s="5"/>
      <c r="R115" s="1261"/>
      <c r="S115" s="1262"/>
      <c r="T115" s="1211"/>
      <c r="U115" s="1267"/>
      <c r="V115" s="1268"/>
      <c r="W115" s="1269"/>
      <c r="X115" s="1267"/>
      <c r="Y115" s="1268"/>
      <c r="Z115" s="1269"/>
      <c r="AA115" s="1267"/>
      <c r="AB115" s="1268"/>
      <c r="AC115" s="1269"/>
      <c r="AD115" s="94"/>
      <c r="AE115" s="1195" t="s">
        <v>306</v>
      </c>
      <c r="AF115" s="1196"/>
      <c r="AG115" s="1196"/>
      <c r="AH115" s="1196"/>
      <c r="AI115" s="1196"/>
      <c r="AJ115" s="1196"/>
      <c r="AK115" s="1197"/>
      <c r="AL115" s="44"/>
      <c r="AM115" s="2"/>
      <c r="AN115" s="2"/>
      <c r="AO115" s="2"/>
      <c r="AP115" s="2"/>
      <c r="AQ115" s="2"/>
      <c r="AR115" s="30"/>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834"/>
      <c r="BQ115" s="23"/>
      <c r="BR115" s="24"/>
      <c r="BS115" s="25"/>
      <c r="BT115" s="823">
        <v>2680</v>
      </c>
      <c r="BU115" s="824"/>
      <c r="BV115" s="824"/>
      <c r="BW115" s="824"/>
      <c r="BX115" s="824"/>
      <c r="BY115" s="824"/>
      <c r="BZ115" s="824"/>
      <c r="CA115" s="825"/>
      <c r="CB115" s="23" t="s">
        <v>350</v>
      </c>
      <c r="CC115" s="24"/>
      <c r="CD115" s="24"/>
      <c r="CE115" s="24"/>
      <c r="CF115" s="24"/>
      <c r="CG115" s="24"/>
      <c r="CH115" s="24"/>
      <c r="CI115" s="24"/>
      <c r="CJ115" s="26"/>
      <c r="CK115" s="26"/>
      <c r="CL115" s="26"/>
      <c r="CM115" s="26"/>
      <c r="CN115" s="26"/>
      <c r="CO115" s="26"/>
      <c r="CP115" s="26"/>
      <c r="CQ115" s="26"/>
      <c r="CR115" s="26"/>
      <c r="CS115" s="26"/>
      <c r="CT115" s="26"/>
      <c r="CU115" s="26"/>
      <c r="CV115" s="26"/>
      <c r="CW115" s="26"/>
      <c r="CX115" s="27"/>
      <c r="CY115" s="27"/>
      <c r="CZ115" s="27"/>
      <c r="DA115" s="27"/>
      <c r="DB115" s="27"/>
      <c r="DC115" s="27"/>
      <c r="DD115" s="27"/>
      <c r="DE115" s="27"/>
      <c r="DF115" s="27"/>
      <c r="DG115" s="28"/>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row>
    <row r="116" spans="1:186" ht="17.100000000000001" customHeight="1">
      <c r="A116" s="38"/>
      <c r="B116" s="5"/>
      <c r="C116" s="1116"/>
      <c r="D116" s="1116"/>
      <c r="E116" s="1116"/>
      <c r="F116" s="1116"/>
      <c r="G116" s="1116"/>
      <c r="H116" s="1116"/>
      <c r="I116" s="1116"/>
      <c r="J116" s="1136"/>
      <c r="K116" s="1136"/>
      <c r="L116" s="1137"/>
      <c r="M116" s="1137"/>
      <c r="N116" s="1137"/>
      <c r="O116" s="1137"/>
      <c r="P116" s="1137"/>
      <c r="Q116" s="5"/>
      <c r="R116" s="1263"/>
      <c r="S116" s="1264"/>
      <c r="T116" s="1265"/>
      <c r="U116" s="1270"/>
      <c r="V116" s="768"/>
      <c r="W116" s="1101"/>
      <c r="X116" s="1270"/>
      <c r="Y116" s="768"/>
      <c r="Z116" s="1101"/>
      <c r="AA116" s="1270"/>
      <c r="AB116" s="768"/>
      <c r="AC116" s="1101"/>
      <c r="AD116" s="5"/>
      <c r="AE116" s="1194">
        <f>$J$95</f>
        <v>4400000</v>
      </c>
      <c r="AF116" s="1194"/>
      <c r="AG116" s="1194"/>
      <c r="AH116" s="1194"/>
      <c r="AI116" s="1194"/>
      <c r="AJ116" s="1194"/>
      <c r="AK116" s="1194"/>
      <c r="AL116" s="44"/>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834"/>
      <c r="BQ116" s="826"/>
      <c r="BR116" s="827"/>
      <c r="BS116" s="828"/>
      <c r="BT116" s="823">
        <v>2699</v>
      </c>
      <c r="BU116" s="824"/>
      <c r="BV116" s="824"/>
      <c r="BW116" s="824"/>
      <c r="BX116" s="824"/>
      <c r="BY116" s="824"/>
      <c r="BZ116" s="824"/>
      <c r="CA116" s="825"/>
      <c r="CB116" s="23" t="s">
        <v>289</v>
      </c>
      <c r="CC116" s="24"/>
      <c r="CD116" s="24"/>
      <c r="CE116" s="24"/>
      <c r="CF116" s="24"/>
      <c r="CG116" s="24"/>
      <c r="CH116" s="24"/>
      <c r="CI116" s="24"/>
      <c r="CJ116" s="26"/>
      <c r="CK116" s="26"/>
      <c r="CL116" s="26"/>
      <c r="CM116" s="26"/>
      <c r="CN116" s="26"/>
      <c r="CO116" s="26"/>
      <c r="CP116" s="26"/>
      <c r="CQ116" s="26"/>
      <c r="CR116" s="26"/>
      <c r="CS116" s="26"/>
      <c r="CT116" s="26"/>
      <c r="CU116" s="26"/>
      <c r="CV116" s="26"/>
      <c r="CW116" s="26"/>
      <c r="CX116" s="27"/>
      <c r="CY116" s="27"/>
      <c r="CZ116" s="27"/>
      <c r="DA116" s="27"/>
      <c r="DB116" s="27"/>
      <c r="DC116" s="27"/>
      <c r="DD116" s="27"/>
      <c r="DE116" s="27"/>
      <c r="DF116" s="27"/>
      <c r="DG116" s="28"/>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row>
    <row r="117" spans="1:186" ht="17.100000000000001" customHeight="1">
      <c r="A117" s="38"/>
      <c r="B117" s="5"/>
      <c r="C117" s="1133" t="s">
        <v>622</v>
      </c>
      <c r="D117" s="1133"/>
      <c r="E117" s="1133"/>
      <c r="F117" s="1133"/>
      <c r="G117" s="1133"/>
      <c r="H117" s="1133"/>
      <c r="I117" s="1133"/>
      <c r="J117" s="1136"/>
      <c r="K117" s="1136"/>
      <c r="L117" s="1137"/>
      <c r="M117" s="1137"/>
      <c r="N117" s="1137"/>
      <c r="O117" s="1137"/>
      <c r="P117" s="1137"/>
      <c r="Q117" s="5"/>
      <c r="R117" s="1266"/>
      <c r="S117" s="1204"/>
      <c r="T117" s="1205"/>
      <c r="U117" s="1271"/>
      <c r="V117" s="1272"/>
      <c r="W117" s="1273"/>
      <c r="X117" s="1271"/>
      <c r="Y117" s="1272"/>
      <c r="Z117" s="1273"/>
      <c r="AA117" s="1271"/>
      <c r="AB117" s="1272"/>
      <c r="AC117" s="1273"/>
      <c r="AD117" s="5"/>
      <c r="AE117" s="1194"/>
      <c r="AF117" s="1194"/>
      <c r="AG117" s="1194"/>
      <c r="AH117" s="1194"/>
      <c r="AI117" s="1194"/>
      <c r="AJ117" s="1194"/>
      <c r="AK117" s="1194"/>
      <c r="AL117" s="44"/>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834"/>
      <c r="BQ117" s="826">
        <v>1510</v>
      </c>
      <c r="BR117" s="827"/>
      <c r="BS117" s="828"/>
      <c r="BT117" s="23" t="s">
        <v>296</v>
      </c>
      <c r="BU117" s="26"/>
      <c r="BV117" s="26"/>
      <c r="BW117" s="26"/>
      <c r="BX117" s="26"/>
      <c r="BY117" s="26"/>
      <c r="BZ117" s="26"/>
      <c r="CA117" s="61"/>
      <c r="CB117" s="23"/>
      <c r="CC117" s="24"/>
      <c r="CD117" s="24"/>
      <c r="CE117" s="24"/>
      <c r="CF117" s="24"/>
      <c r="CG117" s="24"/>
      <c r="CH117" s="24"/>
      <c r="CI117" s="24"/>
      <c r="CJ117" s="26"/>
      <c r="CK117" s="26"/>
      <c r="CL117" s="26"/>
      <c r="CM117" s="26"/>
      <c r="CN117" s="26"/>
      <c r="CO117" s="26"/>
      <c r="CP117" s="26"/>
      <c r="CQ117" s="26"/>
      <c r="CR117" s="26"/>
      <c r="CS117" s="26"/>
      <c r="CT117" s="26"/>
      <c r="CU117" s="26"/>
      <c r="CV117" s="26"/>
      <c r="CW117" s="26"/>
      <c r="CX117" s="27"/>
      <c r="CY117" s="27"/>
      <c r="CZ117" s="27"/>
      <c r="DA117" s="27"/>
      <c r="DB117" s="27"/>
      <c r="DC117" s="27"/>
      <c r="DD117" s="27"/>
      <c r="DE117" s="27"/>
      <c r="DF117" s="27"/>
      <c r="DG117" s="28"/>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row>
    <row r="118" spans="1:186" ht="12.6" customHeight="1">
      <c r="A118" s="38"/>
      <c r="B118" s="5"/>
      <c r="C118" s="32"/>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1276" t="str">
        <f>$AF$60</f>
        <v>20240925_A-01s</v>
      </c>
      <c r="AG118" s="1276"/>
      <c r="AH118" s="1276"/>
      <c r="AI118" s="1276"/>
      <c r="AJ118" s="1276"/>
      <c r="AK118" s="1276"/>
      <c r="AL118" s="44"/>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834"/>
      <c r="BQ118" s="23"/>
      <c r="BR118" s="138"/>
      <c r="BS118" s="138"/>
      <c r="BT118" s="823">
        <v>1730</v>
      </c>
      <c r="BU118" s="824"/>
      <c r="BV118" s="824"/>
      <c r="BW118" s="824"/>
      <c r="BX118" s="824"/>
      <c r="BY118" s="824"/>
      <c r="BZ118" s="824"/>
      <c r="CA118" s="825"/>
      <c r="CB118" s="23" t="s">
        <v>297</v>
      </c>
      <c r="CC118" s="24"/>
      <c r="CD118" s="24"/>
      <c r="CE118" s="24"/>
      <c r="CF118" s="24"/>
      <c r="CG118" s="24"/>
      <c r="CH118" s="24"/>
      <c r="CI118" s="24"/>
      <c r="CJ118" s="26"/>
      <c r="CK118" s="26"/>
      <c r="CL118" s="26"/>
      <c r="CM118" s="26"/>
      <c r="CN118" s="26"/>
      <c r="CO118" s="26"/>
      <c r="CP118" s="26"/>
      <c r="CQ118" s="26"/>
      <c r="CR118" s="26"/>
      <c r="CS118" s="26"/>
      <c r="CT118" s="26"/>
      <c r="CU118" s="26"/>
      <c r="CV118" s="26"/>
      <c r="CW118" s="26"/>
      <c r="CX118" s="27"/>
      <c r="CY118" s="27"/>
      <c r="CZ118" s="27"/>
      <c r="DA118" s="27"/>
      <c r="DB118" s="27"/>
      <c r="DC118" s="27"/>
      <c r="DD118" s="27"/>
      <c r="DE118" s="27"/>
      <c r="DF118" s="27"/>
      <c r="DG118" s="28"/>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row>
    <row r="119" spans="1:186" ht="21.95" customHeight="1">
      <c r="A119" s="2"/>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835"/>
      <c r="BQ119" s="839">
        <v>1800</v>
      </c>
      <c r="BR119" s="840"/>
      <c r="BS119" s="841"/>
      <c r="BT119" s="46" t="s">
        <v>271</v>
      </c>
      <c r="BU119" s="47"/>
      <c r="BV119" s="47"/>
      <c r="BW119" s="47"/>
      <c r="BX119" s="47"/>
      <c r="BY119" s="47"/>
      <c r="BZ119" s="47"/>
      <c r="CA119" s="47"/>
      <c r="CB119" s="139"/>
      <c r="CC119" s="47"/>
      <c r="CD119" s="47"/>
      <c r="CE119" s="47"/>
      <c r="CF119" s="47"/>
      <c r="CG119" s="47"/>
      <c r="CH119" s="47"/>
      <c r="CI119" s="47"/>
      <c r="CJ119" s="47"/>
      <c r="CK119" s="47"/>
      <c r="CL119" s="47"/>
      <c r="CM119" s="47"/>
      <c r="CN119" s="47"/>
      <c r="CO119" s="47"/>
      <c r="CP119" s="47"/>
      <c r="CQ119" s="47"/>
      <c r="CR119" s="47"/>
      <c r="CS119" s="47"/>
      <c r="CT119" s="47"/>
      <c r="CU119" s="47"/>
      <c r="CV119" s="47"/>
      <c r="CW119" s="47"/>
      <c r="CX119" s="48"/>
      <c r="CY119" s="48"/>
      <c r="CZ119" s="48"/>
      <c r="DA119" s="48"/>
      <c r="DB119" s="48"/>
      <c r="DC119" s="48"/>
      <c r="DD119" s="48"/>
      <c r="DE119" s="48"/>
      <c r="DF119" s="48"/>
      <c r="DG119" s="49"/>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row>
    <row r="120" spans="1:186" ht="12.6" customHeight="1">
      <c r="A120" s="2" t="s">
        <v>362</v>
      </c>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128"/>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row>
    <row r="121" spans="1:186" ht="12.6" hidden="1" customHeight="1">
      <c r="A121" s="2"/>
      <c r="B121" s="178"/>
      <c r="C121" s="178"/>
      <c r="D121" s="178"/>
      <c r="E121" s="178"/>
      <c r="F121" s="178"/>
      <c r="G121" s="178"/>
      <c r="H121" s="178"/>
      <c r="I121" s="178"/>
      <c r="J121" s="178"/>
      <c r="K121" s="178"/>
      <c r="L121" s="178"/>
      <c r="M121" s="178"/>
      <c r="N121" s="178"/>
      <c r="O121" s="178"/>
      <c r="P121" s="178"/>
      <c r="Q121" s="178"/>
      <c r="R121" s="178"/>
      <c r="S121" s="178"/>
      <c r="T121" s="178"/>
      <c r="U121" s="178"/>
      <c r="V121" s="178"/>
      <c r="W121" s="178"/>
      <c r="X121" s="178"/>
      <c r="Y121" s="178"/>
      <c r="Z121" s="178"/>
      <c r="AA121" s="178"/>
      <c r="AB121" s="178"/>
      <c r="AC121" s="178"/>
      <c r="AD121" s="178"/>
      <c r="AE121" s="178"/>
      <c r="AF121" s="178"/>
      <c r="AG121" s="178"/>
      <c r="AH121" s="178"/>
      <c r="AI121" s="178"/>
      <c r="AJ121" s="178"/>
      <c r="AK121" s="178"/>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179"/>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row>
    <row r="122" spans="1:186" ht="20.100000000000001" hidden="1" customHeight="1">
      <c r="A122" s="180"/>
      <c r="B122" s="5"/>
      <c r="C122" s="5"/>
      <c r="D122" s="5"/>
      <c r="E122" s="5"/>
      <c r="F122" s="5"/>
      <c r="G122" s="5"/>
      <c r="H122" s="5"/>
      <c r="I122" s="5"/>
      <c r="J122" s="5"/>
      <c r="K122" s="5"/>
      <c r="L122" s="5"/>
      <c r="M122" s="5"/>
      <c r="N122" s="5"/>
      <c r="O122" s="5"/>
      <c r="P122" s="5"/>
      <c r="Q122" s="5"/>
      <c r="R122" s="2"/>
      <c r="S122" s="2"/>
      <c r="T122" s="2"/>
      <c r="U122" s="2"/>
      <c r="V122" s="2"/>
      <c r="W122" s="2"/>
      <c r="X122" s="2"/>
      <c r="Y122" s="2"/>
      <c r="Z122" s="2"/>
      <c r="AA122" s="5"/>
      <c r="AB122" s="5"/>
      <c r="AC122" s="5"/>
      <c r="AD122" s="5"/>
      <c r="AE122" s="5"/>
      <c r="AF122" s="5"/>
      <c r="AG122" s="5"/>
      <c r="AH122" s="5"/>
      <c r="AI122" s="5"/>
      <c r="AJ122" s="5"/>
      <c r="AK122" s="5"/>
      <c r="AL122" s="181"/>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179"/>
      <c r="DH122" s="2"/>
      <c r="DI122" s="2"/>
      <c r="DJ122" s="2"/>
      <c r="DK122" s="2"/>
      <c r="DL122" s="2"/>
      <c r="DM122" s="1198"/>
      <c r="DN122" s="1198"/>
      <c r="DO122" s="1198"/>
      <c r="DP122" s="1198"/>
      <c r="DQ122" s="1198"/>
      <c r="DR122" s="51"/>
      <c r="DS122" s="51"/>
      <c r="DT122" s="51"/>
      <c r="DU122" s="51"/>
      <c r="DV122" s="51"/>
      <c r="DW122" s="52"/>
      <c r="DX122" s="51"/>
      <c r="DY122" s="51"/>
      <c r="DZ122" s="51"/>
      <c r="EA122" s="51"/>
      <c r="EB122" s="51"/>
      <c r="EC122" s="51"/>
      <c r="ED122" s="51"/>
      <c r="EE122" s="51"/>
      <c r="EF122" s="52"/>
      <c r="EG122" s="52"/>
      <c r="EH122" s="52"/>
      <c r="EI122" s="52"/>
      <c r="EJ122" s="52"/>
      <c r="EK122" s="52"/>
      <c r="EL122" s="52"/>
      <c r="EM122" s="52"/>
      <c r="EN122" s="52"/>
      <c r="EO122" s="52"/>
      <c r="EP122" s="52"/>
      <c r="EQ122" s="52"/>
      <c r="ER122" s="52"/>
      <c r="ES122" s="52"/>
      <c r="ET122" s="2"/>
      <c r="EU122" s="2"/>
      <c r="EV122" s="27"/>
      <c r="EW122" s="27"/>
      <c r="EX122" s="27"/>
      <c r="EY122" s="27"/>
      <c r="EZ122" s="27"/>
      <c r="FA122" s="27"/>
      <c r="FB122" s="27"/>
      <c r="FC122" s="28"/>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row>
    <row r="123" spans="1:186" ht="20.100000000000001" hidden="1" customHeight="1" thickBot="1">
      <c r="A123" s="180"/>
      <c r="B123" s="5"/>
      <c r="C123" s="5"/>
      <c r="D123" s="5"/>
      <c r="E123" s="5"/>
      <c r="F123" s="5"/>
      <c r="G123" s="5"/>
      <c r="H123" s="5"/>
      <c r="I123" s="5"/>
      <c r="J123" s="5"/>
      <c r="K123" s="5"/>
      <c r="L123" s="5"/>
      <c r="M123" s="5"/>
      <c r="N123" s="5"/>
      <c r="O123" s="5"/>
      <c r="P123" s="5"/>
      <c r="Q123" s="5"/>
      <c r="R123" s="2"/>
      <c r="S123" s="2"/>
      <c r="T123" s="2"/>
      <c r="U123" s="779" t="s">
        <v>222</v>
      </c>
      <c r="V123" s="779"/>
      <c r="W123" s="779"/>
      <c r="X123" s="779"/>
      <c r="Y123" s="779"/>
      <c r="Z123" s="2"/>
      <c r="AA123" s="5"/>
      <c r="AB123" s="5"/>
      <c r="AC123" s="5"/>
      <c r="AD123" s="5"/>
      <c r="AE123" s="5"/>
      <c r="AF123" s="5"/>
      <c r="AG123" s="5"/>
      <c r="AH123" s="5"/>
      <c r="AI123" s="5"/>
      <c r="AJ123" s="5"/>
      <c r="AK123" s="5"/>
      <c r="AL123" s="181"/>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179"/>
      <c r="DH123" s="2"/>
      <c r="DI123" s="2"/>
      <c r="DJ123" s="2"/>
      <c r="DK123" s="2"/>
      <c r="DL123" s="2"/>
      <c r="DM123" s="51"/>
      <c r="DN123" s="183"/>
      <c r="DO123" s="183"/>
      <c r="DP123" s="51"/>
      <c r="DQ123" s="52"/>
      <c r="DR123" s="52"/>
      <c r="DS123" s="52"/>
      <c r="DT123" s="52"/>
      <c r="DU123" s="52"/>
      <c r="DV123" s="52"/>
      <c r="DW123" s="52"/>
      <c r="DX123" s="51"/>
      <c r="DY123" s="51"/>
      <c r="DZ123" s="51"/>
      <c r="EA123" s="51"/>
      <c r="EB123" s="51"/>
      <c r="EC123" s="51"/>
      <c r="ED123" s="51"/>
      <c r="EE123" s="51"/>
      <c r="EF123" s="52"/>
      <c r="EG123" s="52"/>
      <c r="EH123" s="52"/>
      <c r="EI123" s="52"/>
      <c r="EJ123" s="52"/>
      <c r="EK123" s="52"/>
      <c r="EL123" s="52"/>
      <c r="EM123" s="52"/>
      <c r="EN123" s="52"/>
      <c r="EO123" s="52"/>
      <c r="EP123" s="52"/>
      <c r="EQ123" s="52"/>
      <c r="ER123" s="52"/>
      <c r="ES123" s="52"/>
      <c r="ET123" s="2"/>
      <c r="EU123" s="2"/>
      <c r="EV123" s="2"/>
      <c r="EW123" s="2"/>
      <c r="EX123" s="2"/>
      <c r="EY123" s="2"/>
      <c r="EZ123" s="2"/>
      <c r="FA123" s="2"/>
      <c r="FB123" s="2"/>
      <c r="FC123" s="53"/>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row>
    <row r="124" spans="1:186" ht="20.100000000000001" hidden="1" customHeight="1">
      <c r="A124" s="180"/>
      <c r="B124" s="5"/>
      <c r="C124" s="2"/>
      <c r="D124" s="2"/>
      <c r="E124" s="2"/>
      <c r="F124" s="69" t="s">
        <v>223</v>
      </c>
      <c r="G124" s="40"/>
      <c r="H124" s="40"/>
      <c r="I124" s="40"/>
      <c r="J124" s="40"/>
      <c r="K124" s="40"/>
      <c r="L124" s="40"/>
      <c r="M124" s="40"/>
      <c r="N124" s="41"/>
      <c r="O124" s="42"/>
      <c r="P124" s="43"/>
      <c r="Q124" s="43"/>
      <c r="R124" s="43"/>
      <c r="S124" s="43"/>
      <c r="T124" s="2"/>
      <c r="U124" s="886" t="s">
        <v>219</v>
      </c>
      <c r="V124" s="887"/>
      <c r="W124" s="887"/>
      <c r="X124" s="887"/>
      <c r="Y124" s="888"/>
      <c r="Z124" s="1019">
        <f>IF($Z$10="","",$Z$10)</f>
        <v>1</v>
      </c>
      <c r="AA124" s="1019"/>
      <c r="AB124" s="892">
        <f>IF($AB$10="","",$AB$10)</f>
        <v>2</v>
      </c>
      <c r="AC124" s="892"/>
      <c r="AD124" s="892">
        <f>IF($AD$10="","",$AD$10)</f>
        <v>3</v>
      </c>
      <c r="AE124" s="892"/>
      <c r="AF124" s="892">
        <f>IF($AF$10="","",$AF$10)</f>
        <v>4</v>
      </c>
      <c r="AG124" s="892"/>
      <c r="AH124" s="892">
        <f>IF($AH$10="","",$AH$10)</f>
        <v>5</v>
      </c>
      <c r="AI124" s="892"/>
      <c r="AJ124" s="1019">
        <f>IF($AJ$10="","",$AJ$10)</f>
        <v>6</v>
      </c>
      <c r="AK124" s="1020"/>
      <c r="AL124" s="181"/>
      <c r="AM124" s="2"/>
      <c r="AN124" s="2"/>
      <c r="AO124" s="2"/>
      <c r="AP124" s="2"/>
      <c r="AQ124" s="184"/>
      <c r="AR124" s="184"/>
      <c r="AS124" s="184"/>
      <c r="AT124" s="184"/>
      <c r="AU124" s="184"/>
      <c r="AV124" s="184"/>
      <c r="AW124" s="184"/>
      <c r="AX124" s="184"/>
      <c r="AY124" s="184"/>
      <c r="AZ124" s="184"/>
      <c r="BA124" s="184"/>
      <c r="BB124" s="184"/>
      <c r="BC124" s="184"/>
      <c r="BD124" s="184"/>
      <c r="BE124" s="184"/>
      <c r="BF124" s="184"/>
      <c r="BG124" s="184"/>
      <c r="BH124" s="184"/>
      <c r="BI124" s="184"/>
      <c r="BJ124" s="184"/>
      <c r="BK124" s="184"/>
      <c r="BL124" s="2"/>
      <c r="BM124" s="2"/>
      <c r="BN124" s="2"/>
      <c r="BO124" s="2"/>
      <c r="BP124" s="179"/>
      <c r="DH124" s="2"/>
      <c r="DI124" s="2"/>
      <c r="DJ124" s="2"/>
      <c r="DK124" s="2"/>
      <c r="DM124" s="1198"/>
      <c r="DN124" s="1198"/>
      <c r="DO124" s="1198"/>
      <c r="DP124" s="51"/>
      <c r="DQ124" s="52"/>
      <c r="DR124" s="52"/>
      <c r="DS124" s="52"/>
      <c r="DT124" s="52"/>
      <c r="DU124" s="52"/>
      <c r="DV124" s="52"/>
      <c r="DW124" s="52"/>
      <c r="DX124" s="52"/>
      <c r="DY124" s="52"/>
      <c r="DZ124" s="52"/>
      <c r="EA124" s="52"/>
      <c r="EB124" s="52"/>
      <c r="EC124" s="52"/>
      <c r="ED124" s="52"/>
      <c r="EE124" s="52"/>
      <c r="EF124" s="52"/>
      <c r="EG124" s="52"/>
      <c r="EH124" s="52"/>
      <c r="EI124" s="52"/>
      <c r="EJ124" s="52"/>
      <c r="EK124" s="52"/>
      <c r="EL124" s="52"/>
      <c r="EM124" s="52"/>
      <c r="EN124" s="52"/>
      <c r="EO124" s="52"/>
      <c r="EP124" s="52"/>
      <c r="EQ124" s="52"/>
      <c r="ER124" s="52"/>
      <c r="ES124" s="52"/>
      <c r="ET124" s="2"/>
      <c r="EU124" s="2"/>
      <c r="EV124" s="48"/>
      <c r="EW124" s="48"/>
      <c r="EX124" s="48"/>
      <c r="EY124" s="48"/>
      <c r="EZ124" s="48"/>
      <c r="FA124" s="48"/>
      <c r="FB124" s="48"/>
      <c r="FC124" s="49"/>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row>
    <row r="125" spans="1:186" ht="20.100000000000001" hidden="1" customHeight="1">
      <c r="A125" s="180"/>
      <c r="B125" s="5"/>
      <c r="C125" s="2"/>
      <c r="D125" s="2"/>
      <c r="E125" s="2"/>
      <c r="F125" s="39"/>
      <c r="G125" s="40"/>
      <c r="H125" s="40"/>
      <c r="I125" s="40"/>
      <c r="J125" s="40"/>
      <c r="K125" s="40"/>
      <c r="L125" s="40"/>
      <c r="M125" s="40"/>
      <c r="N125" s="1274"/>
      <c r="O125" s="1274"/>
      <c r="P125" s="1274"/>
      <c r="Q125" s="1274"/>
      <c r="R125" s="1274"/>
      <c r="S125" s="1274"/>
      <c r="T125" s="2"/>
      <c r="U125" s="883" t="s">
        <v>218</v>
      </c>
      <c r="V125" s="884"/>
      <c r="W125" s="885"/>
      <c r="X125" s="68" t="s">
        <v>217</v>
      </c>
      <c r="Y125" s="116">
        <f>IF($Y$11="","",$Y$11)</f>
        <v>1</v>
      </c>
      <c r="Z125" s="116">
        <f>IF($Z$11="","",$Z$11)</f>
        <v>2</v>
      </c>
      <c r="AA125" s="116">
        <f>IF($AA$11="","",$AA$11)</f>
        <v>3</v>
      </c>
      <c r="AB125" s="116">
        <f>IF($AB$11="","",$AB$11)</f>
        <v>4</v>
      </c>
      <c r="AC125" s="116">
        <f>IF($AC$11="","",$AC$11)</f>
        <v>5</v>
      </c>
      <c r="AD125" s="116">
        <f>IF($AD$11="","",$AD$11)</f>
        <v>6</v>
      </c>
      <c r="AE125" s="116">
        <f>IF($AE$11="","",$AE$11)</f>
        <v>7</v>
      </c>
      <c r="AF125" s="116">
        <f>IF($AF$11="","",$AF$11)</f>
        <v>8</v>
      </c>
      <c r="AG125" s="116">
        <f>IF($AG$11="","",$AG$11)</f>
        <v>9</v>
      </c>
      <c r="AH125" s="116">
        <f>IF($AH$11="","",$AH$11)</f>
        <v>0</v>
      </c>
      <c r="AI125" s="116">
        <f>IF($AI$11="","",$AI$11)</f>
        <v>1</v>
      </c>
      <c r="AJ125" s="116">
        <f>IF($AJ$11="","",$AJ$11)</f>
        <v>2</v>
      </c>
      <c r="AK125" s="117">
        <f>IF($AK$11="","",$AK$11)</f>
        <v>3</v>
      </c>
      <c r="AL125" s="181"/>
      <c r="AM125" s="2"/>
      <c r="AN125" s="2"/>
      <c r="AO125" s="2"/>
      <c r="AP125" s="2"/>
      <c r="AQ125" s="184"/>
      <c r="AR125" s="184"/>
      <c r="AS125" s="184"/>
      <c r="AT125" s="184"/>
      <c r="AU125" s="184"/>
      <c r="AV125" s="184"/>
      <c r="AW125" s="184"/>
      <c r="AX125" s="184"/>
      <c r="AY125" s="184"/>
      <c r="AZ125" s="184"/>
      <c r="BA125" s="184"/>
      <c r="BB125" s="184"/>
      <c r="BC125" s="184"/>
      <c r="BD125" s="184"/>
      <c r="BE125" s="184"/>
      <c r="BF125" s="184"/>
      <c r="BG125" s="184"/>
      <c r="BH125" s="184"/>
      <c r="BI125" s="184"/>
      <c r="BJ125" s="184"/>
      <c r="BK125" s="184"/>
      <c r="BL125" s="2"/>
      <c r="BM125" s="2"/>
      <c r="BN125" s="2"/>
      <c r="BO125" s="2"/>
      <c r="BP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row>
    <row r="126" spans="1:186" ht="20.100000000000001" hidden="1" customHeight="1">
      <c r="A126" s="180"/>
      <c r="B126" s="5"/>
      <c r="C126" s="9"/>
      <c r="D126" s="9"/>
      <c r="E126" s="9"/>
      <c r="F126" s="9"/>
      <c r="G126" s="9"/>
      <c r="H126" s="9"/>
      <c r="I126" s="9"/>
      <c r="J126" s="9"/>
      <c r="K126" s="9"/>
      <c r="L126" s="1275" t="s">
        <v>54</v>
      </c>
      <c r="M126" s="1275"/>
      <c r="N126" s="1275"/>
      <c r="O126" s="1275"/>
      <c r="P126" s="1275"/>
      <c r="Q126" s="1275"/>
      <c r="R126" s="1275"/>
      <c r="S126" s="1275"/>
      <c r="T126" s="2"/>
      <c r="U126" s="893" t="s">
        <v>220</v>
      </c>
      <c r="V126" s="894"/>
      <c r="W126" s="895"/>
      <c r="X126" s="10" t="s">
        <v>35</v>
      </c>
      <c r="Y126" s="32" t="str">
        <f>IF($Y$12="","",$Y$12)</f>
        <v>１１１－１１１１</v>
      </c>
      <c r="Z126" s="10"/>
      <c r="AA126" s="5"/>
      <c r="AB126" s="5"/>
      <c r="AC126" s="5"/>
      <c r="AD126" s="5"/>
      <c r="AE126" s="5"/>
      <c r="AF126" s="5"/>
      <c r="AG126" s="5"/>
      <c r="AH126" s="5"/>
      <c r="AI126" s="5"/>
      <c r="AJ126" s="5"/>
      <c r="AK126" s="45"/>
      <c r="AL126" s="181"/>
      <c r="AM126" s="2"/>
      <c r="AN126" s="2"/>
      <c r="AO126" s="2"/>
      <c r="AP126" s="2"/>
      <c r="AQ126" s="832" t="s">
        <v>440</v>
      </c>
      <c r="AR126" s="832"/>
      <c r="AS126" s="832"/>
      <c r="AT126" s="832"/>
      <c r="AU126" s="832"/>
      <c r="AV126" s="832"/>
      <c r="AW126" s="832"/>
      <c r="AX126" s="832"/>
      <c r="AY126" s="832"/>
      <c r="AZ126" s="832"/>
      <c r="BA126" s="832"/>
      <c r="BB126" s="832"/>
      <c r="BC126" s="832"/>
      <c r="BD126" s="832"/>
      <c r="BE126" s="832"/>
      <c r="BF126" s="832"/>
      <c r="BG126" s="832"/>
      <c r="BH126" s="832"/>
      <c r="BI126" s="832"/>
      <c r="BJ126" s="832"/>
      <c r="BK126" s="832"/>
      <c r="BL126" s="2"/>
      <c r="BM126" s="2"/>
      <c r="BN126" s="2"/>
      <c r="BO126" s="2"/>
      <c r="BP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row>
    <row r="127" spans="1:186" ht="20.100000000000001" hidden="1" customHeight="1">
      <c r="A127" s="180"/>
      <c r="B127" s="5"/>
      <c r="C127" s="1058">
        <f>IF($C$13="","　 年  　 月",$C$13)</f>
        <v>45505</v>
      </c>
      <c r="D127" s="1058"/>
      <c r="E127" s="1058"/>
      <c r="F127" s="1058"/>
      <c r="G127" s="1058"/>
      <c r="H127" s="1059" t="str">
        <f>IF($H$13="","　   日",$H$13)</f>
        <v>15日</v>
      </c>
      <c r="I127" s="1059"/>
      <c r="J127" s="1059"/>
      <c r="K127" s="9"/>
      <c r="L127" s="773"/>
      <c r="M127" s="773"/>
      <c r="N127" s="773"/>
      <c r="O127" s="773"/>
      <c r="P127" s="773"/>
      <c r="Q127" s="773"/>
      <c r="R127" s="773"/>
      <c r="S127" s="773"/>
      <c r="T127" s="2"/>
      <c r="U127" s="896"/>
      <c r="V127" s="897"/>
      <c r="W127" s="898"/>
      <c r="X127" s="1021" t="str">
        <f>IF($X$13="","",$X$13)</f>
        <v>東京都新宿区●●</v>
      </c>
      <c r="Y127" s="897"/>
      <c r="Z127" s="897"/>
      <c r="AA127" s="897"/>
      <c r="AB127" s="897"/>
      <c r="AC127" s="897"/>
      <c r="AD127" s="897"/>
      <c r="AE127" s="897"/>
      <c r="AF127" s="897"/>
      <c r="AG127" s="897"/>
      <c r="AH127" s="897"/>
      <c r="AI127" s="897"/>
      <c r="AJ127" s="897"/>
      <c r="AK127" s="1022"/>
      <c r="AL127" s="181"/>
      <c r="AM127" s="2"/>
      <c r="AN127" s="2"/>
      <c r="AO127" s="2"/>
      <c r="AP127" s="2"/>
      <c r="AQ127" s="832"/>
      <c r="AR127" s="832"/>
      <c r="AS127" s="832"/>
      <c r="AT127" s="832"/>
      <c r="AU127" s="832"/>
      <c r="AV127" s="832"/>
      <c r="AW127" s="832"/>
      <c r="AX127" s="832"/>
      <c r="AY127" s="832"/>
      <c r="AZ127" s="832"/>
      <c r="BA127" s="832"/>
      <c r="BB127" s="832"/>
      <c r="BC127" s="832"/>
      <c r="BD127" s="832"/>
      <c r="BE127" s="832"/>
      <c r="BF127" s="832"/>
      <c r="BG127" s="832"/>
      <c r="BH127" s="832"/>
      <c r="BI127" s="832"/>
      <c r="BJ127" s="832"/>
      <c r="BK127" s="832"/>
      <c r="BL127" s="2"/>
      <c r="BM127" s="2"/>
      <c r="BN127" s="2"/>
      <c r="BO127" s="2"/>
      <c r="BP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row>
    <row r="128" spans="1:186" ht="24.95" hidden="1" customHeight="1">
      <c r="A128" s="180"/>
      <c r="B128" s="5"/>
      <c r="C128" s="2"/>
      <c r="D128" s="5"/>
      <c r="E128" s="5"/>
      <c r="F128" s="5"/>
      <c r="G128" s="5"/>
      <c r="H128" s="5"/>
      <c r="I128" s="5"/>
      <c r="J128" s="5"/>
      <c r="K128" s="5"/>
      <c r="L128" s="773"/>
      <c r="M128" s="773"/>
      <c r="N128" s="773"/>
      <c r="O128" s="773"/>
      <c r="P128" s="773"/>
      <c r="Q128" s="773"/>
      <c r="R128" s="773"/>
      <c r="S128" s="773"/>
      <c r="T128" s="2"/>
      <c r="U128" s="794" t="s">
        <v>3</v>
      </c>
      <c r="V128" s="795"/>
      <c r="W128" s="796"/>
      <c r="X128" s="889" t="str">
        <f>IF($X$14="","",$X$14)</f>
        <v>○○産業センター</v>
      </c>
      <c r="Y128" s="890"/>
      <c r="Z128" s="890"/>
      <c r="AA128" s="890"/>
      <c r="AB128" s="890"/>
      <c r="AC128" s="890"/>
      <c r="AD128" s="890"/>
      <c r="AE128" s="890"/>
      <c r="AF128" s="890"/>
      <c r="AG128" s="890"/>
      <c r="AH128" s="890"/>
      <c r="AI128" s="890"/>
      <c r="AJ128" s="890"/>
      <c r="AK128" s="891"/>
      <c r="AL128" s="181"/>
      <c r="AM128" s="2"/>
      <c r="AN128" s="2"/>
      <c r="AO128" s="2"/>
      <c r="AP128" s="2"/>
      <c r="AQ128" s="832"/>
      <c r="AR128" s="832"/>
      <c r="AS128" s="832"/>
      <c r="AT128" s="832"/>
      <c r="AU128" s="832"/>
      <c r="AV128" s="832"/>
      <c r="AW128" s="832"/>
      <c r="AX128" s="832"/>
      <c r="AY128" s="832"/>
      <c r="AZ128" s="832"/>
      <c r="BA128" s="832"/>
      <c r="BB128" s="832"/>
      <c r="BC128" s="832"/>
      <c r="BD128" s="832"/>
      <c r="BE128" s="832"/>
      <c r="BF128" s="832"/>
      <c r="BG128" s="832"/>
      <c r="BH128" s="832"/>
      <c r="BI128" s="832"/>
      <c r="BJ128" s="832"/>
      <c r="BK128" s="832"/>
      <c r="BL128" s="2"/>
      <c r="BM128" s="2"/>
      <c r="BN128" s="2"/>
      <c r="BO128" s="2"/>
      <c r="BP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row>
    <row r="129" spans="1:186" ht="20.100000000000001" hidden="1" customHeight="1">
      <c r="A129" s="180"/>
      <c r="B129" s="5"/>
      <c r="C129" s="814" t="s">
        <v>5</v>
      </c>
      <c r="D129" s="815"/>
      <c r="E129" s="816"/>
      <c r="F129" s="1060" t="str">
        <f>IF($F$15="","",$F$15)</f>
        <v>Ｋ1</v>
      </c>
      <c r="G129" s="1061"/>
      <c r="H129" s="905" t="s">
        <v>6</v>
      </c>
      <c r="I129" s="1060">
        <f>IF($I$15="","",$I$15)</f>
        <v>71</v>
      </c>
      <c r="J129" s="1061"/>
      <c r="K129" s="905" t="s">
        <v>6</v>
      </c>
      <c r="L129" s="899">
        <f>IF($L$15="","",$L$15)</f>
        <v>99</v>
      </c>
      <c r="M129" s="900"/>
      <c r="N129" s="900"/>
      <c r="O129" s="901"/>
      <c r="P129" s="905" t="s">
        <v>6</v>
      </c>
      <c r="Q129" s="1064" t="str">
        <f>IF($Q$15="","",$Q$15)</f>
        <v/>
      </c>
      <c r="R129" s="1065"/>
      <c r="S129" s="1066"/>
      <c r="T129" s="2"/>
      <c r="U129" s="1073" t="s">
        <v>2</v>
      </c>
      <c r="V129" s="1074"/>
      <c r="W129" s="1075"/>
      <c r="X129" s="909" t="str">
        <f>IF($X$15="","",$X$15)</f>
        <v>●●　●●</v>
      </c>
      <c r="Y129" s="910"/>
      <c r="Z129" s="910"/>
      <c r="AA129" s="910"/>
      <c r="AB129" s="910"/>
      <c r="AC129" s="910"/>
      <c r="AD129" s="910"/>
      <c r="AE129" s="910"/>
      <c r="AF129" s="910"/>
      <c r="AG129" s="910"/>
      <c r="AH129" s="910"/>
      <c r="AI129" s="910"/>
      <c r="AJ129" s="910"/>
      <c r="AK129" s="911"/>
      <c r="AL129" s="181"/>
      <c r="AM129" s="2"/>
      <c r="AN129" s="2"/>
      <c r="AO129" s="2"/>
      <c r="AP129" s="2"/>
      <c r="AQ129" s="2"/>
      <c r="AR129" s="30" t="s">
        <v>39</v>
      </c>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row>
    <row r="130" spans="1:186" ht="20.100000000000001" hidden="1" customHeight="1" thickBot="1">
      <c r="A130" s="180"/>
      <c r="B130" s="5"/>
      <c r="C130" s="817"/>
      <c r="D130" s="818"/>
      <c r="E130" s="819"/>
      <c r="F130" s="1062"/>
      <c r="G130" s="1063"/>
      <c r="H130" s="905"/>
      <c r="I130" s="1062"/>
      <c r="J130" s="1063"/>
      <c r="K130" s="905"/>
      <c r="L130" s="902"/>
      <c r="M130" s="903"/>
      <c r="N130" s="903"/>
      <c r="O130" s="904"/>
      <c r="P130" s="905"/>
      <c r="Q130" s="1067"/>
      <c r="R130" s="1068"/>
      <c r="S130" s="1069"/>
      <c r="T130" s="2"/>
      <c r="U130" s="1070" t="s">
        <v>4</v>
      </c>
      <c r="V130" s="1071"/>
      <c r="W130" s="1072"/>
      <c r="X130" s="906" t="str">
        <f>IF($X$16="","",$X$16)</f>
        <v>０３－１２３４－５６７８</v>
      </c>
      <c r="Y130" s="907"/>
      <c r="Z130" s="907"/>
      <c r="AA130" s="907"/>
      <c r="AB130" s="907"/>
      <c r="AC130" s="907"/>
      <c r="AD130" s="907"/>
      <c r="AE130" s="907"/>
      <c r="AF130" s="907"/>
      <c r="AG130" s="907"/>
      <c r="AH130" s="907"/>
      <c r="AI130" s="907"/>
      <c r="AJ130" s="907"/>
      <c r="AK130" s="908"/>
      <c r="AL130" s="181"/>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row>
    <row r="131" spans="1:186" ht="6" hidden="1" customHeight="1" thickBot="1">
      <c r="A131" s="18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181"/>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row>
    <row r="132" spans="1:186" ht="18" hidden="1" customHeight="1">
      <c r="A132" s="180"/>
      <c r="B132" s="5"/>
      <c r="C132" s="808" t="s">
        <v>0</v>
      </c>
      <c r="D132" s="809"/>
      <c r="E132" s="810"/>
      <c r="F132" s="853" t="str">
        <f>IF($F$18="","",$F$18)</f>
        <v>○○ビル新築工事　給排水衛生・空調換気設備</v>
      </c>
      <c r="G132" s="854"/>
      <c r="H132" s="854"/>
      <c r="I132" s="854"/>
      <c r="J132" s="854"/>
      <c r="K132" s="854"/>
      <c r="L132" s="854"/>
      <c r="M132" s="854"/>
      <c r="N132" s="854"/>
      <c r="O132" s="854"/>
      <c r="P132" s="854"/>
      <c r="Q132" s="854"/>
      <c r="R132" s="854"/>
      <c r="S132" s="854"/>
      <c r="T132" s="854"/>
      <c r="U132" s="854"/>
      <c r="V132" s="854"/>
      <c r="W132" s="854"/>
      <c r="X132" s="854"/>
      <c r="Y132" s="854"/>
      <c r="Z132" s="854"/>
      <c r="AA132" s="854"/>
      <c r="AB132" s="854"/>
      <c r="AC132" s="854"/>
      <c r="AD132" s="854"/>
      <c r="AE132" s="855"/>
      <c r="AF132" s="1003" t="s">
        <v>1</v>
      </c>
      <c r="AG132" s="809"/>
      <c r="AH132" s="1004"/>
      <c r="AI132" s="1030">
        <f>IF($AI$18="","",$AI$18)</f>
        <v>45443</v>
      </c>
      <c r="AJ132" s="1031"/>
      <c r="AK132" s="1032"/>
      <c r="AL132" s="181"/>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1199"/>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row>
    <row r="133" spans="1:186" ht="18" hidden="1" customHeight="1" thickBot="1">
      <c r="A133" s="180"/>
      <c r="B133" s="5"/>
      <c r="C133" s="811"/>
      <c r="D133" s="812"/>
      <c r="E133" s="813"/>
      <c r="F133" s="856"/>
      <c r="G133" s="857"/>
      <c r="H133" s="857"/>
      <c r="I133" s="857"/>
      <c r="J133" s="857"/>
      <c r="K133" s="857"/>
      <c r="L133" s="857"/>
      <c r="M133" s="857"/>
      <c r="N133" s="857"/>
      <c r="O133" s="857"/>
      <c r="P133" s="857"/>
      <c r="Q133" s="857"/>
      <c r="R133" s="857"/>
      <c r="S133" s="857"/>
      <c r="T133" s="857"/>
      <c r="U133" s="857"/>
      <c r="V133" s="857"/>
      <c r="W133" s="857"/>
      <c r="X133" s="857"/>
      <c r="Y133" s="857"/>
      <c r="Z133" s="857"/>
      <c r="AA133" s="857"/>
      <c r="AB133" s="857"/>
      <c r="AC133" s="857"/>
      <c r="AD133" s="857"/>
      <c r="AE133" s="858"/>
      <c r="AF133" s="1005"/>
      <c r="AG133" s="812"/>
      <c r="AH133" s="1006"/>
      <c r="AI133" s="1033"/>
      <c r="AJ133" s="1034"/>
      <c r="AK133" s="1035"/>
      <c r="AL133" s="181"/>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1199"/>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row>
    <row r="134" spans="1:186" ht="6" hidden="1" customHeight="1" thickBot="1">
      <c r="A134" s="180"/>
      <c r="B134" s="5"/>
      <c r="C134" s="5"/>
      <c r="D134" s="5"/>
      <c r="E134" s="5"/>
      <c r="F134" s="5"/>
      <c r="G134" s="5"/>
      <c r="H134" s="5"/>
      <c r="I134" s="5"/>
      <c r="J134" s="5"/>
      <c r="K134" s="5"/>
      <c r="L134" s="5"/>
      <c r="M134" s="5"/>
      <c r="N134" s="5"/>
      <c r="O134" s="5"/>
      <c r="P134" s="5"/>
      <c r="Q134" s="5"/>
      <c r="R134" s="5"/>
      <c r="S134" s="5"/>
      <c r="T134" s="5"/>
      <c r="U134" s="5"/>
      <c r="V134" s="5"/>
      <c r="W134" s="5"/>
      <c r="X134" s="5"/>
      <c r="Y134" s="2"/>
      <c r="Z134" s="2"/>
      <c r="AA134" s="5"/>
      <c r="AB134" s="54"/>
      <c r="AC134" s="54"/>
      <c r="AD134" s="54"/>
      <c r="AE134" s="54"/>
      <c r="AF134" s="54"/>
      <c r="AG134" s="54"/>
      <c r="AH134" s="54"/>
      <c r="AI134" s="54"/>
      <c r="AJ134" s="54"/>
      <c r="AK134" s="54"/>
      <c r="AL134" s="181"/>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1199"/>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row>
    <row r="135" spans="1:186" ht="18" hidden="1" customHeight="1">
      <c r="A135" s="180"/>
      <c r="B135" s="5"/>
      <c r="C135" s="13" t="s">
        <v>7</v>
      </c>
      <c r="D135" s="14"/>
      <c r="E135" s="14"/>
      <c r="F135" s="14"/>
      <c r="G135" s="14"/>
      <c r="H135" s="879"/>
      <c r="I135" s="879"/>
      <c r="J135" s="831">
        <f>IF($J$21="","",$J$21)</f>
        <v>9000000</v>
      </c>
      <c r="K135" s="831"/>
      <c r="L135" s="831"/>
      <c r="M135" s="831"/>
      <c r="N135" s="831"/>
      <c r="O135" s="831"/>
      <c r="P135" s="831"/>
      <c r="Q135" s="5"/>
      <c r="R135" s="73"/>
      <c r="S135" s="870" t="s">
        <v>233</v>
      </c>
      <c r="T135" s="871"/>
      <c r="U135" s="872"/>
      <c r="V135" s="774" t="str">
        <f>IF($BQ$15="","",$V$21)</f>
        <v>A008</v>
      </c>
      <c r="W135" s="775"/>
      <c r="X135" s="775"/>
      <c r="Y135" s="775"/>
      <c r="Z135" s="775" t="str">
        <f>IF($BT$15="","",$Z$21)</f>
        <v>ポンプ類</v>
      </c>
      <c r="AA135" s="775"/>
      <c r="AB135" s="775"/>
      <c r="AC135" s="775"/>
      <c r="AD135" s="775"/>
      <c r="AE135" s="775"/>
      <c r="AF135" s="775"/>
      <c r="AG135" s="775"/>
      <c r="AH135" s="775"/>
      <c r="AI135" s="775"/>
      <c r="AJ135" s="775"/>
      <c r="AK135" s="859"/>
      <c r="AL135" s="181"/>
      <c r="AM135" s="2"/>
      <c r="AN135" s="2"/>
      <c r="AO135" s="2"/>
      <c r="AP135" s="2"/>
      <c r="AQ135" s="2"/>
      <c r="AR135" s="111"/>
      <c r="AS135" s="111"/>
      <c r="AT135" s="55"/>
      <c r="AU135" s="97"/>
      <c r="AV135" s="97"/>
      <c r="AW135" s="97"/>
      <c r="AX135" s="112"/>
      <c r="AY135" s="112"/>
      <c r="AZ135" s="112"/>
      <c r="BA135" s="112"/>
      <c r="BB135" s="112"/>
      <c r="BC135" s="2"/>
      <c r="BD135" s="2"/>
      <c r="BE135" s="2"/>
      <c r="BF135" s="2"/>
      <c r="BG135" s="2"/>
      <c r="BH135" s="2"/>
      <c r="BI135" s="2"/>
      <c r="BJ135" s="2"/>
      <c r="BK135" s="2"/>
      <c r="BL135" s="2"/>
      <c r="BM135" s="2"/>
      <c r="BN135" s="2"/>
      <c r="BO135" s="2"/>
      <c r="BP135" s="1199"/>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row>
    <row r="136" spans="1:186" ht="18" hidden="1" customHeight="1">
      <c r="A136" s="180"/>
      <c r="B136" s="5"/>
      <c r="C136" s="15"/>
      <c r="D136" s="852" t="s">
        <v>17</v>
      </c>
      <c r="E136" s="852"/>
      <c r="F136" s="852"/>
      <c r="G136" s="852"/>
      <c r="H136" s="852"/>
      <c r="I136" s="852"/>
      <c r="J136" s="831"/>
      <c r="K136" s="831"/>
      <c r="L136" s="831"/>
      <c r="M136" s="831"/>
      <c r="N136" s="831"/>
      <c r="O136" s="831"/>
      <c r="P136" s="831"/>
      <c r="Q136" s="5"/>
      <c r="R136" s="73"/>
      <c r="S136" s="873"/>
      <c r="T136" s="874"/>
      <c r="U136" s="875"/>
      <c r="V136" s="991" t="str">
        <f>IF($CB$15="","",$V$22)</f>
        <v>給水増圧ポンプユニット</v>
      </c>
      <c r="W136" s="992"/>
      <c r="X136" s="992"/>
      <c r="Y136" s="992"/>
      <c r="Z136" s="992"/>
      <c r="AA136" s="992"/>
      <c r="AB136" s="992"/>
      <c r="AC136" s="992"/>
      <c r="AD136" s="992"/>
      <c r="AE136" s="992"/>
      <c r="AF136" s="992"/>
      <c r="AG136" s="992"/>
      <c r="AH136" s="992"/>
      <c r="AI136" s="992"/>
      <c r="AJ136" s="992"/>
      <c r="AK136" s="993"/>
      <c r="AL136" s="181"/>
      <c r="AM136" s="2"/>
      <c r="AN136" s="2"/>
      <c r="AO136" s="2"/>
      <c r="AP136" s="2"/>
      <c r="AQ136" s="2"/>
      <c r="AR136" s="111"/>
      <c r="AS136" s="111"/>
      <c r="AT136" s="55"/>
      <c r="AU136" s="97"/>
      <c r="AV136" s="97"/>
      <c r="AW136" s="97"/>
      <c r="AX136" s="112"/>
      <c r="AY136" s="112"/>
      <c r="AZ136" s="112"/>
      <c r="BA136" s="112"/>
      <c r="BB136" s="112"/>
      <c r="BC136" s="2"/>
      <c r="BD136" s="2"/>
      <c r="BE136" s="2"/>
      <c r="BF136" s="2"/>
      <c r="BG136" s="2"/>
      <c r="BH136" s="2"/>
      <c r="BI136" s="2"/>
      <c r="BJ136" s="2"/>
      <c r="BK136" s="2"/>
      <c r="BL136" s="2"/>
      <c r="BM136" s="2"/>
      <c r="BN136" s="2"/>
      <c r="BO136" s="2"/>
      <c r="BP136" s="1199"/>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row>
    <row r="137" spans="1:186" ht="18" hidden="1" customHeight="1">
      <c r="A137" s="180"/>
      <c r="B137" s="1231" t="s">
        <v>446</v>
      </c>
      <c r="C137" s="13" t="s">
        <v>8</v>
      </c>
      <c r="D137" s="14"/>
      <c r="E137" s="14"/>
      <c r="F137" s="14"/>
      <c r="G137" s="14"/>
      <c r="H137" s="14"/>
      <c r="I137" s="14"/>
      <c r="J137" s="831">
        <f>$J$23</f>
        <v>900000</v>
      </c>
      <c r="K137" s="831"/>
      <c r="L137" s="831"/>
      <c r="M137" s="831"/>
      <c r="N137" s="831"/>
      <c r="O137" s="831"/>
      <c r="P137" s="831"/>
      <c r="Q137" s="5"/>
      <c r="R137" s="70"/>
      <c r="S137" s="873"/>
      <c r="T137" s="874"/>
      <c r="U137" s="875"/>
      <c r="V137" s="994"/>
      <c r="W137" s="995"/>
      <c r="X137" s="995"/>
      <c r="Y137" s="995"/>
      <c r="Z137" s="995"/>
      <c r="AA137" s="995"/>
      <c r="AB137" s="995"/>
      <c r="AC137" s="995"/>
      <c r="AD137" s="995"/>
      <c r="AE137" s="995"/>
      <c r="AF137" s="995"/>
      <c r="AG137" s="995"/>
      <c r="AH137" s="995"/>
      <c r="AI137" s="995"/>
      <c r="AJ137" s="995"/>
      <c r="AK137" s="996"/>
      <c r="AL137" s="181"/>
      <c r="AM137" s="2"/>
      <c r="AN137" s="2"/>
      <c r="AO137" s="2"/>
      <c r="AP137" s="2"/>
      <c r="AQ137" s="2"/>
      <c r="AR137" s="111"/>
      <c r="AS137" s="111"/>
      <c r="AT137" s="55"/>
      <c r="AU137" s="97"/>
      <c r="AV137" s="97"/>
      <c r="AW137" s="97"/>
      <c r="AX137" s="112"/>
      <c r="AY137" s="112"/>
      <c r="AZ137" s="112"/>
      <c r="BA137" s="112"/>
      <c r="BB137" s="112"/>
      <c r="BC137" s="2"/>
      <c r="BD137" s="2"/>
      <c r="BE137" s="2"/>
      <c r="BF137" s="2"/>
      <c r="BG137" s="2"/>
      <c r="BH137" s="2"/>
      <c r="BI137" s="2"/>
      <c r="BJ137" s="2"/>
      <c r="BK137" s="2"/>
      <c r="BL137" s="2"/>
      <c r="BM137" s="2"/>
      <c r="BN137" s="2"/>
      <c r="BO137" s="2"/>
      <c r="BP137" s="1199"/>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row>
    <row r="138" spans="1:186" ht="18" hidden="1" customHeight="1">
      <c r="A138" s="180"/>
      <c r="B138" s="1231"/>
      <c r="C138" s="29"/>
      <c r="D138" s="912" t="s">
        <v>242</v>
      </c>
      <c r="E138" s="912"/>
      <c r="F138" s="912"/>
      <c r="G138" s="912"/>
      <c r="H138" s="912"/>
      <c r="I138" s="912"/>
      <c r="J138" s="831"/>
      <c r="K138" s="831"/>
      <c r="L138" s="831"/>
      <c r="M138" s="831"/>
      <c r="N138" s="831"/>
      <c r="O138" s="831"/>
      <c r="P138" s="831"/>
      <c r="Q138" s="5"/>
      <c r="R138" s="70"/>
      <c r="S138" s="873"/>
      <c r="T138" s="874"/>
      <c r="U138" s="875"/>
      <c r="V138" s="862" t="str">
        <f>IF($V$24="","",$V$24)</f>
        <v/>
      </c>
      <c r="W138" s="862"/>
      <c r="X138" s="862"/>
      <c r="Y138" s="862"/>
      <c r="Z138" s="862"/>
      <c r="AA138" s="862"/>
      <c r="AB138" s="862"/>
      <c r="AC138" s="862"/>
      <c r="AD138" s="862"/>
      <c r="AE138" s="862"/>
      <c r="AF138" s="862"/>
      <c r="AG138" s="862"/>
      <c r="AH138" s="862"/>
      <c r="AI138" s="862"/>
      <c r="AJ138" s="862"/>
      <c r="AK138" s="863"/>
      <c r="AL138" s="181"/>
      <c r="AM138" s="2"/>
      <c r="AN138" s="2"/>
      <c r="AO138" s="2"/>
      <c r="AP138" s="2"/>
      <c r="AQ138" s="2"/>
      <c r="AR138" s="111"/>
      <c r="AS138" s="111"/>
      <c r="AT138" s="55"/>
      <c r="AU138" s="110"/>
      <c r="AV138" s="110"/>
      <c r="AW138" s="110"/>
      <c r="AX138" s="32"/>
      <c r="AY138" s="32"/>
      <c r="AZ138" s="32"/>
      <c r="BA138" s="32"/>
      <c r="BB138" s="32"/>
      <c r="BC138" s="2"/>
      <c r="BD138" s="2"/>
      <c r="BE138" s="2"/>
      <c r="BF138" s="2"/>
      <c r="BG138" s="2"/>
      <c r="BH138" s="2"/>
      <c r="BI138" s="2"/>
      <c r="BJ138" s="2"/>
      <c r="BK138" s="2"/>
      <c r="BL138" s="2"/>
      <c r="BM138" s="2"/>
      <c r="BN138" s="2"/>
      <c r="BO138" s="2"/>
      <c r="BP138" s="185"/>
      <c r="BQ138" s="182"/>
      <c r="BR138" s="182"/>
      <c r="BS138" s="182"/>
      <c r="BT138" s="51"/>
      <c r="BU138" s="51"/>
      <c r="BV138" s="51"/>
      <c r="BW138" s="51"/>
      <c r="BX138" s="51"/>
      <c r="BY138" s="51"/>
      <c r="BZ138" s="51"/>
      <c r="CA138" s="51"/>
      <c r="CB138" s="51"/>
      <c r="CC138" s="52"/>
      <c r="CD138" s="52"/>
      <c r="CE138" s="52"/>
      <c r="CF138" s="52"/>
      <c r="CG138" s="52"/>
      <c r="CH138" s="52"/>
      <c r="CI138" s="52"/>
      <c r="CJ138" s="52"/>
      <c r="CK138" s="52"/>
      <c r="CL138" s="52"/>
      <c r="CM138" s="52"/>
      <c r="CN138" s="52"/>
      <c r="CO138" s="51"/>
      <c r="CP138" s="51"/>
      <c r="CQ138" s="51"/>
      <c r="CR138" s="51"/>
      <c r="CS138" s="52"/>
      <c r="CT138" s="52"/>
      <c r="CU138" s="52"/>
      <c r="CV138" s="52"/>
      <c r="CW138" s="5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row>
    <row r="139" spans="1:186" ht="18" hidden="1" customHeight="1" thickBot="1">
      <c r="A139" s="180"/>
      <c r="B139" s="5"/>
      <c r="C139" s="15" t="s">
        <v>9</v>
      </c>
      <c r="D139" s="10" t="s">
        <v>24</v>
      </c>
      <c r="E139" s="10"/>
      <c r="F139" s="10"/>
      <c r="G139" s="10"/>
      <c r="H139" s="10"/>
      <c r="I139" s="10"/>
      <c r="J139" s="831">
        <f>$J$25</f>
        <v>9900000</v>
      </c>
      <c r="K139" s="831"/>
      <c r="L139" s="831"/>
      <c r="M139" s="831"/>
      <c r="N139" s="831"/>
      <c r="O139" s="831"/>
      <c r="P139" s="831"/>
      <c r="Q139" s="5"/>
      <c r="R139" s="10"/>
      <c r="S139" s="876"/>
      <c r="T139" s="877"/>
      <c r="U139" s="878"/>
      <c r="V139" s="864"/>
      <c r="W139" s="864"/>
      <c r="X139" s="864"/>
      <c r="Y139" s="864"/>
      <c r="Z139" s="864"/>
      <c r="AA139" s="864"/>
      <c r="AB139" s="864"/>
      <c r="AC139" s="864"/>
      <c r="AD139" s="864"/>
      <c r="AE139" s="864"/>
      <c r="AF139" s="864"/>
      <c r="AG139" s="864"/>
      <c r="AH139" s="864"/>
      <c r="AI139" s="864"/>
      <c r="AJ139" s="864"/>
      <c r="AK139" s="865"/>
      <c r="AL139" s="181"/>
      <c r="AM139" s="2"/>
      <c r="AN139" s="2"/>
      <c r="AO139" s="2"/>
      <c r="AP139" s="2"/>
      <c r="AQ139" s="2"/>
      <c r="AR139" s="113"/>
      <c r="AS139" s="113"/>
      <c r="AT139" s="55"/>
      <c r="AU139" s="110"/>
      <c r="AV139" s="110"/>
      <c r="AW139" s="110"/>
      <c r="AX139" s="32"/>
      <c r="AY139" s="32"/>
      <c r="AZ139" s="32"/>
      <c r="BA139" s="32"/>
      <c r="BB139" s="32"/>
      <c r="BC139" s="2"/>
      <c r="BD139" s="2"/>
      <c r="BE139" s="2"/>
      <c r="BF139" s="2"/>
      <c r="BG139" s="2"/>
      <c r="BH139" s="2"/>
      <c r="BI139" s="2"/>
      <c r="BJ139" s="2"/>
      <c r="BK139" s="2"/>
      <c r="BL139" s="2"/>
      <c r="BM139" s="2"/>
      <c r="BN139" s="2"/>
      <c r="BO139" s="2"/>
      <c r="BP139" s="185"/>
      <c r="BQ139" s="182"/>
      <c r="BR139" s="182"/>
      <c r="BS139" s="182"/>
      <c r="BT139" s="51"/>
      <c r="BU139" s="51"/>
      <c r="BV139" s="51"/>
      <c r="BW139" s="51"/>
      <c r="BX139" s="51"/>
      <c r="BY139" s="51"/>
      <c r="BZ139" s="51"/>
      <c r="CA139" s="52"/>
      <c r="CB139" s="51"/>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row>
    <row r="140" spans="1:186" ht="18" hidden="1" customHeight="1">
      <c r="A140" s="180"/>
      <c r="B140" s="5"/>
      <c r="C140" s="15"/>
      <c r="D140" s="852" t="s">
        <v>18</v>
      </c>
      <c r="E140" s="852"/>
      <c r="F140" s="852"/>
      <c r="G140" s="852"/>
      <c r="H140" s="852"/>
      <c r="I140" s="852"/>
      <c r="J140" s="831"/>
      <c r="K140" s="831"/>
      <c r="L140" s="831"/>
      <c r="M140" s="831"/>
      <c r="N140" s="831"/>
      <c r="O140" s="831"/>
      <c r="P140" s="831"/>
      <c r="Q140" s="5"/>
      <c r="R140" s="73"/>
      <c r="S140" s="73"/>
      <c r="T140" s="73"/>
      <c r="U140" s="73"/>
      <c r="V140" s="73"/>
      <c r="W140" s="73"/>
      <c r="X140" s="73"/>
      <c r="Y140" s="73"/>
      <c r="Z140" s="56"/>
      <c r="AL140" s="181"/>
      <c r="AM140" s="2"/>
      <c r="AN140" s="2"/>
      <c r="AO140" s="2"/>
      <c r="AP140" s="2"/>
      <c r="AQ140" s="2"/>
      <c r="AR140" s="113"/>
      <c r="AS140" s="113"/>
      <c r="AT140" s="55"/>
      <c r="AU140" s="110"/>
      <c r="AV140" s="110"/>
      <c r="AW140" s="110"/>
      <c r="AX140" s="32"/>
      <c r="AY140" s="32"/>
      <c r="AZ140" s="32"/>
      <c r="BA140" s="32"/>
      <c r="BB140" s="32"/>
      <c r="BC140" s="2"/>
      <c r="BD140" s="2"/>
      <c r="BE140" s="2"/>
      <c r="BF140" s="2"/>
      <c r="BG140" s="2"/>
      <c r="BH140" s="2"/>
      <c r="BI140" s="2"/>
      <c r="BJ140" s="2"/>
      <c r="BK140" s="2"/>
      <c r="BL140" s="2"/>
      <c r="BM140" s="2"/>
      <c r="BN140" s="2"/>
      <c r="BO140" s="2"/>
      <c r="BP140" s="185"/>
      <c r="BQ140" s="182"/>
      <c r="BR140" s="182"/>
      <c r="BS140" s="182"/>
      <c r="BT140" s="51"/>
      <c r="BU140" s="51"/>
      <c r="BV140" s="51"/>
      <c r="BW140" s="51"/>
      <c r="BX140" s="51"/>
      <c r="BY140" s="51"/>
      <c r="BZ140" s="51"/>
      <c r="CA140" s="52"/>
      <c r="CB140" s="51"/>
      <c r="CC140" s="52"/>
      <c r="CD140" s="52"/>
      <c r="CE140" s="52"/>
      <c r="CF140" s="52"/>
      <c r="CG140" s="52"/>
      <c r="CH140" s="52"/>
      <c r="CI140" s="52"/>
      <c r="CJ140" s="52"/>
      <c r="CK140" s="52"/>
      <c r="CL140" s="52"/>
      <c r="CM140" s="52"/>
      <c r="CN140" s="52"/>
      <c r="CO140" s="52"/>
      <c r="CP140" s="52"/>
      <c r="CQ140" s="52"/>
      <c r="CR140" s="52"/>
      <c r="CS140" s="52"/>
      <c r="CT140" s="52"/>
      <c r="CU140" s="52"/>
      <c r="CV140" s="52"/>
      <c r="CW140" s="5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row>
    <row r="141" spans="1:186" ht="18" hidden="1" customHeight="1">
      <c r="A141" s="180"/>
      <c r="B141" s="5"/>
      <c r="C141" s="13" t="s">
        <v>10</v>
      </c>
      <c r="D141" s="1094" t="s">
        <v>19</v>
      </c>
      <c r="E141" s="1094"/>
      <c r="F141" s="1094"/>
      <c r="G141" s="1094"/>
      <c r="H141" s="1094"/>
      <c r="I141" s="1094"/>
      <c r="J141" s="831">
        <f>IF($J$27="","",$J$27)</f>
        <v>3300000</v>
      </c>
      <c r="K141" s="831"/>
      <c r="L141" s="831"/>
      <c r="M141" s="831"/>
      <c r="N141" s="831"/>
      <c r="O141" s="831"/>
      <c r="P141" s="831"/>
      <c r="Q141" s="5"/>
      <c r="R141" s="73"/>
      <c r="S141" s="1098" t="s">
        <v>243</v>
      </c>
      <c r="T141" s="98" t="s">
        <v>55</v>
      </c>
      <c r="U141" s="866">
        <v>12150</v>
      </c>
      <c r="V141" s="866"/>
      <c r="W141" s="866"/>
      <c r="X141" s="1200" t="s">
        <v>56</v>
      </c>
      <c r="Y141" s="1200"/>
      <c r="Z141" s="1200"/>
      <c r="AA141" s="1200"/>
      <c r="AB141" s="1201"/>
      <c r="AC141" s="101" t="s">
        <v>55</v>
      </c>
      <c r="AD141" s="866">
        <v>85984</v>
      </c>
      <c r="AE141" s="866"/>
      <c r="AF141" s="866"/>
      <c r="AG141" s="1042" t="s">
        <v>244</v>
      </c>
      <c r="AH141" s="1042"/>
      <c r="AI141" s="1042"/>
      <c r="AJ141" s="1042"/>
      <c r="AK141" s="1043"/>
      <c r="AL141" s="181"/>
      <c r="AM141" s="2"/>
      <c r="AN141" s="2"/>
      <c r="AO141" s="2"/>
      <c r="AP141" s="2"/>
      <c r="AQ141" s="2"/>
      <c r="AR141" s="113"/>
      <c r="AS141" s="113"/>
      <c r="AT141" s="55"/>
      <c r="AU141" s="110"/>
      <c r="AV141" s="110"/>
      <c r="AW141" s="110"/>
      <c r="AX141" s="32"/>
      <c r="AY141" s="32"/>
      <c r="AZ141" s="32"/>
      <c r="BA141" s="32"/>
      <c r="BB141" s="32"/>
      <c r="BC141" s="2"/>
      <c r="BD141" s="2"/>
      <c r="BE141" s="2"/>
      <c r="BF141" s="2"/>
      <c r="BG141" s="2"/>
      <c r="BH141" s="2"/>
      <c r="BI141" s="2"/>
      <c r="BJ141" s="2"/>
      <c r="BK141" s="2"/>
      <c r="BL141" s="2"/>
      <c r="BM141" s="2"/>
      <c r="BN141" s="2"/>
      <c r="BO141" s="2"/>
      <c r="BP141" s="185"/>
      <c r="BQ141" s="182"/>
      <c r="BR141" s="182"/>
      <c r="BS141" s="182"/>
      <c r="BT141" s="51"/>
      <c r="BU141" s="51"/>
      <c r="BV141" s="51"/>
      <c r="BW141" s="51"/>
      <c r="BX141" s="51"/>
      <c r="BY141" s="51"/>
      <c r="BZ141" s="51"/>
      <c r="CA141" s="52"/>
      <c r="CB141" s="51"/>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row>
    <row r="142" spans="1:186" ht="18" hidden="1" customHeight="1">
      <c r="A142" s="180"/>
      <c r="B142" s="5"/>
      <c r="C142" s="29"/>
      <c r="D142" s="914" t="s">
        <v>31</v>
      </c>
      <c r="E142" s="914"/>
      <c r="F142" s="914"/>
      <c r="G142" s="914"/>
      <c r="H142" s="914"/>
      <c r="I142" s="914"/>
      <c r="J142" s="831"/>
      <c r="K142" s="831"/>
      <c r="L142" s="831"/>
      <c r="M142" s="831"/>
      <c r="N142" s="831"/>
      <c r="O142" s="831"/>
      <c r="P142" s="831"/>
      <c r="Q142" s="5"/>
      <c r="R142" s="73"/>
      <c r="S142" s="1099"/>
      <c r="T142" s="99" t="s">
        <v>55</v>
      </c>
      <c r="U142" s="869">
        <v>12204</v>
      </c>
      <c r="V142" s="869"/>
      <c r="W142" s="869"/>
      <c r="X142" s="1202" t="s">
        <v>58</v>
      </c>
      <c r="Y142" s="1202"/>
      <c r="Z142" s="1202"/>
      <c r="AA142" s="1202"/>
      <c r="AB142" s="1203"/>
      <c r="AC142" s="102" t="s">
        <v>55</v>
      </c>
      <c r="AD142" s="869">
        <v>14338</v>
      </c>
      <c r="AE142" s="869"/>
      <c r="AF142" s="869"/>
      <c r="AG142" s="1028" t="s">
        <v>57</v>
      </c>
      <c r="AH142" s="1028"/>
      <c r="AI142" s="1028"/>
      <c r="AJ142" s="1028"/>
      <c r="AK142" s="1029"/>
      <c r="AL142" s="181"/>
      <c r="AM142" s="2"/>
      <c r="AN142" s="2"/>
      <c r="AO142" s="2"/>
      <c r="AP142" s="2"/>
      <c r="AQ142" s="2"/>
      <c r="AR142" s="113"/>
      <c r="AS142" s="113"/>
      <c r="AT142" s="55"/>
      <c r="AU142" s="110"/>
      <c r="AV142" s="110"/>
      <c r="AW142" s="110"/>
      <c r="AX142" s="32"/>
      <c r="AY142" s="32"/>
      <c r="AZ142" s="32"/>
      <c r="BA142" s="32"/>
      <c r="BB142" s="32"/>
      <c r="BC142" s="2"/>
      <c r="BD142" s="2"/>
      <c r="BG142" s="2"/>
      <c r="BH142" s="2"/>
      <c r="BL142" s="2"/>
      <c r="BM142" s="2"/>
      <c r="BN142" s="2"/>
      <c r="BO142" s="2"/>
      <c r="BP142" s="185"/>
      <c r="BQ142" s="182"/>
      <c r="BR142" s="182"/>
      <c r="BS142" s="182"/>
      <c r="BT142" s="51"/>
      <c r="BU142" s="51"/>
      <c r="BV142" s="51"/>
      <c r="BW142" s="51"/>
      <c r="BX142" s="51"/>
      <c r="BY142" s="51"/>
      <c r="BZ142" s="51"/>
      <c r="CA142" s="52"/>
      <c r="CB142" s="51"/>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row>
    <row r="143" spans="1:186" ht="18" hidden="1" customHeight="1">
      <c r="A143" s="180"/>
      <c r="B143" s="5"/>
      <c r="C143" s="15" t="s">
        <v>11</v>
      </c>
      <c r="D143" s="829" t="s">
        <v>20</v>
      </c>
      <c r="E143" s="829"/>
      <c r="F143" s="829"/>
      <c r="G143" s="829"/>
      <c r="H143" s="829"/>
      <c r="I143" s="829"/>
      <c r="J143" s="831">
        <f>IF($J$29="","",$J$29)</f>
        <v>4400000</v>
      </c>
      <c r="K143" s="831"/>
      <c r="L143" s="831"/>
      <c r="M143" s="831"/>
      <c r="N143" s="831"/>
      <c r="O143" s="831"/>
      <c r="P143" s="831"/>
      <c r="Q143" s="5"/>
      <c r="R143" s="78"/>
      <c r="S143" s="1100"/>
      <c r="T143" s="100" t="s">
        <v>55</v>
      </c>
      <c r="U143" s="1204"/>
      <c r="V143" s="1204"/>
      <c r="W143" s="1204"/>
      <c r="X143" s="1204"/>
      <c r="Y143" s="1204"/>
      <c r="Z143" s="1204"/>
      <c r="AA143" s="1204"/>
      <c r="AB143" s="1204"/>
      <c r="AC143" s="1204"/>
      <c r="AD143" s="1204"/>
      <c r="AE143" s="1204"/>
      <c r="AF143" s="1204"/>
      <c r="AG143" s="1204"/>
      <c r="AH143" s="1204"/>
      <c r="AI143" s="1204"/>
      <c r="AJ143" s="1204"/>
      <c r="AK143" s="1205"/>
      <c r="AL143" s="181"/>
      <c r="AM143" s="2"/>
      <c r="AN143" s="2"/>
      <c r="AO143" s="2"/>
      <c r="AP143" s="2"/>
      <c r="AQ143" s="2"/>
      <c r="AR143" s="113"/>
      <c r="AS143" s="113"/>
      <c r="AT143" s="55"/>
      <c r="AU143" s="110"/>
      <c r="AV143" s="110"/>
      <c r="AW143" s="110"/>
      <c r="AX143" s="32"/>
      <c r="AY143" s="32"/>
      <c r="AZ143" s="32"/>
      <c r="BA143" s="32"/>
      <c r="BB143" s="32"/>
      <c r="BC143" s="2"/>
      <c r="BD143" s="2"/>
      <c r="BE143" s="2"/>
      <c r="BH143" s="2"/>
      <c r="BL143" s="2"/>
      <c r="BM143" s="2"/>
      <c r="BN143" s="2"/>
      <c r="BO143" s="2"/>
      <c r="BP143" s="185"/>
      <c r="BQ143" s="182"/>
      <c r="BR143" s="182"/>
      <c r="BS143" s="182"/>
      <c r="BT143" s="51"/>
      <c r="BU143" s="51"/>
      <c r="BV143" s="51"/>
      <c r="BW143" s="51"/>
      <c r="BX143" s="51"/>
      <c r="BY143" s="51"/>
      <c r="BZ143" s="51"/>
      <c r="CA143" s="52"/>
      <c r="CB143" s="51"/>
      <c r="CC143" s="51"/>
      <c r="CD143" s="51"/>
      <c r="CE143" s="51"/>
      <c r="CF143" s="51"/>
      <c r="CG143" s="51"/>
      <c r="CH143" s="51"/>
      <c r="CI143" s="52"/>
      <c r="CJ143" s="52"/>
      <c r="CK143" s="52"/>
      <c r="CL143" s="52"/>
      <c r="CM143" s="52"/>
      <c r="CN143" s="52"/>
      <c r="CO143" s="52"/>
      <c r="CP143" s="52"/>
      <c r="CQ143" s="52"/>
      <c r="CR143" s="52"/>
      <c r="CS143" s="52"/>
      <c r="CT143" s="52"/>
      <c r="CU143" s="52"/>
      <c r="CV143" s="52"/>
      <c r="CW143" s="5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row>
    <row r="144" spans="1:186" ht="18" hidden="1" customHeight="1">
      <c r="A144" s="180"/>
      <c r="B144" s="5"/>
      <c r="C144" s="15"/>
      <c r="D144" s="914" t="s">
        <v>31</v>
      </c>
      <c r="E144" s="914"/>
      <c r="F144" s="914"/>
      <c r="G144" s="914"/>
      <c r="H144" s="914"/>
      <c r="I144" s="914"/>
      <c r="J144" s="831"/>
      <c r="K144" s="831"/>
      <c r="L144" s="831"/>
      <c r="M144" s="831"/>
      <c r="N144" s="831"/>
      <c r="O144" s="831"/>
      <c r="P144" s="831"/>
      <c r="Q144" s="5"/>
      <c r="R144" s="78"/>
      <c r="S144" s="836" t="s">
        <v>260</v>
      </c>
      <c r="T144" s="101" t="s">
        <v>55</v>
      </c>
      <c r="U144" s="1076">
        <v>1310</v>
      </c>
      <c r="V144" s="1076"/>
      <c r="W144" s="861" t="s">
        <v>245</v>
      </c>
      <c r="X144" s="861"/>
      <c r="Y144" s="1206"/>
      <c r="Z144" s="98" t="s">
        <v>55</v>
      </c>
      <c r="AA144" s="1076">
        <v>1370</v>
      </c>
      <c r="AB144" s="1076"/>
      <c r="AC144" s="1077" t="s">
        <v>250</v>
      </c>
      <c r="AD144" s="1077"/>
      <c r="AE144" s="1207"/>
      <c r="AF144" s="98" t="s">
        <v>55</v>
      </c>
      <c r="AG144" s="1076">
        <v>1490</v>
      </c>
      <c r="AH144" s="1076"/>
      <c r="AI144" s="1024" t="s">
        <v>255</v>
      </c>
      <c r="AJ144" s="1024"/>
      <c r="AK144" s="1025"/>
      <c r="AL144" s="181"/>
      <c r="AM144" s="2"/>
      <c r="AN144" s="2"/>
      <c r="AO144" s="2"/>
      <c r="AP144" s="2"/>
      <c r="AQ144" s="2"/>
      <c r="AR144" s="113"/>
      <c r="AS144" s="113"/>
      <c r="AT144" s="55"/>
      <c r="AU144" s="110"/>
      <c r="AV144" s="110"/>
      <c r="AW144" s="110"/>
      <c r="AX144" s="32"/>
      <c r="AY144" s="32"/>
      <c r="AZ144" s="32"/>
      <c r="BA144" s="32"/>
      <c r="BB144" s="32"/>
      <c r="BC144" s="2"/>
      <c r="BD144" s="2"/>
      <c r="BE144" s="2"/>
      <c r="BH144" s="2"/>
      <c r="BL144" s="2"/>
      <c r="BM144" s="2"/>
      <c r="BN144" s="2"/>
      <c r="BO144" s="2"/>
      <c r="BP144" s="185"/>
      <c r="BQ144" s="182"/>
      <c r="BR144" s="182"/>
      <c r="BS144" s="182"/>
      <c r="BT144" s="51"/>
      <c r="BU144" s="51"/>
      <c r="BV144" s="51"/>
      <c r="BW144" s="51"/>
      <c r="BX144" s="51"/>
      <c r="BY144" s="51"/>
      <c r="BZ144" s="51"/>
      <c r="CA144" s="52"/>
      <c r="CB144" s="51"/>
      <c r="CC144" s="51"/>
      <c r="CD144" s="51"/>
      <c r="CE144" s="51"/>
      <c r="CF144" s="51"/>
      <c r="CG144" s="51"/>
      <c r="CH144" s="51"/>
      <c r="CI144" s="52"/>
      <c r="CJ144" s="52"/>
      <c r="CK144" s="52"/>
      <c r="CL144" s="52"/>
      <c r="CM144" s="52"/>
      <c r="CN144" s="52"/>
      <c r="CO144" s="52"/>
      <c r="CP144" s="52"/>
      <c r="CQ144" s="52"/>
      <c r="CR144" s="52"/>
      <c r="CS144" s="52"/>
      <c r="CT144" s="52"/>
      <c r="CU144" s="52"/>
      <c r="CV144" s="52"/>
      <c r="CW144" s="5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row>
    <row r="145" spans="1:186" ht="18" hidden="1" customHeight="1">
      <c r="A145" s="180"/>
      <c r="B145" s="5"/>
      <c r="C145" s="13" t="s">
        <v>12</v>
      </c>
      <c r="D145" s="14" t="s">
        <v>25</v>
      </c>
      <c r="E145" s="14"/>
      <c r="F145" s="14"/>
      <c r="G145" s="14"/>
      <c r="H145" s="14"/>
      <c r="I145" s="14"/>
      <c r="J145" s="831">
        <f>$J$31</f>
        <v>7700000</v>
      </c>
      <c r="K145" s="831"/>
      <c r="L145" s="831"/>
      <c r="M145" s="831"/>
      <c r="N145" s="831"/>
      <c r="O145" s="831"/>
      <c r="P145" s="831"/>
      <c r="Q145" s="5"/>
      <c r="R145" s="5"/>
      <c r="S145" s="837"/>
      <c r="T145" s="99" t="s">
        <v>55</v>
      </c>
      <c r="U145" s="1023">
        <v>1320</v>
      </c>
      <c r="V145" s="1023"/>
      <c r="W145" s="860" t="s">
        <v>246</v>
      </c>
      <c r="X145" s="860"/>
      <c r="Y145" s="1036"/>
      <c r="Z145" s="99" t="s">
        <v>55</v>
      </c>
      <c r="AA145" s="1023">
        <v>1380</v>
      </c>
      <c r="AB145" s="1023"/>
      <c r="AC145" s="860" t="s">
        <v>251</v>
      </c>
      <c r="AD145" s="860"/>
      <c r="AE145" s="1036"/>
      <c r="AF145" s="99" t="s">
        <v>55</v>
      </c>
      <c r="AG145" s="1023">
        <v>1500</v>
      </c>
      <c r="AH145" s="1023"/>
      <c r="AI145" s="1026" t="s">
        <v>256</v>
      </c>
      <c r="AJ145" s="1026"/>
      <c r="AK145" s="1027"/>
      <c r="AL145" s="181"/>
      <c r="AM145" s="2"/>
      <c r="AN145" s="2"/>
      <c r="AO145" s="2"/>
      <c r="AP145" s="2"/>
      <c r="AQ145" s="2"/>
      <c r="AR145" s="113"/>
      <c r="AS145" s="113"/>
      <c r="AT145" s="55"/>
      <c r="AU145" s="110"/>
      <c r="AV145" s="110"/>
      <c r="AW145" s="110"/>
      <c r="AX145" s="32"/>
      <c r="AY145" s="32"/>
      <c r="AZ145" s="32"/>
      <c r="BA145" s="32"/>
      <c r="BB145" s="32"/>
      <c r="BC145" s="2"/>
      <c r="BD145" s="2"/>
      <c r="BE145" s="2"/>
      <c r="BH145" s="2"/>
      <c r="BJ145" s="897"/>
      <c r="BK145" s="897"/>
      <c r="BL145" s="2"/>
      <c r="BM145" s="2"/>
      <c r="BN145" s="2"/>
      <c r="BO145" s="2"/>
      <c r="BP145" s="185"/>
      <c r="BQ145" s="182"/>
      <c r="BR145" s="182"/>
      <c r="BS145" s="182"/>
      <c r="BT145" s="51"/>
      <c r="BU145" s="51"/>
      <c r="BV145" s="51"/>
      <c r="BW145" s="51"/>
      <c r="BX145" s="51"/>
      <c r="BY145" s="51"/>
      <c r="BZ145" s="51"/>
      <c r="CA145" s="52"/>
      <c r="CB145" s="51"/>
      <c r="CC145" s="51"/>
      <c r="CD145" s="51"/>
      <c r="CE145" s="51"/>
      <c r="CF145" s="51"/>
      <c r="CG145" s="51"/>
      <c r="CH145" s="51"/>
      <c r="CI145" s="52"/>
      <c r="CJ145" s="52"/>
      <c r="CK145" s="52"/>
      <c r="CL145" s="52"/>
      <c r="CM145" s="52"/>
      <c r="CN145" s="52"/>
      <c r="CO145" s="52"/>
      <c r="CP145" s="52"/>
      <c r="CQ145" s="52"/>
      <c r="CR145" s="52"/>
      <c r="CS145" s="52"/>
      <c r="CT145" s="52"/>
      <c r="CU145" s="52"/>
      <c r="CV145" s="52"/>
      <c r="CW145" s="5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row>
    <row r="146" spans="1:186" ht="18" hidden="1" customHeight="1">
      <c r="A146" s="180"/>
      <c r="B146" s="5"/>
      <c r="C146" s="29"/>
      <c r="D146" s="845" t="s">
        <v>21</v>
      </c>
      <c r="E146" s="845"/>
      <c r="F146" s="845"/>
      <c r="G146" s="845"/>
      <c r="H146" s="845"/>
      <c r="I146" s="845"/>
      <c r="J146" s="831"/>
      <c r="K146" s="831"/>
      <c r="L146" s="831"/>
      <c r="M146" s="831"/>
      <c r="N146" s="831"/>
      <c r="O146" s="831"/>
      <c r="P146" s="831"/>
      <c r="Q146" s="5"/>
      <c r="R146" s="10"/>
      <c r="S146" s="837"/>
      <c r="T146" s="99" t="s">
        <v>55</v>
      </c>
      <c r="U146" s="1023">
        <v>1330</v>
      </c>
      <c r="V146" s="1023"/>
      <c r="W146" s="860" t="s">
        <v>247</v>
      </c>
      <c r="X146" s="860"/>
      <c r="Y146" s="1036"/>
      <c r="Z146" s="102" t="s">
        <v>55</v>
      </c>
      <c r="AA146" s="1023">
        <v>1400</v>
      </c>
      <c r="AB146" s="1023"/>
      <c r="AC146" s="860" t="s">
        <v>252</v>
      </c>
      <c r="AD146" s="860"/>
      <c r="AE146" s="1036"/>
      <c r="AF146" s="102" t="s">
        <v>55</v>
      </c>
      <c r="AG146" s="1023">
        <v>1510</v>
      </c>
      <c r="AH146" s="1023"/>
      <c r="AI146" s="1026" t="s">
        <v>257</v>
      </c>
      <c r="AJ146" s="1026"/>
      <c r="AK146" s="1027"/>
      <c r="AL146" s="181"/>
      <c r="AM146" s="2"/>
      <c r="AN146" s="2"/>
      <c r="AO146" s="2"/>
      <c r="AP146" s="2"/>
      <c r="AQ146" s="2"/>
      <c r="AR146" s="113"/>
      <c r="AS146" s="113"/>
      <c r="AT146" s="55"/>
      <c r="AU146" s="114"/>
      <c r="AV146" s="114"/>
      <c r="AW146" s="114"/>
      <c r="AX146" s="5"/>
      <c r="AY146" s="5"/>
      <c r="AZ146" s="5"/>
      <c r="BA146" s="5"/>
      <c r="BB146" s="5"/>
      <c r="BC146" s="2"/>
      <c r="BD146" s="2"/>
      <c r="BE146" s="2"/>
      <c r="BH146" s="2"/>
      <c r="BJ146" s="897"/>
      <c r="BK146" s="897"/>
      <c r="BN146" s="2"/>
      <c r="BO146" s="2"/>
      <c r="BP146" s="185"/>
      <c r="BQ146" s="182"/>
      <c r="BR146" s="182"/>
      <c r="BS146" s="182"/>
      <c r="BT146" s="51"/>
      <c r="BU146" s="51"/>
      <c r="BV146" s="51"/>
      <c r="BW146" s="51"/>
      <c r="BX146" s="51"/>
      <c r="BY146" s="51"/>
      <c r="BZ146" s="51"/>
      <c r="CA146" s="52"/>
      <c r="CB146" s="51"/>
      <c r="CC146" s="51"/>
      <c r="CD146" s="51"/>
      <c r="CE146" s="51"/>
      <c r="CF146" s="51"/>
      <c r="CG146" s="51"/>
      <c r="CH146" s="51"/>
      <c r="CI146" s="52"/>
      <c r="CJ146" s="52"/>
      <c r="CK146" s="52"/>
      <c r="CL146" s="52"/>
      <c r="CM146" s="52"/>
      <c r="CN146" s="52"/>
      <c r="CO146" s="52"/>
      <c r="CP146" s="52"/>
      <c r="CQ146" s="52"/>
      <c r="CR146" s="52"/>
      <c r="CS146" s="52"/>
      <c r="CT146" s="52"/>
      <c r="CU146" s="52"/>
      <c r="CV146" s="52"/>
      <c r="CW146" s="5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row>
    <row r="147" spans="1:186" ht="18" hidden="1" customHeight="1">
      <c r="A147" s="180"/>
      <c r="B147" s="5"/>
      <c r="C147" s="15" t="s">
        <v>13</v>
      </c>
      <c r="D147" s="10" t="s">
        <v>26</v>
      </c>
      <c r="E147" s="10"/>
      <c r="F147" s="10"/>
      <c r="G147" s="10"/>
      <c r="H147" s="10"/>
      <c r="I147" s="10"/>
      <c r="J147" s="831">
        <f>$J$33</f>
        <v>2200000</v>
      </c>
      <c r="K147" s="831"/>
      <c r="L147" s="831"/>
      <c r="M147" s="831"/>
      <c r="N147" s="831"/>
      <c r="O147" s="831"/>
      <c r="P147" s="831"/>
      <c r="Q147" s="5"/>
      <c r="R147" s="5"/>
      <c r="S147" s="837"/>
      <c r="T147" s="99" t="s">
        <v>55</v>
      </c>
      <c r="U147" s="1023">
        <v>1350</v>
      </c>
      <c r="V147" s="1023"/>
      <c r="W147" s="860" t="s">
        <v>248</v>
      </c>
      <c r="X147" s="860"/>
      <c r="Y147" s="1036"/>
      <c r="Z147" s="99" t="s">
        <v>55</v>
      </c>
      <c r="AA147" s="1023">
        <v>1470</v>
      </c>
      <c r="AB147" s="1023"/>
      <c r="AC147" s="860" t="s">
        <v>253</v>
      </c>
      <c r="AD147" s="860"/>
      <c r="AE147" s="1036"/>
      <c r="AF147" s="99" t="s">
        <v>55</v>
      </c>
      <c r="AG147" s="1023">
        <v>1610</v>
      </c>
      <c r="AH147" s="1023"/>
      <c r="AI147" s="860" t="s">
        <v>258</v>
      </c>
      <c r="AJ147" s="860"/>
      <c r="AK147" s="1036"/>
      <c r="AL147" s="181"/>
      <c r="AM147" s="2"/>
      <c r="AN147" s="2"/>
      <c r="AO147" s="2"/>
      <c r="AP147" s="2"/>
      <c r="AQ147" s="2"/>
      <c r="AR147" s="111"/>
      <c r="AS147" s="111"/>
      <c r="AT147" s="55"/>
      <c r="AU147" s="115"/>
      <c r="AV147" s="115"/>
      <c r="AW147" s="115"/>
      <c r="AX147" s="112"/>
      <c r="AY147" s="112"/>
      <c r="AZ147" s="112"/>
      <c r="BA147" s="112"/>
      <c r="BB147" s="112"/>
      <c r="BC147" s="2"/>
      <c r="BD147" s="2"/>
      <c r="BE147" s="2"/>
      <c r="BH147" s="2"/>
      <c r="BJ147" s="897"/>
      <c r="BK147" s="897"/>
      <c r="BN147" s="2"/>
      <c r="BO147" s="2"/>
      <c r="BP147" s="185"/>
      <c r="BQ147" s="182"/>
      <c r="BR147" s="182"/>
      <c r="BS147" s="182"/>
      <c r="BT147" s="51"/>
      <c r="BU147" s="51"/>
      <c r="BV147" s="51"/>
      <c r="BW147" s="51"/>
      <c r="BX147" s="51"/>
      <c r="BY147" s="51"/>
      <c r="BZ147" s="51"/>
      <c r="CA147" s="52"/>
      <c r="CB147" s="51"/>
      <c r="CC147" s="51"/>
      <c r="CD147" s="51"/>
      <c r="CE147" s="51"/>
      <c r="CF147" s="51"/>
      <c r="CG147" s="51"/>
      <c r="CH147" s="51"/>
      <c r="CI147" s="52"/>
      <c r="CJ147" s="52"/>
      <c r="CK147" s="52"/>
      <c r="CL147" s="52"/>
      <c r="CM147" s="52"/>
      <c r="CN147" s="52"/>
      <c r="CO147" s="52"/>
      <c r="CP147" s="52"/>
      <c r="CQ147" s="52"/>
      <c r="CR147" s="52"/>
      <c r="CS147" s="52"/>
      <c r="CT147" s="52"/>
      <c r="CU147" s="52"/>
      <c r="CV147" s="52"/>
      <c r="CW147" s="5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row>
    <row r="148" spans="1:186" ht="18" hidden="1" customHeight="1">
      <c r="A148" s="180"/>
      <c r="B148" s="5"/>
      <c r="C148" s="15"/>
      <c r="D148" s="852" t="s">
        <v>22</v>
      </c>
      <c r="E148" s="852"/>
      <c r="F148" s="852"/>
      <c r="G148" s="852"/>
      <c r="H148" s="852"/>
      <c r="I148" s="852"/>
      <c r="J148" s="831"/>
      <c r="K148" s="831"/>
      <c r="L148" s="831"/>
      <c r="M148" s="831"/>
      <c r="N148" s="831"/>
      <c r="O148" s="831"/>
      <c r="P148" s="831"/>
      <c r="Q148" s="5"/>
      <c r="R148" s="5"/>
      <c r="S148" s="837"/>
      <c r="T148" s="99" t="s">
        <v>55</v>
      </c>
      <c r="U148" s="1023">
        <v>1360</v>
      </c>
      <c r="V148" s="1023"/>
      <c r="W148" s="860" t="s">
        <v>249</v>
      </c>
      <c r="X148" s="860"/>
      <c r="Y148" s="1036"/>
      <c r="Z148" s="99" t="s">
        <v>55</v>
      </c>
      <c r="AA148" s="1023">
        <v>1480</v>
      </c>
      <c r="AB148" s="1023"/>
      <c r="AC148" s="860" t="s">
        <v>254</v>
      </c>
      <c r="AD148" s="860"/>
      <c r="AE148" s="1036"/>
      <c r="AF148" s="99" t="s">
        <v>55</v>
      </c>
      <c r="AG148" s="1023">
        <v>1700</v>
      </c>
      <c r="AH148" s="1023"/>
      <c r="AI148" s="860" t="s">
        <v>259</v>
      </c>
      <c r="AJ148" s="860"/>
      <c r="AK148" s="1036"/>
      <c r="AL148" s="181"/>
      <c r="AM148" s="2"/>
      <c r="AN148" s="2"/>
      <c r="AO148" s="2"/>
      <c r="AP148" s="2"/>
      <c r="AQ148" s="2"/>
      <c r="AR148" s="111"/>
      <c r="AS148" s="111"/>
      <c r="AT148" s="55"/>
      <c r="AU148" s="110"/>
      <c r="AV148" s="110"/>
      <c r="AW148" s="110"/>
      <c r="AX148" s="32"/>
      <c r="AY148" s="32"/>
      <c r="AZ148" s="32"/>
      <c r="BA148" s="32"/>
      <c r="BB148" s="32"/>
      <c r="BC148" s="2"/>
      <c r="BD148" s="2"/>
      <c r="BE148" s="2"/>
      <c r="BH148" s="2"/>
      <c r="BN148" s="2"/>
      <c r="BO148" s="2"/>
      <c r="BP148" s="185"/>
      <c r="BQ148" s="182"/>
      <c r="BR148" s="182"/>
      <c r="BS148" s="182"/>
      <c r="BT148" s="51"/>
      <c r="BU148" s="51"/>
      <c r="BV148" s="51"/>
      <c r="BW148" s="51"/>
      <c r="BX148" s="51"/>
      <c r="BY148" s="51"/>
      <c r="BZ148" s="51"/>
      <c r="CA148" s="52"/>
      <c r="CB148" s="51"/>
      <c r="CC148" s="51"/>
      <c r="CD148" s="51"/>
      <c r="CE148" s="52"/>
      <c r="CF148" s="52"/>
      <c r="CG148" s="52"/>
      <c r="CH148" s="52"/>
      <c r="CI148" s="52"/>
      <c r="CJ148" s="52"/>
      <c r="CK148" s="52"/>
      <c r="CL148" s="52"/>
      <c r="CM148" s="52"/>
      <c r="CN148" s="52"/>
      <c r="CO148" s="52"/>
      <c r="CP148" s="52"/>
      <c r="CQ148" s="52"/>
      <c r="CR148" s="52"/>
      <c r="CS148" s="52"/>
      <c r="CT148" s="52"/>
      <c r="CU148" s="52"/>
      <c r="CV148" s="52"/>
      <c r="CW148" s="5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row>
    <row r="149" spans="1:186" ht="18" hidden="1" customHeight="1">
      <c r="A149" s="180"/>
      <c r="B149" s="5"/>
      <c r="C149" s="13" t="s">
        <v>14</v>
      </c>
      <c r="D149" s="14"/>
      <c r="E149" s="14"/>
      <c r="F149" s="14"/>
      <c r="G149" s="14"/>
      <c r="H149" s="14"/>
      <c r="I149" s="146"/>
      <c r="J149" s="921">
        <f>IF($J$35="","",$J$35)</f>
        <v>3300000</v>
      </c>
      <c r="K149" s="922"/>
      <c r="L149" s="922"/>
      <c r="M149" s="922"/>
      <c r="N149" s="922"/>
      <c r="O149" s="922"/>
      <c r="P149" s="923"/>
      <c r="Q149" s="5"/>
      <c r="R149" s="96"/>
      <c r="S149" s="837"/>
      <c r="T149" s="103" t="s">
        <v>55</v>
      </c>
      <c r="U149" s="1208"/>
      <c r="V149" s="1208"/>
      <c r="W149" s="1208"/>
      <c r="X149" s="1208"/>
      <c r="Y149" s="1208"/>
      <c r="Z149" s="1208"/>
      <c r="AA149" s="1208"/>
      <c r="AB149" s="1208"/>
      <c r="AC149" s="1208"/>
      <c r="AD149" s="1208"/>
      <c r="AE149" s="1208"/>
      <c r="AF149" s="1208"/>
      <c r="AG149" s="1208"/>
      <c r="AH149" s="1208"/>
      <c r="AI149" s="1208"/>
      <c r="AJ149" s="1208"/>
      <c r="AK149" s="1209"/>
      <c r="AL149" s="181"/>
      <c r="AM149" s="2"/>
      <c r="AN149" s="2"/>
      <c r="AO149" s="2"/>
      <c r="AP149" s="2"/>
      <c r="AQ149" s="2"/>
      <c r="AR149" s="2"/>
      <c r="AS149" s="2"/>
      <c r="AT149" s="2"/>
      <c r="AU149" s="2"/>
      <c r="AV149" s="2"/>
      <c r="AW149" s="2"/>
      <c r="AX149" s="2"/>
      <c r="AY149" s="2"/>
      <c r="AZ149" s="2"/>
      <c r="BA149" s="2"/>
      <c r="BB149" s="2"/>
      <c r="BC149" s="2"/>
      <c r="BD149" s="2"/>
      <c r="BE149" s="2"/>
      <c r="BH149" s="2"/>
      <c r="BN149" s="2"/>
      <c r="BO149" s="2"/>
      <c r="BP149" s="185"/>
      <c r="BQ149" s="1198"/>
      <c r="BR149" s="1198"/>
      <c r="BS149" s="1198"/>
      <c r="BT149" s="51"/>
      <c r="BU149" s="51"/>
      <c r="BV149" s="51"/>
      <c r="BW149" s="51"/>
      <c r="BX149" s="51"/>
      <c r="BY149" s="51"/>
      <c r="BZ149" s="51"/>
      <c r="CA149" s="52"/>
      <c r="CB149" s="51"/>
      <c r="CC149" s="51"/>
      <c r="CD149" s="51"/>
      <c r="CE149" s="51"/>
      <c r="CF149" s="51"/>
      <c r="CG149" s="51"/>
      <c r="CH149" s="51"/>
      <c r="CI149" s="51"/>
      <c r="CJ149" s="51"/>
      <c r="CK149" s="51"/>
      <c r="CL149" s="51"/>
      <c r="CM149" s="51"/>
      <c r="CN149" s="51"/>
      <c r="CO149" s="51"/>
      <c r="CP149" s="51"/>
      <c r="CQ149" s="52"/>
      <c r="CR149" s="52"/>
      <c r="CS149" s="52"/>
      <c r="CT149" s="52"/>
      <c r="CU149" s="52"/>
      <c r="CV149" s="52"/>
      <c r="CW149" s="5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row>
    <row r="150" spans="1:186" ht="15" hidden="1" customHeight="1">
      <c r="A150" s="180"/>
      <c r="B150" s="5"/>
      <c r="C150" s="15"/>
      <c r="D150" s="852" t="s">
        <v>425</v>
      </c>
      <c r="E150" s="852"/>
      <c r="F150" s="852"/>
      <c r="G150" s="852"/>
      <c r="H150" s="852"/>
      <c r="I150" s="920"/>
      <c r="J150" s="924"/>
      <c r="K150" s="925"/>
      <c r="L150" s="925"/>
      <c r="M150" s="925"/>
      <c r="N150" s="925"/>
      <c r="O150" s="925"/>
      <c r="P150" s="926"/>
      <c r="Q150" s="73"/>
      <c r="R150" s="73"/>
      <c r="S150" s="836" t="s">
        <v>298</v>
      </c>
      <c r="T150" s="98" t="s">
        <v>55</v>
      </c>
      <c r="U150" s="894" t="s">
        <v>158</v>
      </c>
      <c r="V150" s="894"/>
      <c r="W150" s="98" t="s">
        <v>55</v>
      </c>
      <c r="X150" s="894" t="s">
        <v>170</v>
      </c>
      <c r="Y150" s="894"/>
      <c r="Z150" s="98" t="s">
        <v>55</v>
      </c>
      <c r="AA150" s="894" t="s">
        <v>182</v>
      </c>
      <c r="AB150" s="894"/>
      <c r="AC150" s="98" t="s">
        <v>55</v>
      </c>
      <c r="AD150" s="894" t="s">
        <v>193</v>
      </c>
      <c r="AE150" s="894"/>
      <c r="AF150" s="98" t="s">
        <v>55</v>
      </c>
      <c r="AG150" s="894" t="s">
        <v>206</v>
      </c>
      <c r="AH150" s="894"/>
      <c r="AI150" s="98" t="s">
        <v>55</v>
      </c>
      <c r="AJ150" s="1210">
        <v>1599</v>
      </c>
      <c r="AK150" s="1211"/>
      <c r="AL150" s="181"/>
      <c r="AM150" s="2"/>
      <c r="AN150" s="2"/>
      <c r="AO150" s="2"/>
      <c r="AP150" s="2"/>
      <c r="AQ150" s="2"/>
      <c r="AR150" s="2"/>
      <c r="AS150" s="2"/>
      <c r="AT150" s="2"/>
      <c r="AU150" s="2"/>
      <c r="AV150" s="2"/>
      <c r="AW150" s="2"/>
      <c r="AX150" s="2"/>
      <c r="AY150" s="2"/>
      <c r="AZ150" s="2"/>
      <c r="BA150" s="2"/>
      <c r="BB150" s="2"/>
      <c r="BC150" s="2"/>
      <c r="BD150" s="2"/>
      <c r="BE150" s="2"/>
      <c r="BG150" s="108"/>
      <c r="BH150" s="2"/>
      <c r="BJ150" s="897"/>
      <c r="BK150" s="897"/>
      <c r="BN150" s="2"/>
      <c r="BO150" s="2"/>
      <c r="BP150" s="185"/>
      <c r="BQ150" s="1198"/>
      <c r="BR150" s="1198"/>
      <c r="BS150" s="1198"/>
      <c r="BT150" s="1212"/>
      <c r="BU150" s="1212"/>
      <c r="BV150" s="1212"/>
      <c r="BW150" s="1212"/>
      <c r="BX150" s="1212"/>
      <c r="BY150" s="1212"/>
      <c r="BZ150" s="1212"/>
      <c r="CA150" s="1212"/>
      <c r="CB150" s="51"/>
      <c r="CC150" s="51"/>
      <c r="CD150" s="51"/>
      <c r="CE150" s="51"/>
      <c r="CF150" s="51"/>
      <c r="CG150" s="51"/>
      <c r="CH150" s="51"/>
      <c r="CI150" s="51"/>
      <c r="CJ150" s="51"/>
      <c r="CK150" s="51"/>
      <c r="CL150" s="51"/>
      <c r="CM150" s="51"/>
      <c r="CN150" s="51"/>
      <c r="CO150" s="51"/>
      <c r="CP150" s="51"/>
      <c r="CQ150" s="52"/>
      <c r="CR150" s="52"/>
      <c r="CS150" s="52"/>
      <c r="CT150" s="52"/>
      <c r="CU150" s="52"/>
      <c r="CV150" s="52"/>
      <c r="CW150" s="5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row>
    <row r="151" spans="1:186" ht="9" hidden="1" customHeight="1" thickBot="1">
      <c r="A151" s="180"/>
      <c r="B151" s="5"/>
      <c r="C151" s="15"/>
      <c r="D151" s="852"/>
      <c r="E151" s="852"/>
      <c r="F151" s="852"/>
      <c r="G151" s="852"/>
      <c r="H151" s="852"/>
      <c r="I151" s="920"/>
      <c r="J151" s="924"/>
      <c r="K151" s="925"/>
      <c r="L151" s="925"/>
      <c r="M151" s="925"/>
      <c r="N151" s="925"/>
      <c r="O151" s="925"/>
      <c r="P151" s="926"/>
      <c r="Q151" s="73"/>
      <c r="R151" s="73"/>
      <c r="S151" s="837"/>
      <c r="T151" s="1092" t="s">
        <v>60</v>
      </c>
      <c r="U151" s="1085"/>
      <c r="V151" s="1091"/>
      <c r="W151" s="1092" t="s">
        <v>319</v>
      </c>
      <c r="X151" s="1085"/>
      <c r="Y151" s="1091"/>
      <c r="Z151" s="1092" t="s">
        <v>83</v>
      </c>
      <c r="AA151" s="1085"/>
      <c r="AB151" s="1091"/>
      <c r="AC151" s="1092" t="s">
        <v>330</v>
      </c>
      <c r="AD151" s="1085"/>
      <c r="AE151" s="1091"/>
      <c r="AF151" s="1092" t="s">
        <v>336</v>
      </c>
      <c r="AG151" s="1085"/>
      <c r="AH151" s="1091"/>
      <c r="AI151" s="1092" t="s">
        <v>354</v>
      </c>
      <c r="AJ151" s="1085"/>
      <c r="AK151" s="1091"/>
      <c r="AL151" s="181"/>
      <c r="AM151" s="2"/>
      <c r="AN151" s="2"/>
      <c r="AO151" s="2"/>
      <c r="AP151" s="2"/>
      <c r="AQ151" s="2"/>
      <c r="AR151" s="2"/>
      <c r="AS151" s="2"/>
      <c r="AT151" s="2"/>
      <c r="AU151" s="2"/>
      <c r="AV151" s="2"/>
      <c r="AW151" s="2"/>
      <c r="AX151" s="2"/>
      <c r="AY151" s="2"/>
      <c r="AZ151" s="2"/>
      <c r="BA151" s="2"/>
      <c r="BB151" s="2"/>
      <c r="BC151" s="2"/>
      <c r="BD151" s="2"/>
      <c r="BE151" s="2"/>
      <c r="BG151" s="108"/>
      <c r="BH151" s="2"/>
      <c r="BJ151" s="67"/>
      <c r="BK151" s="67"/>
      <c r="BN151" s="2"/>
      <c r="BO151" s="2"/>
      <c r="BP151" s="185"/>
      <c r="BQ151" s="182"/>
      <c r="BR151" s="182"/>
      <c r="BS151" s="182"/>
      <c r="BT151" s="186"/>
      <c r="BU151" s="186"/>
      <c r="BV151" s="186"/>
      <c r="BW151" s="186"/>
      <c r="BX151" s="186"/>
      <c r="BY151" s="186"/>
      <c r="BZ151" s="186"/>
      <c r="CA151" s="186"/>
      <c r="CB151" s="51"/>
      <c r="CC151" s="51"/>
      <c r="CD151" s="51"/>
      <c r="CE151" s="51"/>
      <c r="CF151" s="51"/>
      <c r="CG151" s="51"/>
      <c r="CH151" s="51"/>
      <c r="CI151" s="51"/>
      <c r="CJ151" s="51"/>
      <c r="CK151" s="51"/>
      <c r="CL151" s="51"/>
      <c r="CM151" s="51"/>
      <c r="CN151" s="51"/>
      <c r="CO151" s="51"/>
      <c r="CP151" s="51"/>
      <c r="CQ151" s="52"/>
      <c r="CR151" s="52"/>
      <c r="CS151" s="52"/>
      <c r="CT151" s="52"/>
      <c r="CU151" s="52"/>
      <c r="CV151" s="52"/>
      <c r="CW151" s="5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row>
    <row r="152" spans="1:186" ht="15" hidden="1" customHeight="1" thickTop="1">
      <c r="A152" s="180"/>
      <c r="B152" s="5"/>
      <c r="C152" s="154" t="s">
        <v>15</v>
      </c>
      <c r="D152" s="913" t="s">
        <v>27</v>
      </c>
      <c r="E152" s="913"/>
      <c r="F152" s="913"/>
      <c r="G152" s="155" t="s">
        <v>227</v>
      </c>
      <c r="H152" s="156">
        <f>IF($AV$23="","",$H$37)</f>
        <v>10</v>
      </c>
      <c r="I152" s="155" t="s">
        <v>226</v>
      </c>
      <c r="J152" s="927">
        <f>$J$37</f>
        <v>4400000</v>
      </c>
      <c r="K152" s="928"/>
      <c r="L152" s="928"/>
      <c r="M152" s="928"/>
      <c r="N152" s="928"/>
      <c r="O152" s="928"/>
      <c r="P152" s="929"/>
      <c r="Q152" s="73"/>
      <c r="R152" s="73"/>
      <c r="S152" s="837"/>
      <c r="T152" s="103" t="s">
        <v>55</v>
      </c>
      <c r="U152" s="1081" t="s">
        <v>161</v>
      </c>
      <c r="V152" s="1081"/>
      <c r="W152" s="103" t="s">
        <v>55</v>
      </c>
      <c r="X152" s="1081" t="s">
        <v>171</v>
      </c>
      <c r="Y152" s="1081"/>
      <c r="Z152" s="103" t="s">
        <v>55</v>
      </c>
      <c r="AA152" s="1081" t="s">
        <v>183</v>
      </c>
      <c r="AB152" s="1081"/>
      <c r="AC152" s="103" t="s">
        <v>55</v>
      </c>
      <c r="AD152" s="1081" t="s">
        <v>194</v>
      </c>
      <c r="AE152" s="1081"/>
      <c r="AF152" s="103" t="s">
        <v>55</v>
      </c>
      <c r="AG152" s="1081" t="s">
        <v>207</v>
      </c>
      <c r="AH152" s="1081"/>
      <c r="AI152" s="141" t="s">
        <v>55</v>
      </c>
      <c r="AJ152" s="142" t="s">
        <v>281</v>
      </c>
      <c r="AK152" s="147"/>
      <c r="AL152" s="181"/>
      <c r="AM152" s="2"/>
      <c r="AN152" s="2"/>
      <c r="AO152" s="2"/>
      <c r="AP152" s="2"/>
      <c r="AQ152" s="2"/>
      <c r="AR152" s="2"/>
      <c r="AS152" s="2"/>
      <c r="AT152" s="2"/>
      <c r="AU152" s="2"/>
      <c r="AV152" s="2"/>
      <c r="AW152" s="2"/>
      <c r="AX152" s="2"/>
      <c r="AY152" s="2"/>
      <c r="AZ152" s="2"/>
      <c r="BA152" s="2"/>
      <c r="BB152" s="2"/>
      <c r="BC152" s="2"/>
      <c r="BD152" s="2"/>
      <c r="BE152" s="2"/>
      <c r="BG152" s="108"/>
      <c r="BH152" s="2"/>
      <c r="BL152" s="2"/>
      <c r="BM152" s="2"/>
      <c r="BN152" s="2"/>
      <c r="BO152" s="2"/>
      <c r="BP152" s="185"/>
      <c r="BQ152" s="1198"/>
      <c r="BR152" s="1198"/>
      <c r="BS152" s="1198"/>
      <c r="BT152" s="1212"/>
      <c r="BU152" s="1212"/>
      <c r="BV152" s="1212"/>
      <c r="BW152" s="1212"/>
      <c r="BX152" s="1212"/>
      <c r="BY152" s="1212"/>
      <c r="BZ152" s="1212"/>
      <c r="CA152" s="1212"/>
      <c r="CB152" s="51"/>
      <c r="CC152" s="51"/>
      <c r="CD152" s="51"/>
      <c r="CE152" s="51"/>
      <c r="CF152" s="51"/>
      <c r="CG152" s="51"/>
      <c r="CH152" s="51"/>
      <c r="CI152" s="51"/>
      <c r="CJ152" s="51"/>
      <c r="CK152" s="51"/>
      <c r="CL152" s="51"/>
      <c r="CM152" s="51"/>
      <c r="CN152" s="51"/>
      <c r="CO152" s="51"/>
      <c r="CP152" s="51"/>
      <c r="CQ152" s="52"/>
      <c r="CR152" s="52"/>
      <c r="CS152" s="52"/>
      <c r="CT152" s="52"/>
      <c r="CU152" s="52"/>
      <c r="CV152" s="52"/>
      <c r="CW152" s="5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row>
    <row r="153" spans="1:186" ht="9" hidden="1" customHeight="1">
      <c r="A153" s="180"/>
      <c r="B153" s="5"/>
      <c r="C153" s="157"/>
      <c r="D153" s="158"/>
      <c r="E153" s="158"/>
      <c r="F153" s="158"/>
      <c r="G153" s="159"/>
      <c r="H153" s="159"/>
      <c r="I153" s="159"/>
      <c r="J153" s="930"/>
      <c r="K153" s="931"/>
      <c r="L153" s="931"/>
      <c r="M153" s="931"/>
      <c r="N153" s="931"/>
      <c r="O153" s="931"/>
      <c r="P153" s="932"/>
      <c r="Q153" s="73"/>
      <c r="R153" s="73"/>
      <c r="S153" s="837"/>
      <c r="T153" s="1092" t="s">
        <v>63</v>
      </c>
      <c r="U153" s="1085"/>
      <c r="V153" s="1091"/>
      <c r="W153" s="1092" t="s">
        <v>320</v>
      </c>
      <c r="X153" s="1085"/>
      <c r="Y153" s="1091"/>
      <c r="Z153" s="1092" t="s">
        <v>326</v>
      </c>
      <c r="AA153" s="1085"/>
      <c r="AB153" s="1091"/>
      <c r="AC153" s="1092" t="s">
        <v>124</v>
      </c>
      <c r="AD153" s="1085"/>
      <c r="AE153" s="1091"/>
      <c r="AF153" s="1092" t="s">
        <v>337</v>
      </c>
      <c r="AG153" s="1085"/>
      <c r="AH153" s="1091"/>
      <c r="AI153" s="1092" t="s">
        <v>341</v>
      </c>
      <c r="AJ153" s="1085"/>
      <c r="AK153" s="1091"/>
      <c r="AL153" s="181"/>
      <c r="AM153" s="2"/>
      <c r="AN153" s="2"/>
      <c r="AO153" s="2"/>
      <c r="AP153" s="2"/>
      <c r="AQ153" s="2"/>
      <c r="AR153" s="2"/>
      <c r="AS153" s="2"/>
      <c r="AT153" s="2"/>
      <c r="AU153" s="2"/>
      <c r="AV153" s="2"/>
      <c r="AW153" s="2"/>
      <c r="AX153" s="2"/>
      <c r="AY153" s="2"/>
      <c r="AZ153" s="2"/>
      <c r="BA153" s="2"/>
      <c r="BB153" s="2"/>
      <c r="BC153" s="2"/>
      <c r="BD153" s="2"/>
      <c r="BE153" s="2"/>
      <c r="BG153" s="108"/>
      <c r="BH153" s="2"/>
      <c r="BL153" s="2"/>
      <c r="BM153" s="2"/>
      <c r="BN153" s="2"/>
      <c r="BO153" s="2"/>
      <c r="BP153" s="185"/>
      <c r="BQ153" s="182"/>
      <c r="BR153" s="182"/>
      <c r="BS153" s="182"/>
      <c r="BT153" s="186"/>
      <c r="BU153" s="186"/>
      <c r="BV153" s="186"/>
      <c r="BW153" s="186"/>
      <c r="BX153" s="186"/>
      <c r="BY153" s="186"/>
      <c r="BZ153" s="186"/>
      <c r="CA153" s="186"/>
      <c r="CB153" s="51"/>
      <c r="CC153" s="51"/>
      <c r="CD153" s="51"/>
      <c r="CE153" s="51"/>
      <c r="CF153" s="51"/>
      <c r="CG153" s="51"/>
      <c r="CH153" s="51"/>
      <c r="CI153" s="51"/>
      <c r="CJ153" s="51"/>
      <c r="CK153" s="51"/>
      <c r="CL153" s="51"/>
      <c r="CM153" s="51"/>
      <c r="CN153" s="51"/>
      <c r="CO153" s="51"/>
      <c r="CP153" s="51"/>
      <c r="CQ153" s="52"/>
      <c r="CR153" s="52"/>
      <c r="CS153" s="52"/>
      <c r="CT153" s="52"/>
      <c r="CU153" s="52"/>
      <c r="CV153" s="52"/>
      <c r="CW153" s="5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row>
    <row r="154" spans="1:186" ht="15" hidden="1" customHeight="1">
      <c r="A154" s="180"/>
      <c r="B154" s="5"/>
      <c r="C154" s="157"/>
      <c r="D154" s="936" t="s">
        <v>359</v>
      </c>
      <c r="E154" s="936"/>
      <c r="F154" s="936"/>
      <c r="G154" s="936"/>
      <c r="H154" s="936"/>
      <c r="I154" s="937"/>
      <c r="J154" s="930"/>
      <c r="K154" s="931"/>
      <c r="L154" s="931"/>
      <c r="M154" s="931"/>
      <c r="N154" s="931"/>
      <c r="O154" s="931"/>
      <c r="P154" s="932"/>
      <c r="Q154" s="5"/>
      <c r="R154" s="5"/>
      <c r="S154" s="837"/>
      <c r="T154" s="103" t="s">
        <v>55</v>
      </c>
      <c r="U154" s="1081" t="s">
        <v>162</v>
      </c>
      <c r="V154" s="1081"/>
      <c r="W154" s="103" t="s">
        <v>55</v>
      </c>
      <c r="X154" s="1081" t="s">
        <v>172</v>
      </c>
      <c r="Y154" s="1081"/>
      <c r="Z154" s="103" t="s">
        <v>55</v>
      </c>
      <c r="AA154" s="144" t="s">
        <v>184</v>
      </c>
      <c r="AB154" s="145"/>
      <c r="AC154" s="103" t="s">
        <v>55</v>
      </c>
      <c r="AD154" s="1081" t="s">
        <v>195</v>
      </c>
      <c r="AE154" s="1081"/>
      <c r="AF154" s="103" t="s">
        <v>55</v>
      </c>
      <c r="AG154" s="1081" t="s">
        <v>208</v>
      </c>
      <c r="AH154" s="1081"/>
      <c r="AI154" s="141" t="s">
        <v>55</v>
      </c>
      <c r="AJ154" s="142" t="s">
        <v>282</v>
      </c>
      <c r="AK154" s="147"/>
      <c r="AL154" s="181"/>
      <c r="AM154" s="2"/>
      <c r="AN154" s="2"/>
      <c r="AO154" s="2"/>
      <c r="AP154" s="2"/>
      <c r="AQ154" s="2"/>
      <c r="AR154" s="2"/>
      <c r="AS154" s="2"/>
      <c r="AT154" s="2"/>
      <c r="AU154" s="2"/>
      <c r="AV154" s="2"/>
      <c r="AW154" s="2"/>
      <c r="AX154" s="2"/>
      <c r="AY154" s="2"/>
      <c r="AZ154" s="2"/>
      <c r="BA154" s="2"/>
      <c r="BB154" s="2"/>
      <c r="BC154" s="2"/>
      <c r="BD154" s="2"/>
      <c r="BE154" s="2"/>
      <c r="BH154" s="2"/>
      <c r="BI154" s="67"/>
      <c r="BL154" s="2"/>
      <c r="BM154" s="2"/>
      <c r="BN154" s="2"/>
      <c r="BO154" s="2"/>
      <c r="BP154" s="185"/>
      <c r="BQ154" s="1198"/>
      <c r="BR154" s="1198"/>
      <c r="BS154" s="1198"/>
      <c r="BT154" s="1212"/>
      <c r="BU154" s="1212"/>
      <c r="BV154" s="1212"/>
      <c r="BW154" s="1212"/>
      <c r="BX154" s="1212"/>
      <c r="BY154" s="1212"/>
      <c r="BZ154" s="1212"/>
      <c r="CA154" s="1212"/>
      <c r="CB154" s="51"/>
      <c r="CC154" s="51"/>
      <c r="CD154" s="51"/>
      <c r="CE154" s="51"/>
      <c r="CF154" s="51"/>
      <c r="CG154" s="51"/>
      <c r="CH154" s="51"/>
      <c r="CI154" s="51"/>
      <c r="CJ154" s="51"/>
      <c r="CK154" s="51"/>
      <c r="CL154" s="51"/>
      <c r="CM154" s="51"/>
      <c r="CN154" s="51"/>
      <c r="CO154" s="51"/>
      <c r="CP154" s="51"/>
      <c r="CQ154" s="52"/>
      <c r="CR154" s="52"/>
      <c r="CS154" s="52"/>
      <c r="CT154" s="52"/>
      <c r="CU154" s="52"/>
      <c r="CV154" s="52"/>
      <c r="CW154" s="5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row>
    <row r="155" spans="1:186" ht="9" hidden="1" customHeight="1" thickBot="1">
      <c r="A155" s="180"/>
      <c r="B155" s="5"/>
      <c r="C155" s="166"/>
      <c r="D155" s="938"/>
      <c r="E155" s="938"/>
      <c r="F155" s="938"/>
      <c r="G155" s="938"/>
      <c r="H155" s="938"/>
      <c r="I155" s="939"/>
      <c r="J155" s="933"/>
      <c r="K155" s="934"/>
      <c r="L155" s="934"/>
      <c r="M155" s="934"/>
      <c r="N155" s="934"/>
      <c r="O155" s="934"/>
      <c r="P155" s="935"/>
      <c r="Q155" s="5"/>
      <c r="R155" s="5"/>
      <c r="S155" s="837"/>
      <c r="T155" s="1092" t="s">
        <v>64</v>
      </c>
      <c r="U155" s="1085"/>
      <c r="V155" s="1091"/>
      <c r="W155" s="1092" t="s">
        <v>73</v>
      </c>
      <c r="X155" s="1085"/>
      <c r="Y155" s="1091"/>
      <c r="Z155" s="1092" t="s">
        <v>327</v>
      </c>
      <c r="AA155" s="1085"/>
      <c r="AB155" s="1091"/>
      <c r="AC155" s="1092" t="s">
        <v>331</v>
      </c>
      <c r="AD155" s="1085"/>
      <c r="AE155" s="1091"/>
      <c r="AF155" s="1092" t="s">
        <v>338</v>
      </c>
      <c r="AG155" s="1085"/>
      <c r="AH155" s="1091"/>
      <c r="AI155" s="1092" t="s">
        <v>342</v>
      </c>
      <c r="AJ155" s="1085"/>
      <c r="AK155" s="1091"/>
      <c r="AL155" s="181"/>
      <c r="AM155" s="2"/>
      <c r="AN155" s="2"/>
      <c r="AO155" s="2"/>
      <c r="AP155" s="2"/>
      <c r="AQ155" s="2"/>
      <c r="AR155" s="2"/>
      <c r="AS155" s="2"/>
      <c r="AT155" s="2"/>
      <c r="AU155" s="2"/>
      <c r="AV155" s="2"/>
      <c r="AW155" s="2"/>
      <c r="AX155" s="2"/>
      <c r="AY155" s="2"/>
      <c r="AZ155" s="2"/>
      <c r="BA155" s="2"/>
      <c r="BB155" s="2"/>
      <c r="BC155" s="2"/>
      <c r="BD155" s="2"/>
      <c r="BE155" s="2"/>
      <c r="BH155" s="2"/>
      <c r="BI155" s="67"/>
      <c r="BL155" s="2"/>
      <c r="BM155" s="2"/>
      <c r="BN155" s="2"/>
      <c r="BO155" s="2"/>
      <c r="BP155" s="185"/>
      <c r="BQ155" s="182"/>
      <c r="BR155" s="182"/>
      <c r="BS155" s="182"/>
      <c r="BT155" s="186"/>
      <c r="BU155" s="186"/>
      <c r="BV155" s="186"/>
      <c r="BW155" s="186"/>
      <c r="BX155" s="186"/>
      <c r="BY155" s="186"/>
      <c r="BZ155" s="186"/>
      <c r="CA155" s="186"/>
      <c r="CB155" s="51"/>
      <c r="CC155" s="51"/>
      <c r="CD155" s="51"/>
      <c r="CE155" s="51"/>
      <c r="CF155" s="51"/>
      <c r="CG155" s="51"/>
      <c r="CH155" s="51"/>
      <c r="CI155" s="51"/>
      <c r="CJ155" s="51"/>
      <c r="CK155" s="51"/>
      <c r="CL155" s="51"/>
      <c r="CM155" s="51"/>
      <c r="CN155" s="51"/>
      <c r="CO155" s="51"/>
      <c r="CP155" s="51"/>
      <c r="CQ155" s="52"/>
      <c r="CR155" s="52"/>
      <c r="CS155" s="52"/>
      <c r="CT155" s="52"/>
      <c r="CU155" s="52"/>
      <c r="CV155" s="52"/>
      <c r="CW155" s="5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6" spans="1:186" ht="15" hidden="1" customHeight="1" thickTop="1">
      <c r="A156" s="180"/>
      <c r="B156" s="5"/>
      <c r="C156" s="15" t="s">
        <v>16</v>
      </c>
      <c r="D156" s="70" t="s">
        <v>28</v>
      </c>
      <c r="E156" s="916">
        <f>IF($AV$23="","",$E$39)</f>
        <v>10</v>
      </c>
      <c r="F156" s="916"/>
      <c r="G156" s="10" t="s">
        <v>29</v>
      </c>
      <c r="H156" s="10" t="s">
        <v>30</v>
      </c>
      <c r="I156" s="10"/>
      <c r="J156" s="917">
        <f>$J$39</f>
        <v>400000</v>
      </c>
      <c r="K156" s="917"/>
      <c r="L156" s="917"/>
      <c r="M156" s="917"/>
      <c r="N156" s="917"/>
      <c r="O156" s="917"/>
      <c r="P156" s="917"/>
      <c r="Q156" s="5"/>
      <c r="R156" s="5"/>
      <c r="S156" s="837"/>
      <c r="T156" s="103" t="s">
        <v>55</v>
      </c>
      <c r="U156" s="1081" t="s">
        <v>163</v>
      </c>
      <c r="V156" s="1081"/>
      <c r="W156" s="103" t="s">
        <v>55</v>
      </c>
      <c r="X156" s="1081" t="s">
        <v>173</v>
      </c>
      <c r="Y156" s="1081"/>
      <c r="Z156" s="103" t="s">
        <v>55</v>
      </c>
      <c r="AA156" s="144" t="s">
        <v>185</v>
      </c>
      <c r="AB156" s="144"/>
      <c r="AC156" s="103" t="s">
        <v>55</v>
      </c>
      <c r="AD156" s="1081" t="s">
        <v>196</v>
      </c>
      <c r="AE156" s="1081"/>
      <c r="AF156" s="103" t="s">
        <v>55</v>
      </c>
      <c r="AG156" s="1081" t="s">
        <v>209</v>
      </c>
      <c r="AH156" s="1081"/>
      <c r="AI156" s="141" t="s">
        <v>55</v>
      </c>
      <c r="AJ156" s="1213" t="s">
        <v>286</v>
      </c>
      <c r="AK156" s="898"/>
      <c r="AL156" s="181"/>
      <c r="AM156" s="2"/>
      <c r="AN156" s="2"/>
      <c r="AO156" s="2"/>
      <c r="AP156" s="2"/>
      <c r="AQ156" s="2"/>
      <c r="AR156" s="2"/>
      <c r="AS156" s="2"/>
      <c r="AT156" s="2"/>
      <c r="AU156" s="2"/>
      <c r="AV156" s="2"/>
      <c r="AW156" s="2"/>
      <c r="AX156" s="2"/>
      <c r="AY156" s="2"/>
      <c r="AZ156" s="2"/>
      <c r="BA156" s="2"/>
      <c r="BB156" s="2"/>
      <c r="BC156" s="2"/>
      <c r="BD156" s="2"/>
      <c r="BE156" s="2"/>
      <c r="BH156" s="2"/>
      <c r="BI156" s="897"/>
      <c r="BJ156" s="897"/>
      <c r="BK156" s="2"/>
      <c r="BL156" s="2"/>
      <c r="BM156" s="2"/>
      <c r="BN156" s="2"/>
      <c r="BO156" s="2"/>
      <c r="BQ156" s="1198"/>
      <c r="BR156" s="1198"/>
      <c r="BS156" s="1198"/>
      <c r="BT156" s="1212"/>
      <c r="BU156" s="1212"/>
      <c r="BV156" s="1212"/>
      <c r="BW156" s="1212"/>
      <c r="BX156" s="1212"/>
      <c r="BY156" s="1212"/>
      <c r="BZ156" s="1212"/>
      <c r="CA156" s="1212"/>
      <c r="CB156" s="51"/>
      <c r="CC156" s="51"/>
      <c r="CD156" s="52"/>
      <c r="CE156" s="52"/>
      <c r="CF156" s="52"/>
      <c r="CG156" s="52"/>
      <c r="CH156" s="52"/>
      <c r="CI156" s="52"/>
      <c r="CJ156" s="52"/>
      <c r="CK156" s="52"/>
      <c r="CL156" s="52"/>
      <c r="CM156" s="52"/>
      <c r="CN156" s="52"/>
      <c r="CO156" s="52"/>
      <c r="CP156" s="52"/>
      <c r="CQ156" s="52"/>
      <c r="CR156" s="52"/>
      <c r="CS156" s="52"/>
      <c r="CT156" s="52"/>
      <c r="CU156" s="52"/>
      <c r="CV156" s="52"/>
      <c r="CW156" s="5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row>
    <row r="157" spans="1:186" ht="9" hidden="1" customHeight="1">
      <c r="A157" s="180"/>
      <c r="B157" s="1231" t="s">
        <v>446</v>
      </c>
      <c r="C157" s="15"/>
      <c r="D157" s="70"/>
      <c r="E157" s="121"/>
      <c r="F157" s="121"/>
      <c r="G157" s="10"/>
      <c r="H157" s="10"/>
      <c r="I157" s="10"/>
      <c r="J157" s="918"/>
      <c r="K157" s="918"/>
      <c r="L157" s="918"/>
      <c r="M157" s="918"/>
      <c r="N157" s="918"/>
      <c r="O157" s="918"/>
      <c r="P157" s="918"/>
      <c r="Q157" s="5"/>
      <c r="R157" s="5"/>
      <c r="S157" s="837"/>
      <c r="T157" s="1092" t="s">
        <v>316</v>
      </c>
      <c r="U157" s="1085"/>
      <c r="V157" s="1091"/>
      <c r="W157" s="1092" t="s">
        <v>321</v>
      </c>
      <c r="X157" s="1085"/>
      <c r="Y157" s="1091"/>
      <c r="Z157" s="1092" t="s">
        <v>86</v>
      </c>
      <c r="AA157" s="1085"/>
      <c r="AB157" s="1091"/>
      <c r="AC157" s="1092" t="s">
        <v>332</v>
      </c>
      <c r="AD157" s="1085"/>
      <c r="AE157" s="1091"/>
      <c r="AF157" s="1092" t="s">
        <v>139</v>
      </c>
      <c r="AG157" s="1085"/>
      <c r="AH157" s="1091"/>
      <c r="AI157" s="1092" t="s">
        <v>346</v>
      </c>
      <c r="AJ157" s="1085"/>
      <c r="AK157" s="1091"/>
      <c r="AL157" s="181"/>
      <c r="AM157" s="2"/>
      <c r="AN157" s="2"/>
      <c r="AO157" s="2"/>
      <c r="AP157" s="2"/>
      <c r="AQ157" s="2"/>
      <c r="AR157" s="2"/>
      <c r="AS157" s="2"/>
      <c r="AT157" s="2"/>
      <c r="AU157" s="2"/>
      <c r="AV157" s="2"/>
      <c r="AW157" s="2"/>
      <c r="AX157" s="2"/>
      <c r="AY157" s="2"/>
      <c r="AZ157" s="2"/>
      <c r="BA157" s="2"/>
      <c r="BB157" s="2"/>
      <c r="BC157" s="2"/>
      <c r="BD157" s="2"/>
      <c r="BE157" s="2"/>
      <c r="BH157" s="2"/>
      <c r="BI157" s="67"/>
      <c r="BJ157" s="67"/>
      <c r="BK157" s="2"/>
      <c r="BL157" s="2"/>
      <c r="BM157" s="2"/>
      <c r="BN157" s="2"/>
      <c r="BO157" s="2"/>
      <c r="BQ157" s="182"/>
      <c r="BR157" s="182"/>
      <c r="BS157" s="182"/>
      <c r="BT157" s="186"/>
      <c r="BU157" s="186"/>
      <c r="BV157" s="186"/>
      <c r="BW157" s="186"/>
      <c r="BX157" s="186"/>
      <c r="BY157" s="186"/>
      <c r="BZ157" s="186"/>
      <c r="CA157" s="186"/>
      <c r="CB157" s="51"/>
      <c r="CC157" s="51"/>
      <c r="CD157" s="52"/>
      <c r="CE157" s="52"/>
      <c r="CF157" s="52"/>
      <c r="CG157" s="52"/>
      <c r="CH157" s="52"/>
      <c r="CI157" s="52"/>
      <c r="CJ157" s="52"/>
      <c r="CK157" s="52"/>
      <c r="CL157" s="52"/>
      <c r="CM157" s="52"/>
      <c r="CN157" s="52"/>
      <c r="CO157" s="52"/>
      <c r="CP157" s="52"/>
      <c r="CQ157" s="52"/>
      <c r="CR157" s="52"/>
      <c r="CS157" s="52"/>
      <c r="CT157" s="52"/>
      <c r="CU157" s="52"/>
      <c r="CV157" s="52"/>
      <c r="CW157" s="5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row>
    <row r="158" spans="1:186" ht="15" hidden="1" customHeight="1">
      <c r="A158" s="180"/>
      <c r="B158" s="1231"/>
      <c r="C158" s="29"/>
      <c r="D158" s="912" t="s">
        <v>225</v>
      </c>
      <c r="E158" s="912"/>
      <c r="F158" s="912"/>
      <c r="G158" s="912"/>
      <c r="H158" s="912"/>
      <c r="I158" s="912"/>
      <c r="J158" s="919"/>
      <c r="K158" s="919"/>
      <c r="L158" s="919"/>
      <c r="M158" s="919"/>
      <c r="N158" s="919"/>
      <c r="O158" s="919"/>
      <c r="P158" s="919"/>
      <c r="Q158" s="5"/>
      <c r="R158" s="5"/>
      <c r="S158" s="837"/>
      <c r="T158" s="103" t="s">
        <v>55</v>
      </c>
      <c r="U158" s="1081" t="s">
        <v>165</v>
      </c>
      <c r="V158" s="1081"/>
      <c r="W158" s="103" t="s">
        <v>55</v>
      </c>
      <c r="X158" s="1081" t="s">
        <v>174</v>
      </c>
      <c r="Y158" s="1081"/>
      <c r="Z158" s="103" t="s">
        <v>55</v>
      </c>
      <c r="AA158" s="1081" t="s">
        <v>186</v>
      </c>
      <c r="AB158" s="1081"/>
      <c r="AC158" s="103" t="s">
        <v>55</v>
      </c>
      <c r="AD158" s="144" t="s">
        <v>197</v>
      </c>
      <c r="AE158" s="144"/>
      <c r="AF158" s="103" t="s">
        <v>55</v>
      </c>
      <c r="AG158" s="1081">
        <v>1325</v>
      </c>
      <c r="AH158" s="1081"/>
      <c r="AI158" s="103" t="s">
        <v>55</v>
      </c>
      <c r="AJ158" s="1081">
        <v>1610</v>
      </c>
      <c r="AK158" s="1087"/>
      <c r="AL158" s="181"/>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Q158" s="1198"/>
      <c r="BR158" s="1198"/>
      <c r="BS158" s="1198"/>
      <c r="BT158" s="1212"/>
      <c r="BU158" s="1212"/>
      <c r="BV158" s="1212"/>
      <c r="BW158" s="1212"/>
      <c r="BX158" s="1212"/>
      <c r="BY158" s="1212"/>
      <c r="BZ158" s="1212"/>
      <c r="CA158" s="1212"/>
      <c r="CB158" s="51"/>
      <c r="CC158" s="51"/>
      <c r="CD158" s="52"/>
      <c r="CE158" s="52"/>
      <c r="CF158" s="52"/>
      <c r="CG158" s="52"/>
      <c r="CH158" s="52"/>
      <c r="CI158" s="52"/>
      <c r="CJ158" s="52"/>
      <c r="CK158" s="52"/>
      <c r="CL158" s="52"/>
      <c r="CM158" s="52"/>
      <c r="CN158" s="52"/>
      <c r="CO158" s="52"/>
      <c r="CP158" s="52"/>
      <c r="CQ158" s="52"/>
      <c r="CR158" s="52"/>
      <c r="CS158" s="52"/>
      <c r="CT158" s="52"/>
      <c r="CU158" s="52"/>
      <c r="CV158" s="52"/>
      <c r="CW158" s="5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row>
    <row r="159" spans="1:186" ht="9" hidden="1" customHeight="1">
      <c r="A159" s="180"/>
      <c r="B159" s="5"/>
      <c r="C159" s="1214" t="s">
        <v>228</v>
      </c>
      <c r="D159" s="984" t="s">
        <v>23</v>
      </c>
      <c r="E159" s="984"/>
      <c r="F159" s="984"/>
      <c r="G159" s="984"/>
      <c r="H159" s="984"/>
      <c r="I159" s="987"/>
      <c r="J159" s="921">
        <f>IF($J$95="","",$J$95-$J$99)</f>
        <v>4000000</v>
      </c>
      <c r="K159" s="922"/>
      <c r="L159" s="922"/>
      <c r="M159" s="922"/>
      <c r="N159" s="922"/>
      <c r="O159" s="922"/>
      <c r="P159" s="923"/>
      <c r="Q159" s="5"/>
      <c r="R159" s="5"/>
      <c r="S159" s="837"/>
      <c r="T159" s="1092" t="s">
        <v>317</v>
      </c>
      <c r="U159" s="1085"/>
      <c r="V159" s="1091"/>
      <c r="W159" s="1092" t="s">
        <v>322</v>
      </c>
      <c r="X159" s="1085"/>
      <c r="Y159" s="1091"/>
      <c r="Z159" s="1092" t="s">
        <v>111</v>
      </c>
      <c r="AA159" s="1085"/>
      <c r="AB159" s="1091"/>
      <c r="AC159" s="1092" t="s">
        <v>127</v>
      </c>
      <c r="AD159" s="1085"/>
      <c r="AE159" s="1091"/>
      <c r="AF159" s="1092" t="s">
        <v>339</v>
      </c>
      <c r="AG159" s="1085"/>
      <c r="AH159" s="1091"/>
      <c r="AI159" s="1092" t="s">
        <v>353</v>
      </c>
      <c r="AJ159" s="1085"/>
      <c r="AK159" s="1091"/>
      <c r="AL159" s="181"/>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Q159" s="182"/>
      <c r="BR159" s="182"/>
      <c r="BS159" s="182"/>
      <c r="BT159" s="51"/>
      <c r="BU159" s="51"/>
      <c r="BV159" s="51"/>
      <c r="BW159" s="51"/>
      <c r="BX159" s="51"/>
      <c r="BY159" s="51"/>
      <c r="BZ159" s="51"/>
      <c r="CA159" s="52"/>
      <c r="CB159" s="51"/>
      <c r="CC159" s="51"/>
      <c r="CD159" s="52"/>
      <c r="CE159" s="52"/>
      <c r="CF159" s="52"/>
      <c r="CG159" s="52"/>
      <c r="CH159" s="52"/>
      <c r="CI159" s="52"/>
      <c r="CJ159" s="52"/>
      <c r="CK159" s="52"/>
      <c r="CL159" s="52"/>
      <c r="CM159" s="52"/>
      <c r="CN159" s="52"/>
      <c r="CO159" s="52"/>
      <c r="CP159" s="52"/>
      <c r="CQ159" s="52"/>
      <c r="CR159" s="52"/>
      <c r="CS159" s="52"/>
      <c r="CT159" s="52"/>
      <c r="CU159" s="52"/>
      <c r="CV159" s="52"/>
      <c r="CW159" s="5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row>
    <row r="160" spans="1:186" ht="15" hidden="1" customHeight="1">
      <c r="A160" s="180"/>
      <c r="B160" s="5"/>
      <c r="C160" s="1215"/>
      <c r="D160" s="852"/>
      <c r="E160" s="852"/>
      <c r="F160" s="852"/>
      <c r="G160" s="852"/>
      <c r="H160" s="852"/>
      <c r="I160" s="920"/>
      <c r="J160" s="924"/>
      <c r="K160" s="925"/>
      <c r="L160" s="925"/>
      <c r="M160" s="925"/>
      <c r="N160" s="925"/>
      <c r="O160" s="925"/>
      <c r="P160" s="926"/>
      <c r="Q160" s="5"/>
      <c r="R160" s="5"/>
      <c r="S160" s="837"/>
      <c r="T160" s="103" t="s">
        <v>55</v>
      </c>
      <c r="U160" s="1081" t="s">
        <v>164</v>
      </c>
      <c r="V160" s="1081"/>
      <c r="W160" s="103" t="s">
        <v>55</v>
      </c>
      <c r="X160" s="1081" t="s">
        <v>177</v>
      </c>
      <c r="Y160" s="1081"/>
      <c r="Z160" s="103" t="s">
        <v>55</v>
      </c>
      <c r="AA160" s="1081" t="s">
        <v>188</v>
      </c>
      <c r="AB160" s="1081"/>
      <c r="AC160" s="103" t="s">
        <v>55</v>
      </c>
      <c r="AD160" s="144" t="s">
        <v>198</v>
      </c>
      <c r="AE160" s="144"/>
      <c r="AF160" s="103" t="s">
        <v>55</v>
      </c>
      <c r="AG160" s="1081">
        <v>1510</v>
      </c>
      <c r="AH160" s="1081"/>
      <c r="AI160" s="103" t="s">
        <v>55</v>
      </c>
      <c r="AJ160" s="1081">
        <v>1615</v>
      </c>
      <c r="AK160" s="1087"/>
      <c r="AL160" s="181"/>
      <c r="AM160" s="2"/>
      <c r="AN160" s="2"/>
      <c r="AO160" s="2"/>
      <c r="AP160" s="2"/>
      <c r="AQ160" s="2"/>
      <c r="AR160" s="55"/>
      <c r="AS160" s="110"/>
      <c r="AT160" s="110"/>
      <c r="AU160" s="110"/>
      <c r="AV160" s="32"/>
      <c r="AW160" s="32"/>
      <c r="AX160" s="32"/>
      <c r="AY160" s="32"/>
      <c r="AZ160" s="32"/>
      <c r="BA160" s="55"/>
      <c r="BB160" s="110"/>
      <c r="BC160" s="110"/>
      <c r="BD160" s="110"/>
      <c r="BE160" s="32"/>
      <c r="BF160" s="32"/>
      <c r="BG160" s="32"/>
      <c r="BH160" s="32"/>
      <c r="BI160" s="32"/>
      <c r="BJ160" s="2"/>
      <c r="BK160" s="2"/>
      <c r="BL160" s="2"/>
      <c r="BM160" s="2"/>
      <c r="BN160" s="2"/>
      <c r="BO160" s="2"/>
      <c r="BQ160" s="1198"/>
      <c r="BR160" s="1198"/>
      <c r="BS160" s="1198"/>
      <c r="BT160" s="51"/>
      <c r="BU160" s="51"/>
      <c r="BV160" s="51"/>
      <c r="BW160" s="51"/>
      <c r="BX160" s="51"/>
      <c r="BY160" s="51"/>
      <c r="BZ160" s="51"/>
      <c r="CA160" s="52"/>
      <c r="CB160" s="51"/>
      <c r="CC160" s="51"/>
      <c r="CD160" s="52"/>
      <c r="CE160" s="52"/>
      <c r="CF160" s="52"/>
      <c r="CG160" s="52"/>
      <c r="CH160" s="52"/>
      <c r="CI160" s="52"/>
      <c r="CJ160" s="52"/>
      <c r="CK160" s="52"/>
      <c r="CL160" s="52"/>
      <c r="CM160" s="52"/>
      <c r="CN160" s="52"/>
      <c r="CO160" s="52"/>
      <c r="CP160" s="52"/>
      <c r="CQ160" s="52"/>
      <c r="CR160" s="52"/>
      <c r="CS160" s="52"/>
      <c r="CT160" s="52"/>
      <c r="CU160" s="52"/>
      <c r="CV160" s="52"/>
      <c r="CW160" s="5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row>
    <row r="161" spans="1:186" ht="9" hidden="1" customHeight="1">
      <c r="A161" s="180"/>
      <c r="B161" s="5"/>
      <c r="C161" s="15"/>
      <c r="D161" s="66"/>
      <c r="E161" s="66"/>
      <c r="F161" s="66"/>
      <c r="G161" s="66"/>
      <c r="H161" s="66"/>
      <c r="I161" s="66"/>
      <c r="J161" s="924"/>
      <c r="K161" s="925"/>
      <c r="L161" s="925"/>
      <c r="M161" s="925"/>
      <c r="N161" s="925"/>
      <c r="O161" s="925"/>
      <c r="P161" s="926"/>
      <c r="Q161" s="5"/>
      <c r="R161" s="5"/>
      <c r="S161" s="837"/>
      <c r="T161" s="1092" t="s">
        <v>67</v>
      </c>
      <c r="U161" s="1085"/>
      <c r="V161" s="1091"/>
      <c r="W161" s="1092" t="s">
        <v>78</v>
      </c>
      <c r="X161" s="1085"/>
      <c r="Y161" s="1091"/>
      <c r="Z161" s="1092" t="s">
        <v>328</v>
      </c>
      <c r="AA161" s="1085"/>
      <c r="AB161" s="1091"/>
      <c r="AC161" s="1092" t="s">
        <v>333</v>
      </c>
      <c r="AD161" s="1085"/>
      <c r="AE161" s="1091"/>
      <c r="AF161" s="1092" t="s">
        <v>340</v>
      </c>
      <c r="AG161" s="1085"/>
      <c r="AH161" s="1091"/>
      <c r="AI161" s="1092" t="s">
        <v>344</v>
      </c>
      <c r="AJ161" s="1085"/>
      <c r="AK161" s="1091"/>
      <c r="AL161" s="181"/>
      <c r="AM161" s="2"/>
      <c r="AN161" s="2"/>
      <c r="AO161" s="2"/>
      <c r="AP161" s="2"/>
      <c r="AQ161" s="2"/>
      <c r="AR161" s="55"/>
      <c r="AS161" s="110"/>
      <c r="AT161" s="110"/>
      <c r="AU161" s="110"/>
      <c r="AV161" s="32"/>
      <c r="AW161" s="32"/>
      <c r="AX161" s="32"/>
      <c r="AY161" s="32"/>
      <c r="AZ161" s="32"/>
      <c r="BA161" s="55"/>
      <c r="BB161" s="110"/>
      <c r="BC161" s="110"/>
      <c r="BD161" s="110"/>
      <c r="BE161" s="32"/>
      <c r="BF161" s="32"/>
      <c r="BG161" s="32"/>
      <c r="BH161" s="32"/>
      <c r="BI161" s="32"/>
      <c r="BJ161" s="2"/>
      <c r="BK161" s="2"/>
      <c r="BL161" s="2"/>
      <c r="BM161" s="2"/>
      <c r="BN161" s="2"/>
      <c r="BO161" s="2"/>
      <c r="BQ161" s="182"/>
      <c r="BR161" s="182"/>
      <c r="BS161" s="182"/>
      <c r="BT161" s="186"/>
      <c r="BU161" s="186"/>
      <c r="BV161" s="186"/>
      <c r="BW161" s="186"/>
      <c r="BX161" s="186"/>
      <c r="BY161" s="186"/>
      <c r="BZ161" s="186"/>
      <c r="CA161" s="186"/>
      <c r="CB161" s="51"/>
      <c r="CC161" s="51"/>
      <c r="CD161" s="52"/>
      <c r="CE161" s="52"/>
      <c r="CF161" s="52"/>
      <c r="CG161" s="52"/>
      <c r="CH161" s="52"/>
      <c r="CI161" s="52"/>
      <c r="CJ161" s="52"/>
      <c r="CK161" s="52"/>
      <c r="CL161" s="52"/>
      <c r="CM161" s="52"/>
      <c r="CN161" s="52"/>
      <c r="CO161" s="52"/>
      <c r="CP161" s="52"/>
      <c r="CQ161" s="52"/>
      <c r="CR161" s="52"/>
      <c r="CS161" s="52"/>
      <c r="CT161" s="52"/>
      <c r="CU161" s="52"/>
      <c r="CV161" s="52"/>
      <c r="CW161" s="5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row>
    <row r="162" spans="1:186" ht="15" hidden="1" customHeight="1">
      <c r="A162" s="180"/>
      <c r="B162" s="5"/>
      <c r="C162" s="29"/>
      <c r="D162" s="912" t="s">
        <v>230</v>
      </c>
      <c r="E162" s="912"/>
      <c r="F162" s="912"/>
      <c r="G162" s="912"/>
      <c r="H162" s="912"/>
      <c r="I162" s="912"/>
      <c r="J162" s="1216"/>
      <c r="K162" s="1217"/>
      <c r="L162" s="1217"/>
      <c r="M162" s="1217"/>
      <c r="N162" s="1217"/>
      <c r="O162" s="1217"/>
      <c r="P162" s="1218"/>
      <c r="Q162" s="5"/>
      <c r="R162" s="5"/>
      <c r="S162" s="837"/>
      <c r="T162" s="103" t="s">
        <v>55</v>
      </c>
      <c r="U162" s="1081" t="s">
        <v>166</v>
      </c>
      <c r="V162" s="1081"/>
      <c r="W162" s="103" t="s">
        <v>55</v>
      </c>
      <c r="X162" s="1081" t="s">
        <v>178</v>
      </c>
      <c r="Y162" s="1081"/>
      <c r="Z162" s="103" t="s">
        <v>55</v>
      </c>
      <c r="AA162" s="1081" t="s">
        <v>189</v>
      </c>
      <c r="AB162" s="1081"/>
      <c r="AC162" s="103" t="s">
        <v>55</v>
      </c>
      <c r="AD162" s="1081" t="s">
        <v>201</v>
      </c>
      <c r="AE162" s="1081"/>
      <c r="AF162" s="103" t="s">
        <v>55</v>
      </c>
      <c r="AG162" s="1081">
        <v>1540</v>
      </c>
      <c r="AH162" s="1081"/>
      <c r="AI162" s="103" t="s">
        <v>55</v>
      </c>
      <c r="AJ162" s="1081">
        <v>2680</v>
      </c>
      <c r="AK162" s="1087"/>
      <c r="AL162" s="181"/>
      <c r="AM162" s="2"/>
      <c r="AN162" s="2"/>
      <c r="AO162" s="2"/>
      <c r="AP162" s="2"/>
      <c r="AQ162" s="2"/>
      <c r="AR162" s="55"/>
      <c r="AS162" s="110"/>
      <c r="AT162" s="110"/>
      <c r="AU162" s="110"/>
      <c r="AV162" s="32"/>
      <c r="AW162" s="32"/>
      <c r="AX162" s="32"/>
      <c r="AY162" s="32"/>
      <c r="AZ162" s="32"/>
      <c r="BA162" s="55"/>
      <c r="BB162" s="110"/>
      <c r="BC162" s="110"/>
      <c r="BD162" s="110"/>
      <c r="BE162" s="32"/>
      <c r="BF162" s="32"/>
      <c r="BG162" s="32"/>
      <c r="BH162" s="32"/>
      <c r="BI162" s="32"/>
      <c r="BJ162" s="2"/>
      <c r="BK162" s="2"/>
      <c r="BL162" s="2"/>
      <c r="BM162" s="2"/>
      <c r="BN162" s="2"/>
      <c r="BO162" s="2"/>
      <c r="BQ162" s="1198"/>
      <c r="BR162" s="1198"/>
      <c r="BS162" s="1198"/>
      <c r="BT162" s="1212"/>
      <c r="BU162" s="1212"/>
      <c r="BV162" s="1212"/>
      <c r="BW162" s="1212"/>
      <c r="BX162" s="1212"/>
      <c r="BY162" s="1212"/>
      <c r="BZ162" s="1212"/>
      <c r="CA162" s="1212"/>
      <c r="CB162" s="51"/>
      <c r="CC162" s="51"/>
      <c r="CD162" s="52"/>
      <c r="CE162" s="52"/>
      <c r="CF162" s="52"/>
      <c r="CG162" s="52"/>
      <c r="CH162" s="52"/>
      <c r="CI162" s="52"/>
      <c r="CJ162" s="52"/>
      <c r="CK162" s="52"/>
      <c r="CL162" s="52"/>
      <c r="CM162" s="52"/>
      <c r="CN162" s="52"/>
      <c r="CO162" s="52"/>
      <c r="CP162" s="52"/>
      <c r="CQ162" s="52"/>
      <c r="CR162" s="52"/>
      <c r="CS162" s="52"/>
      <c r="CT162" s="52"/>
      <c r="CU162" s="52"/>
      <c r="CV162" s="52"/>
      <c r="CW162" s="5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ht="9" hidden="1" customHeight="1">
      <c r="A163" s="180"/>
      <c r="B163" s="5"/>
      <c r="C163" s="32"/>
      <c r="D163" s="66"/>
      <c r="E163" s="66"/>
      <c r="F163" s="66"/>
      <c r="G163" s="66"/>
      <c r="H163" s="66"/>
      <c r="I163" s="66"/>
      <c r="J163" s="77"/>
      <c r="K163" s="77"/>
      <c r="L163" s="77"/>
      <c r="M163" s="77"/>
      <c r="N163" s="77"/>
      <c r="O163" s="77"/>
      <c r="P163" s="77"/>
      <c r="Q163" s="5"/>
      <c r="R163" s="5"/>
      <c r="S163" s="837"/>
      <c r="T163" s="1092" t="s">
        <v>318</v>
      </c>
      <c r="U163" s="1085"/>
      <c r="V163" s="1091"/>
      <c r="W163" s="1092" t="s">
        <v>79</v>
      </c>
      <c r="X163" s="1085"/>
      <c r="Y163" s="1091"/>
      <c r="Z163" s="1092" t="s">
        <v>114</v>
      </c>
      <c r="AA163" s="1085"/>
      <c r="AB163" s="1091"/>
      <c r="AC163" s="1092" t="s">
        <v>131</v>
      </c>
      <c r="AD163" s="1085"/>
      <c r="AE163" s="1091"/>
      <c r="AF163" s="1092" t="s">
        <v>348</v>
      </c>
      <c r="AG163" s="1085"/>
      <c r="AH163" s="1091"/>
      <c r="AI163" s="1092" t="s">
        <v>349</v>
      </c>
      <c r="AJ163" s="1085"/>
      <c r="AK163" s="1091"/>
      <c r="AL163" s="181"/>
      <c r="AM163" s="2"/>
      <c r="AN163" s="2"/>
      <c r="AO163" s="2"/>
      <c r="AP163" s="2"/>
      <c r="AQ163" s="2"/>
      <c r="AR163" s="55"/>
      <c r="AS163" s="110"/>
      <c r="AT163" s="110"/>
      <c r="AU163" s="110"/>
      <c r="AV163" s="32"/>
      <c r="AW163" s="32"/>
      <c r="AX163" s="32"/>
      <c r="AY163" s="32"/>
      <c r="AZ163" s="32"/>
      <c r="BA163" s="55"/>
      <c r="BB163" s="110"/>
      <c r="BC163" s="110"/>
      <c r="BD163" s="110"/>
      <c r="BE163" s="32"/>
      <c r="BF163" s="32"/>
      <c r="BG163" s="32"/>
      <c r="BH163" s="32"/>
      <c r="BI163" s="32"/>
      <c r="BJ163" s="2"/>
      <c r="BK163" s="2"/>
      <c r="BL163" s="2"/>
      <c r="BM163" s="2"/>
      <c r="BN163" s="2"/>
      <c r="BO163" s="2"/>
      <c r="BQ163" s="182"/>
      <c r="BR163" s="182"/>
      <c r="BS163" s="182"/>
      <c r="BT163" s="186"/>
      <c r="BU163" s="186"/>
      <c r="BV163" s="187"/>
      <c r="BW163" s="187"/>
      <c r="BX163" s="187"/>
      <c r="BY163" s="187"/>
      <c r="BZ163" s="187"/>
      <c r="CA163" s="187"/>
      <c r="CB163" s="51"/>
      <c r="CC163" s="51"/>
      <c r="CD163" s="52"/>
      <c r="CE163" s="52"/>
      <c r="CF163" s="52"/>
      <c r="CG163" s="52"/>
      <c r="CH163" s="52"/>
      <c r="CI163" s="52"/>
      <c r="CJ163" s="52"/>
      <c r="CK163" s="52"/>
      <c r="CL163" s="52"/>
      <c r="CM163" s="52"/>
      <c r="CN163" s="52"/>
      <c r="CO163" s="52"/>
      <c r="CP163" s="52"/>
      <c r="CQ163" s="52"/>
      <c r="CR163" s="52"/>
      <c r="CS163" s="52"/>
      <c r="CT163" s="52"/>
      <c r="CU163" s="52"/>
      <c r="CV163" s="52"/>
      <c r="CW163" s="5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ht="15" hidden="1" customHeight="1">
      <c r="A164" s="180"/>
      <c r="B164" s="5"/>
      <c r="C164" s="1118" t="s">
        <v>231</v>
      </c>
      <c r="D164" s="1118" t="s">
        <v>232</v>
      </c>
      <c r="E164" s="1118"/>
      <c r="F164" s="1118"/>
      <c r="G164" s="1118"/>
      <c r="H164" s="148"/>
      <c r="I164" s="66"/>
      <c r="J164" s="77"/>
      <c r="K164" s="77"/>
      <c r="L164" s="77"/>
      <c r="M164" s="77"/>
      <c r="N164" s="77"/>
      <c r="O164" s="77"/>
      <c r="P164" s="77"/>
      <c r="Q164" s="5"/>
      <c r="R164" s="5"/>
      <c r="S164" s="837"/>
      <c r="T164" s="103" t="s">
        <v>55</v>
      </c>
      <c r="U164" s="1081" t="s">
        <v>167</v>
      </c>
      <c r="V164" s="1081"/>
      <c r="W164" s="103" t="s">
        <v>55</v>
      </c>
      <c r="X164" s="1081" t="s">
        <v>179</v>
      </c>
      <c r="Y164" s="1081"/>
      <c r="Z164" s="103" t="s">
        <v>55</v>
      </c>
      <c r="AA164" s="1081" t="s">
        <v>190</v>
      </c>
      <c r="AB164" s="1081"/>
      <c r="AC164" s="103" t="s">
        <v>55</v>
      </c>
      <c r="AD164" s="1081" t="s">
        <v>202</v>
      </c>
      <c r="AE164" s="1081"/>
      <c r="AF164" s="103" t="s">
        <v>55</v>
      </c>
      <c r="AG164" s="1081">
        <v>1560</v>
      </c>
      <c r="AH164" s="1081"/>
      <c r="AI164" s="103" t="s">
        <v>55</v>
      </c>
      <c r="AJ164" s="1107">
        <v>2699</v>
      </c>
      <c r="AK164" s="1219"/>
      <c r="AL164" s="181"/>
      <c r="AM164" s="2"/>
      <c r="AN164" s="2"/>
      <c r="AO164" s="2"/>
      <c r="AP164" s="2"/>
      <c r="BL164" s="2"/>
      <c r="BM164" s="2"/>
      <c r="BN164" s="2"/>
      <c r="BO164" s="2"/>
      <c r="BQ164" s="1198"/>
      <c r="BR164" s="1198"/>
      <c r="BS164" s="1198"/>
      <c r="BT164" s="1212"/>
      <c r="BU164" s="1212"/>
      <c r="BV164" s="1212"/>
      <c r="BW164" s="1212"/>
      <c r="BX164" s="1212"/>
      <c r="BY164" s="1212"/>
      <c r="BZ164" s="1212"/>
      <c r="CA164" s="1212"/>
      <c r="CB164" s="51"/>
      <c r="CC164" s="51"/>
      <c r="CD164" s="52"/>
      <c r="CE164" s="52"/>
      <c r="CF164" s="52"/>
      <c r="CG164" s="52"/>
      <c r="CH164" s="52"/>
      <c r="CI164" s="52"/>
      <c r="CJ164" s="52"/>
      <c r="CK164" s="52"/>
      <c r="CL164" s="52"/>
      <c r="CM164" s="52"/>
      <c r="CN164" s="52"/>
      <c r="CO164" s="52"/>
      <c r="CP164" s="52"/>
      <c r="CQ164" s="52"/>
      <c r="CR164" s="52"/>
      <c r="CS164" s="52"/>
      <c r="CT164" s="52"/>
      <c r="CU164" s="52"/>
      <c r="CV164" s="52"/>
      <c r="CW164" s="5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row>
    <row r="165" spans="1:186" ht="9" hidden="1" customHeight="1">
      <c r="A165" s="180"/>
      <c r="B165" s="5"/>
      <c r="C165" s="1118"/>
      <c r="D165" s="1118"/>
      <c r="E165" s="1118"/>
      <c r="F165" s="1118"/>
      <c r="G165" s="1118"/>
      <c r="H165" s="148"/>
      <c r="I165" s="66"/>
      <c r="J165" s="77"/>
      <c r="K165" s="77"/>
      <c r="L165" s="77"/>
      <c r="M165" s="77"/>
      <c r="N165" s="77"/>
      <c r="O165" s="77"/>
      <c r="P165" s="77"/>
      <c r="Q165" s="5"/>
      <c r="R165" s="5"/>
      <c r="S165" s="837"/>
      <c r="T165" s="1092" t="s">
        <v>69</v>
      </c>
      <c r="U165" s="1085"/>
      <c r="V165" s="1091"/>
      <c r="W165" s="1092" t="s">
        <v>323</v>
      </c>
      <c r="X165" s="1085"/>
      <c r="Y165" s="1091"/>
      <c r="Z165" s="1092" t="s">
        <v>355</v>
      </c>
      <c r="AA165" s="1085"/>
      <c r="AB165" s="1091"/>
      <c r="AC165" s="1092" t="s">
        <v>334</v>
      </c>
      <c r="AD165" s="1085"/>
      <c r="AE165" s="1091"/>
      <c r="AF165" s="1092" t="s">
        <v>352</v>
      </c>
      <c r="AG165" s="1085"/>
      <c r="AH165" s="1091"/>
      <c r="AI165" s="1092" t="s">
        <v>289</v>
      </c>
      <c r="AJ165" s="1085"/>
      <c r="AK165" s="1091"/>
      <c r="AL165" s="181"/>
      <c r="AM165" s="2"/>
      <c r="AN165" s="2"/>
      <c r="AO165" s="2"/>
      <c r="AP165" s="2"/>
      <c r="BL165" s="2"/>
      <c r="BM165" s="2"/>
      <c r="BN165" s="2"/>
      <c r="BO165" s="2"/>
      <c r="BQ165" s="182"/>
      <c r="BR165" s="182"/>
      <c r="BS165" s="182"/>
      <c r="BT165" s="186"/>
      <c r="BU165" s="186"/>
      <c r="BV165" s="186"/>
      <c r="BW165" s="186"/>
      <c r="BX165" s="186"/>
      <c r="BY165" s="186"/>
      <c r="BZ165" s="186"/>
      <c r="CA165" s="186"/>
      <c r="CB165" s="51"/>
      <c r="CC165" s="51"/>
      <c r="CD165" s="52"/>
      <c r="CE165" s="52"/>
      <c r="CF165" s="52"/>
      <c r="CG165" s="52"/>
      <c r="CH165" s="52"/>
      <c r="CI165" s="52"/>
      <c r="CJ165" s="52"/>
      <c r="CK165" s="52"/>
      <c r="CL165" s="52"/>
      <c r="CM165" s="52"/>
      <c r="CN165" s="52"/>
      <c r="CO165" s="52"/>
      <c r="CP165" s="52"/>
      <c r="CQ165" s="52"/>
      <c r="CR165" s="52"/>
      <c r="CS165" s="52"/>
      <c r="CT165" s="52"/>
      <c r="CU165" s="52"/>
      <c r="CV165" s="52"/>
      <c r="CW165" s="5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row>
    <row r="166" spans="1:186" ht="15" hidden="1" customHeight="1">
      <c r="A166" s="188"/>
      <c r="B166" s="5"/>
      <c r="C166" s="1108" t="s">
        <v>299</v>
      </c>
      <c r="D166" s="894"/>
      <c r="E166" s="894"/>
      <c r="F166" s="894"/>
      <c r="G166" s="1110" t="s">
        <v>51</v>
      </c>
      <c r="H166" s="1125" t="s">
        <v>300</v>
      </c>
      <c r="I166" s="1126"/>
      <c r="J166" s="1113" t="s">
        <v>302</v>
      </c>
      <c r="K166" s="1129" t="s">
        <v>304</v>
      </c>
      <c r="L166" s="1130"/>
      <c r="M166" s="1220" t="s">
        <v>303</v>
      </c>
      <c r="N166" s="1129" t="s">
        <v>305</v>
      </c>
      <c r="O166" s="1129"/>
      <c r="P166" s="1130"/>
      <c r="Q166" s="5"/>
      <c r="R166" s="5"/>
      <c r="S166" s="837"/>
      <c r="T166" s="103" t="s">
        <v>55</v>
      </c>
      <c r="U166" s="1081" t="s">
        <v>168</v>
      </c>
      <c r="V166" s="1081"/>
      <c r="W166" s="103" t="s">
        <v>55</v>
      </c>
      <c r="X166" s="1081" t="s">
        <v>180</v>
      </c>
      <c r="Y166" s="1081"/>
      <c r="Z166" s="103" t="s">
        <v>55</v>
      </c>
      <c r="AA166" s="1081" t="s">
        <v>191</v>
      </c>
      <c r="AB166" s="1081"/>
      <c r="AC166" s="103" t="s">
        <v>55</v>
      </c>
      <c r="AD166" s="1081" t="s">
        <v>203</v>
      </c>
      <c r="AE166" s="1081"/>
      <c r="AF166" s="103" t="s">
        <v>55</v>
      </c>
      <c r="AG166" s="1106">
        <v>1570</v>
      </c>
      <c r="AH166" s="1107"/>
      <c r="AI166" s="103" t="s">
        <v>55</v>
      </c>
      <c r="AJ166" s="1107">
        <v>1730</v>
      </c>
      <c r="AK166" s="1219"/>
      <c r="AL166" s="181"/>
      <c r="AM166" s="2"/>
      <c r="AN166" s="2"/>
      <c r="AO166" s="2"/>
      <c r="AP166" s="2"/>
      <c r="BL166" s="2"/>
      <c r="BM166" s="2"/>
      <c r="BN166" s="2"/>
      <c r="BO166" s="2"/>
      <c r="BQ166" s="1198"/>
      <c r="BR166" s="1198"/>
      <c r="BS166" s="1198"/>
      <c r="BT166" s="1212"/>
      <c r="BU166" s="1212"/>
      <c r="BV166" s="1212"/>
      <c r="BW166" s="1212"/>
      <c r="BX166" s="1212"/>
      <c r="BY166" s="1212"/>
      <c r="BZ166" s="1212"/>
      <c r="CA166" s="1212"/>
      <c r="CB166" s="51"/>
      <c r="CC166" s="51"/>
      <c r="CD166" s="52"/>
      <c r="CE166" s="52"/>
      <c r="CF166" s="52"/>
      <c r="CG166" s="52"/>
      <c r="CH166" s="52"/>
      <c r="CI166" s="52"/>
      <c r="CJ166" s="52"/>
      <c r="CK166" s="52"/>
      <c r="CL166" s="52"/>
      <c r="CM166" s="52"/>
      <c r="CN166" s="52"/>
      <c r="CO166" s="52"/>
      <c r="CP166" s="52"/>
      <c r="CQ166" s="52"/>
      <c r="CR166" s="52"/>
      <c r="CS166" s="52"/>
      <c r="CT166" s="52"/>
      <c r="CU166" s="52"/>
      <c r="CV166" s="52"/>
      <c r="CW166" s="5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row>
    <row r="167" spans="1:186" ht="4.5" hidden="1" customHeight="1">
      <c r="A167" s="188"/>
      <c r="B167" s="5"/>
      <c r="C167" s="1021"/>
      <c r="D167" s="897"/>
      <c r="E167" s="897"/>
      <c r="F167" s="897"/>
      <c r="G167" s="1111"/>
      <c r="H167" s="1127"/>
      <c r="I167" s="1128"/>
      <c r="J167" s="1114"/>
      <c r="K167" s="1131"/>
      <c r="L167" s="1132"/>
      <c r="M167" s="1221"/>
      <c r="N167" s="1222"/>
      <c r="O167" s="1222"/>
      <c r="P167" s="1223"/>
      <c r="Q167" s="5"/>
      <c r="R167" s="5"/>
      <c r="S167" s="837"/>
      <c r="T167" s="1105" t="s">
        <v>70</v>
      </c>
      <c r="U167" s="1083"/>
      <c r="V167" s="1224"/>
      <c r="W167" s="1105" t="s">
        <v>324</v>
      </c>
      <c r="X167" s="1083"/>
      <c r="Y167" s="1224"/>
      <c r="Z167" s="1105" t="s">
        <v>329</v>
      </c>
      <c r="AA167" s="1083"/>
      <c r="AB167" s="1224"/>
      <c r="AC167" s="1105" t="s">
        <v>335</v>
      </c>
      <c r="AD167" s="1083"/>
      <c r="AE167" s="1224"/>
      <c r="AF167" s="1105" t="s">
        <v>347</v>
      </c>
      <c r="AG167" s="1083"/>
      <c r="AH167" s="1083"/>
      <c r="AI167" s="1105" t="s">
        <v>343</v>
      </c>
      <c r="AJ167" s="1083"/>
      <c r="AK167" s="1224"/>
      <c r="AL167" s="181"/>
      <c r="AM167" s="2"/>
      <c r="AN167" s="2"/>
      <c r="AO167" s="2"/>
      <c r="AP167" s="2"/>
      <c r="BL167" s="2"/>
      <c r="BM167" s="2"/>
      <c r="BN167" s="2"/>
      <c r="BO167" s="2"/>
      <c r="BQ167" s="182"/>
      <c r="BR167" s="182"/>
      <c r="BS167" s="182"/>
      <c r="BT167" s="51"/>
      <c r="BU167" s="51"/>
      <c r="BV167" s="52"/>
      <c r="BW167" s="52"/>
      <c r="BX167" s="52"/>
      <c r="BY167" s="52"/>
      <c r="BZ167" s="52"/>
      <c r="CA167" s="52"/>
      <c r="CB167" s="51"/>
      <c r="CC167" s="51"/>
      <c r="CD167" s="52"/>
      <c r="CE167" s="52"/>
      <c r="CF167" s="52"/>
      <c r="CG167" s="52"/>
      <c r="CH167" s="52"/>
      <c r="CI167" s="52"/>
      <c r="CJ167" s="52"/>
      <c r="CK167" s="52"/>
      <c r="CL167" s="52"/>
      <c r="CM167" s="52"/>
      <c r="CN167" s="52"/>
      <c r="CO167" s="52"/>
      <c r="CP167" s="52"/>
      <c r="CQ167" s="52"/>
      <c r="CR167" s="52"/>
      <c r="CS167" s="52"/>
      <c r="CT167" s="52"/>
      <c r="CU167" s="52"/>
      <c r="CV167" s="52"/>
      <c r="CW167" s="5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row>
    <row r="168" spans="1:186" ht="4.5" hidden="1" customHeight="1">
      <c r="A168" s="188"/>
      <c r="B168" s="5"/>
      <c r="C168" s="1021"/>
      <c r="D168" s="897"/>
      <c r="E168" s="897"/>
      <c r="F168" s="897"/>
      <c r="G168" s="1111"/>
      <c r="H168" s="1116">
        <v>10</v>
      </c>
      <c r="I168" s="1119" t="s">
        <v>29</v>
      </c>
      <c r="J168" s="1114"/>
      <c r="K168" s="1121">
        <v>8</v>
      </c>
      <c r="L168" s="1123" t="s">
        <v>29</v>
      </c>
      <c r="M168" s="1225" t="s">
        <v>357</v>
      </c>
      <c r="N168" s="1226"/>
      <c r="O168" s="1226"/>
      <c r="P168" s="1228" t="s">
        <v>29</v>
      </c>
      <c r="Q168" s="5"/>
      <c r="R168" s="5"/>
      <c r="S168" s="837"/>
      <c r="T168" s="1092"/>
      <c r="U168" s="1085"/>
      <c r="V168" s="1091"/>
      <c r="W168" s="1092"/>
      <c r="X168" s="1085"/>
      <c r="Y168" s="1091"/>
      <c r="Z168" s="1092"/>
      <c r="AA168" s="1085"/>
      <c r="AB168" s="1091"/>
      <c r="AC168" s="1092"/>
      <c r="AD168" s="1085"/>
      <c r="AE168" s="1091"/>
      <c r="AF168" s="1092"/>
      <c r="AG168" s="1085"/>
      <c r="AH168" s="1085"/>
      <c r="AI168" s="1092"/>
      <c r="AJ168" s="1085"/>
      <c r="AK168" s="1091"/>
      <c r="AL168" s="181"/>
      <c r="AM168" s="2"/>
      <c r="AN168" s="2"/>
      <c r="AO168" s="2"/>
      <c r="AP168" s="2"/>
      <c r="BL168" s="2"/>
      <c r="BM168" s="2"/>
      <c r="BN168" s="2"/>
      <c r="BO168" s="2"/>
      <c r="BQ168" s="182"/>
      <c r="BR168" s="182"/>
      <c r="BS168" s="182"/>
      <c r="BT168" s="51"/>
      <c r="BU168" s="51"/>
      <c r="BV168" s="52"/>
      <c r="BW168" s="52"/>
      <c r="BX168" s="52"/>
      <c r="BY168" s="52"/>
      <c r="BZ168" s="52"/>
      <c r="CA168" s="52"/>
      <c r="CB168" s="51"/>
      <c r="CC168" s="51"/>
      <c r="CD168" s="52"/>
      <c r="CE168" s="52"/>
      <c r="CF168" s="52"/>
      <c r="CG168" s="52"/>
      <c r="CH168" s="52"/>
      <c r="CI168" s="52"/>
      <c r="CJ168" s="52"/>
      <c r="CK168" s="52"/>
      <c r="CL168" s="52"/>
      <c r="CM168" s="52"/>
      <c r="CN168" s="52"/>
      <c r="CO168" s="52"/>
      <c r="CP168" s="52"/>
      <c r="CQ168" s="52"/>
      <c r="CR168" s="52"/>
      <c r="CS168" s="52"/>
      <c r="CT168" s="52"/>
      <c r="CU168" s="52"/>
      <c r="CV168" s="52"/>
      <c r="CW168" s="5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row>
    <row r="169" spans="1:186" ht="15" hidden="1" customHeight="1">
      <c r="A169" s="188"/>
      <c r="B169" s="5"/>
      <c r="C169" s="1109"/>
      <c r="D169" s="1088"/>
      <c r="E169" s="1088"/>
      <c r="F169" s="1088"/>
      <c r="G169" s="1112"/>
      <c r="H169" s="1117"/>
      <c r="I169" s="1120"/>
      <c r="J169" s="1115"/>
      <c r="K169" s="1122"/>
      <c r="L169" s="1124"/>
      <c r="M169" s="1221"/>
      <c r="N169" s="1227"/>
      <c r="O169" s="1227"/>
      <c r="P169" s="1229"/>
      <c r="Q169" s="5"/>
      <c r="R169" s="5"/>
      <c r="S169" s="837"/>
      <c r="T169" s="141" t="s">
        <v>55</v>
      </c>
      <c r="U169" s="897" t="s">
        <v>169</v>
      </c>
      <c r="V169" s="897"/>
      <c r="W169" s="141" t="s">
        <v>55</v>
      </c>
      <c r="X169" s="897" t="s">
        <v>181</v>
      </c>
      <c r="Y169" s="897"/>
      <c r="Z169" s="141" t="s">
        <v>55</v>
      </c>
      <c r="AA169" s="897" t="s">
        <v>192</v>
      </c>
      <c r="AB169" s="897"/>
      <c r="AC169" s="141" t="s">
        <v>55</v>
      </c>
      <c r="AD169" s="897" t="s">
        <v>205</v>
      </c>
      <c r="AE169" s="897"/>
      <c r="AF169" s="141" t="s">
        <v>55</v>
      </c>
      <c r="AG169" s="1102"/>
      <c r="AH169" s="1102"/>
      <c r="AI169" s="104"/>
      <c r="AJ169" s="768"/>
      <c r="AK169" s="1101"/>
      <c r="AL169" s="181"/>
      <c r="AM169" s="2"/>
      <c r="AN169" s="2"/>
      <c r="AO169" s="2"/>
      <c r="AP169" s="2"/>
      <c r="BL169" s="2"/>
      <c r="BM169" s="2"/>
      <c r="BN169" s="2"/>
      <c r="BO169" s="2"/>
      <c r="BQ169" s="1198"/>
      <c r="BR169" s="1198"/>
      <c r="BS169" s="1198"/>
      <c r="BT169" s="51"/>
      <c r="BU169" s="51"/>
      <c r="BV169" s="52"/>
      <c r="BW169" s="52"/>
      <c r="BX169" s="52"/>
      <c r="BY169" s="52"/>
      <c r="BZ169" s="52"/>
      <c r="CA169" s="52"/>
      <c r="CB169" s="51"/>
      <c r="CC169" s="51"/>
      <c r="CD169" s="52"/>
      <c r="CE169" s="52"/>
      <c r="CF169" s="52"/>
      <c r="CG169" s="52"/>
      <c r="CH169" s="52"/>
      <c r="CI169" s="52"/>
      <c r="CJ169" s="52"/>
      <c r="CK169" s="52"/>
      <c r="CL169" s="52"/>
      <c r="CM169" s="52"/>
      <c r="CN169" s="52"/>
      <c r="CO169" s="52"/>
      <c r="CP169" s="52"/>
      <c r="CQ169" s="52"/>
      <c r="CR169" s="52"/>
      <c r="CS169" s="52"/>
      <c r="CT169" s="52"/>
      <c r="CU169" s="52"/>
      <c r="CV169" s="52"/>
      <c r="CW169" s="5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row>
    <row r="170" spans="1:186" ht="9" hidden="1" customHeight="1">
      <c r="A170" s="188"/>
      <c r="B170" s="5"/>
      <c r="Q170" s="5"/>
      <c r="R170" s="5"/>
      <c r="S170" s="143"/>
      <c r="T170" s="1258" t="s">
        <v>214</v>
      </c>
      <c r="U170" s="1259"/>
      <c r="V170" s="1260"/>
      <c r="W170" s="1258" t="s">
        <v>325</v>
      </c>
      <c r="X170" s="1259"/>
      <c r="Y170" s="1260"/>
      <c r="Z170" s="1258" t="s">
        <v>59</v>
      </c>
      <c r="AA170" s="1259"/>
      <c r="AB170" s="1260"/>
      <c r="AC170" s="1258" t="s">
        <v>135</v>
      </c>
      <c r="AD170" s="1259"/>
      <c r="AE170" s="1260"/>
      <c r="AF170" s="1258"/>
      <c r="AG170" s="1259"/>
      <c r="AH170" s="1259"/>
      <c r="AI170" s="1259"/>
      <c r="AJ170" s="1259"/>
      <c r="AK170" s="1260"/>
      <c r="AL170" s="181"/>
      <c r="AM170" s="2"/>
      <c r="AN170" s="2"/>
      <c r="AO170" s="2"/>
      <c r="AP170" s="2"/>
      <c r="BL170" s="2"/>
      <c r="BM170" s="2"/>
      <c r="BN170" s="2"/>
      <c r="BO170" s="2"/>
      <c r="BQ170" s="52"/>
      <c r="BR170" s="52"/>
      <c r="BS170" s="52"/>
      <c r="BT170" s="52"/>
      <c r="BU170" s="52"/>
      <c r="BV170" s="52"/>
      <c r="BW170" s="52"/>
      <c r="BX170" s="52"/>
      <c r="BY170" s="52"/>
      <c r="BZ170" s="52"/>
      <c r="CA170" s="52"/>
      <c r="CB170" s="51"/>
      <c r="CC170" s="51"/>
      <c r="CD170" s="52"/>
      <c r="CE170" s="52"/>
      <c r="CF170" s="52"/>
      <c r="CG170" s="52"/>
      <c r="CH170" s="52"/>
      <c r="CI170" s="52"/>
      <c r="CJ170" s="52"/>
      <c r="CK170" s="52"/>
      <c r="CL170" s="52"/>
      <c r="CM170" s="52"/>
      <c r="CN170" s="52"/>
      <c r="CO170" s="52"/>
      <c r="CP170" s="52"/>
      <c r="CQ170" s="52"/>
      <c r="CR170" s="52"/>
      <c r="CS170" s="52"/>
      <c r="CT170" s="52"/>
      <c r="CU170" s="52"/>
      <c r="CV170" s="52"/>
      <c r="CW170" s="5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row>
    <row r="171" spans="1:186" ht="9.9499999999999993" hidden="1" customHeight="1">
      <c r="A171" s="180"/>
      <c r="B171" s="5"/>
      <c r="Q171" s="5"/>
      <c r="R171" s="5"/>
      <c r="S171" s="5"/>
      <c r="T171" s="104"/>
      <c r="W171" s="104"/>
      <c r="Z171" s="104"/>
      <c r="AC171" s="104"/>
      <c r="AF171" s="104"/>
      <c r="AI171" s="95"/>
      <c r="AJ171" s="95"/>
      <c r="AK171" s="95"/>
      <c r="AL171" s="181"/>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Q171" s="1198"/>
      <c r="BR171" s="1198"/>
      <c r="BS171" s="1198"/>
      <c r="BT171" s="51"/>
      <c r="BU171" s="51"/>
      <c r="BV171" s="51"/>
      <c r="BW171" s="51"/>
      <c r="BX171" s="51"/>
      <c r="BY171" s="51"/>
      <c r="BZ171" s="51"/>
      <c r="CA171" s="52"/>
      <c r="CB171" s="51"/>
      <c r="CC171" s="51"/>
      <c r="CD171" s="51"/>
      <c r="CE171" s="51"/>
      <c r="CF171" s="51"/>
      <c r="CG171" s="51"/>
      <c r="CH171" s="51"/>
      <c r="CI171" s="51"/>
      <c r="CJ171" s="52"/>
      <c r="CK171" s="52"/>
      <c r="CL171" s="52"/>
      <c r="CM171" s="52"/>
      <c r="CN171" s="52"/>
      <c r="CO171" s="52"/>
      <c r="CP171" s="52"/>
      <c r="CQ171" s="52"/>
      <c r="CR171" s="52"/>
      <c r="CS171" s="52"/>
      <c r="CT171" s="52"/>
      <c r="CU171" s="52"/>
      <c r="CV171" s="52"/>
      <c r="CW171" s="5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row>
    <row r="172" spans="1:186" ht="15" hidden="1" customHeight="1">
      <c r="A172" s="180"/>
      <c r="B172" s="5"/>
      <c r="C172" s="32"/>
      <c r="D172" s="32"/>
      <c r="E172" s="32"/>
      <c r="F172" s="32"/>
      <c r="G172" s="66"/>
      <c r="H172" s="66"/>
      <c r="I172" s="66"/>
      <c r="J172" s="77"/>
      <c r="K172" s="77"/>
      <c r="L172" s="77"/>
      <c r="M172" s="77"/>
      <c r="N172" s="77"/>
      <c r="O172" s="77"/>
      <c r="P172" s="77"/>
      <c r="Q172" s="5"/>
      <c r="R172" s="1261"/>
      <c r="S172" s="1262"/>
      <c r="T172" s="1211"/>
      <c r="U172" s="1267"/>
      <c r="V172" s="1268"/>
      <c r="W172" s="1269"/>
      <c r="X172" s="1267"/>
      <c r="Y172" s="1268"/>
      <c r="Z172" s="1269"/>
      <c r="AA172" s="1267"/>
      <c r="AB172" s="1268"/>
      <c r="AC172" s="1269"/>
      <c r="AD172" s="94"/>
      <c r="AE172" s="1195" t="s">
        <v>306</v>
      </c>
      <c r="AF172" s="1196"/>
      <c r="AG172" s="1196"/>
      <c r="AH172" s="1196"/>
      <c r="AI172" s="1196"/>
      <c r="AJ172" s="1196"/>
      <c r="AK172" s="1197"/>
      <c r="AL172" s="181"/>
      <c r="AM172" s="2"/>
      <c r="AN172" s="2"/>
      <c r="AO172" s="2"/>
      <c r="AP172" s="2"/>
      <c r="AQ172" s="2"/>
      <c r="AR172" s="30"/>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row>
    <row r="173" spans="1:186" ht="17.100000000000001" hidden="1" customHeight="1">
      <c r="A173" s="180"/>
      <c r="B173" s="5"/>
      <c r="C173" s="32"/>
      <c r="D173" s="66"/>
      <c r="E173" s="66"/>
      <c r="F173" s="66"/>
      <c r="G173" s="66"/>
      <c r="H173" s="66"/>
      <c r="I173" s="66"/>
      <c r="J173" s="77"/>
      <c r="K173" s="77"/>
      <c r="L173" s="77"/>
      <c r="M173" s="77"/>
      <c r="N173" s="77"/>
      <c r="O173" s="77"/>
      <c r="P173" s="77"/>
      <c r="Q173" s="5"/>
      <c r="R173" s="1263"/>
      <c r="S173" s="1264"/>
      <c r="T173" s="1265"/>
      <c r="U173" s="1270"/>
      <c r="V173" s="768"/>
      <c r="W173" s="1101"/>
      <c r="X173" s="1270"/>
      <c r="Y173" s="768"/>
      <c r="Z173" s="1101"/>
      <c r="AA173" s="1270"/>
      <c r="AB173" s="768"/>
      <c r="AC173" s="1101"/>
      <c r="AD173" s="5"/>
      <c r="AE173" s="1194">
        <f>$AE$116</f>
        <v>4400000</v>
      </c>
      <c r="AF173" s="1194"/>
      <c r="AG173" s="1194"/>
      <c r="AH173" s="1194"/>
      <c r="AI173" s="1194"/>
      <c r="AJ173" s="1194"/>
      <c r="AK173" s="1194"/>
      <c r="AL173" s="181"/>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row>
    <row r="174" spans="1:186" ht="17.100000000000001" hidden="1" customHeight="1">
      <c r="A174" s="180"/>
      <c r="B174" s="5"/>
      <c r="C174" s="32"/>
      <c r="D174" s="66"/>
      <c r="E174" s="66"/>
      <c r="F174" s="66"/>
      <c r="G174" s="66"/>
      <c r="H174" s="66"/>
      <c r="I174" s="66"/>
      <c r="J174" s="77"/>
      <c r="K174" s="77"/>
      <c r="L174" s="77"/>
      <c r="M174" s="77"/>
      <c r="N174" s="77"/>
      <c r="O174" s="77"/>
      <c r="P174" s="77"/>
      <c r="Q174" s="5"/>
      <c r="R174" s="1266"/>
      <c r="S174" s="1204"/>
      <c r="T174" s="1205"/>
      <c r="U174" s="1271"/>
      <c r="V174" s="1272"/>
      <c r="W174" s="1273"/>
      <c r="X174" s="1271"/>
      <c r="Y174" s="1272"/>
      <c r="Z174" s="1273"/>
      <c r="AA174" s="1271"/>
      <c r="AB174" s="1272"/>
      <c r="AC174" s="1273"/>
      <c r="AD174" s="5"/>
      <c r="AE174" s="1194"/>
      <c r="AF174" s="1194"/>
      <c r="AG174" s="1194"/>
      <c r="AH174" s="1194"/>
      <c r="AI174" s="1194"/>
      <c r="AJ174" s="1194"/>
      <c r="AK174" s="1194"/>
      <c r="AL174" s="181"/>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row>
    <row r="175" spans="1:186" ht="12.6" hidden="1" customHeight="1">
      <c r="A175" s="180"/>
      <c r="B175" s="5" t="s">
        <v>9</v>
      </c>
      <c r="C175" s="5" t="s">
        <v>441</v>
      </c>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32"/>
      <c r="AG175" s="5"/>
      <c r="AH175" s="1230">
        <f>$AH$57</f>
        <v>0</v>
      </c>
      <c r="AI175" s="1230"/>
      <c r="AJ175" s="1230"/>
      <c r="AK175" s="1230"/>
      <c r="AL175" s="181"/>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row>
    <row r="176" spans="1:186" ht="21.95" hidden="1" customHeight="1">
      <c r="A176" s="2"/>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row>
    <row r="177" spans="1:80" ht="15" hidden="1" customHeight="1"/>
    <row r="178" spans="1:80" ht="9" hidden="1" customHeight="1"/>
    <row r="179" spans="1:80" ht="9.9499999999999993" hidden="1" customHeight="1"/>
    <row r="180" spans="1:80" ht="15" customHeight="1">
      <c r="A180" t="s">
        <v>362</v>
      </c>
      <c r="B180" t="s">
        <v>416</v>
      </c>
    </row>
    <row r="181" spans="1:80" ht="17.100000000000001" hidden="1" customHeight="1">
      <c r="E181" t="s">
        <v>360</v>
      </c>
      <c r="P181" t="s">
        <v>364</v>
      </c>
    </row>
    <row r="182" spans="1:80" ht="17.100000000000001" hidden="1" customHeight="1">
      <c r="E182" t="s">
        <v>361</v>
      </c>
      <c r="P182" t="s">
        <v>363</v>
      </c>
    </row>
    <row r="183" spans="1:80" ht="12.6" hidden="1" customHeight="1"/>
    <row r="184" spans="1:80" ht="21.95" hidden="1" customHeight="1">
      <c r="A184" t="s">
        <v>362</v>
      </c>
      <c r="B184" t="s">
        <v>416</v>
      </c>
      <c r="BR184" s="177" t="s">
        <v>158</v>
      </c>
      <c r="BS184" s="177"/>
      <c r="BT184" s="177"/>
      <c r="BU184" s="23" t="s">
        <v>60</v>
      </c>
      <c r="BV184" s="24"/>
      <c r="BW184" s="24"/>
      <c r="BX184" s="24"/>
      <c r="BY184" s="24"/>
      <c r="BZ184" s="24"/>
      <c r="CA184" s="24"/>
      <c r="CB184" s="25"/>
    </row>
    <row r="185" spans="1:80" hidden="1">
      <c r="BR185" s="177" t="s">
        <v>159</v>
      </c>
      <c r="BS185" s="177"/>
      <c r="BT185" s="177"/>
      <c r="BU185" s="23" t="s">
        <v>61</v>
      </c>
      <c r="BV185" s="24"/>
      <c r="BW185" s="24"/>
      <c r="BX185" s="24"/>
      <c r="BY185" s="24"/>
      <c r="BZ185" s="24"/>
      <c r="CA185" s="24"/>
      <c r="CB185" s="25"/>
    </row>
    <row r="186" spans="1:80" hidden="1">
      <c r="BR186" s="177" t="s">
        <v>160</v>
      </c>
      <c r="BS186" s="177"/>
      <c r="BT186" s="177"/>
      <c r="BU186" s="23" t="s">
        <v>62</v>
      </c>
      <c r="BV186" s="24"/>
      <c r="BW186" s="24"/>
      <c r="BX186" s="24"/>
      <c r="BY186" s="24"/>
      <c r="BZ186" s="24"/>
      <c r="CA186" s="24"/>
      <c r="CB186" s="25"/>
    </row>
    <row r="187" spans="1:80" hidden="1">
      <c r="BR187" s="177" t="s">
        <v>161</v>
      </c>
      <c r="BS187" s="177"/>
      <c r="BT187" s="177"/>
      <c r="BU187" s="23" t="s">
        <v>63</v>
      </c>
      <c r="BV187" s="24"/>
      <c r="BW187" s="24"/>
      <c r="BX187" s="24"/>
      <c r="BY187" s="24"/>
      <c r="BZ187" s="24"/>
      <c r="CA187" s="24"/>
      <c r="CB187" s="25"/>
    </row>
    <row r="188" spans="1:80" hidden="1">
      <c r="BR188" s="177" t="s">
        <v>162</v>
      </c>
      <c r="BS188" s="177"/>
      <c r="BT188" s="177"/>
      <c r="BU188" s="23" t="s">
        <v>64</v>
      </c>
      <c r="BV188" s="24"/>
      <c r="BW188" s="24"/>
      <c r="BX188" s="24"/>
      <c r="BY188" s="24"/>
      <c r="BZ188" s="24"/>
      <c r="CA188" s="24"/>
      <c r="CB188" s="25"/>
    </row>
    <row r="189" spans="1:80" hidden="1">
      <c r="BR189" s="177" t="s">
        <v>163</v>
      </c>
      <c r="BS189" s="177"/>
      <c r="BT189" s="177"/>
      <c r="BU189" s="23" t="s">
        <v>65</v>
      </c>
      <c r="BV189" s="24"/>
      <c r="BW189" s="24"/>
      <c r="BX189" s="24"/>
      <c r="BY189" s="24"/>
      <c r="BZ189" s="24"/>
      <c r="CA189" s="24"/>
      <c r="CB189" s="25"/>
    </row>
    <row r="190" spans="1:80" hidden="1">
      <c r="BR190" s="177" t="s">
        <v>165</v>
      </c>
      <c r="BS190" s="177"/>
      <c r="BT190" s="177"/>
      <c r="BU190" s="23" t="s">
        <v>66</v>
      </c>
      <c r="BV190" s="24"/>
      <c r="BW190" s="24"/>
      <c r="BX190" s="24"/>
      <c r="BY190" s="24"/>
      <c r="BZ190" s="24"/>
      <c r="CA190" s="24"/>
      <c r="CB190" s="25"/>
    </row>
    <row r="191" spans="1:80" hidden="1">
      <c r="BR191" s="177" t="s">
        <v>164</v>
      </c>
      <c r="BS191" s="177"/>
      <c r="BT191" s="177"/>
      <c r="BU191" s="23" t="s">
        <v>67</v>
      </c>
      <c r="BV191" s="24"/>
      <c r="BW191" s="24"/>
      <c r="BX191" s="24"/>
      <c r="BY191" s="24"/>
      <c r="BZ191" s="24"/>
      <c r="CA191" s="24"/>
      <c r="CB191" s="25"/>
    </row>
    <row r="192" spans="1:80" hidden="1">
      <c r="BR192" s="177" t="s">
        <v>166</v>
      </c>
      <c r="BS192" s="177"/>
      <c r="BT192" s="177"/>
      <c r="BU192" s="23" t="s">
        <v>68</v>
      </c>
      <c r="BV192" s="24"/>
      <c r="BW192" s="24"/>
      <c r="BX192" s="24"/>
      <c r="BY192" s="24"/>
      <c r="BZ192" s="24"/>
      <c r="CA192" s="24"/>
      <c r="CB192" s="25"/>
    </row>
    <row r="193" spans="70:80" hidden="1">
      <c r="BR193" s="177" t="s">
        <v>167</v>
      </c>
      <c r="BS193" s="177"/>
      <c r="BT193" s="177"/>
      <c r="BU193" s="23" t="s">
        <v>69</v>
      </c>
      <c r="BV193" s="24"/>
      <c r="BW193" s="24"/>
      <c r="BX193" s="24"/>
      <c r="BY193" s="24"/>
      <c r="BZ193" s="24"/>
      <c r="CA193" s="24"/>
      <c r="CB193" s="25"/>
    </row>
    <row r="194" spans="70:80" hidden="1">
      <c r="BR194" s="177" t="s">
        <v>168</v>
      </c>
      <c r="BS194" s="177"/>
      <c r="BT194" s="177"/>
      <c r="BU194" s="23" t="s">
        <v>70</v>
      </c>
      <c r="BV194" s="24"/>
      <c r="BW194" s="24"/>
      <c r="BX194" s="24"/>
      <c r="BY194" s="24"/>
      <c r="BZ194" s="24"/>
      <c r="CA194" s="24"/>
      <c r="CB194" s="25"/>
    </row>
    <row r="195" spans="70:80" hidden="1">
      <c r="BR195" s="177" t="s">
        <v>169</v>
      </c>
      <c r="BS195" s="177"/>
      <c r="BT195" s="177"/>
      <c r="BU195" s="23" t="s">
        <v>214</v>
      </c>
      <c r="BV195" s="24"/>
      <c r="BW195" s="24"/>
      <c r="BX195" s="24"/>
      <c r="BY195" s="24"/>
      <c r="BZ195" s="24"/>
      <c r="CA195" s="24"/>
      <c r="CB195" s="25"/>
    </row>
    <row r="196" spans="70:80" hidden="1">
      <c r="BR196" s="177" t="s">
        <v>170</v>
      </c>
      <c r="BS196" s="177"/>
      <c r="BT196" s="177"/>
      <c r="BU196" s="23" t="s">
        <v>71</v>
      </c>
      <c r="BV196" s="24"/>
      <c r="BW196" s="24"/>
      <c r="BX196" s="24"/>
      <c r="BY196" s="24"/>
      <c r="BZ196" s="24"/>
      <c r="CA196" s="24"/>
      <c r="CB196" s="25"/>
    </row>
    <row r="197" spans="70:80" hidden="1">
      <c r="BR197" s="177" t="s">
        <v>171</v>
      </c>
      <c r="BS197" s="177"/>
      <c r="BT197" s="177"/>
      <c r="BU197" s="23" t="s">
        <v>72</v>
      </c>
      <c r="BV197" s="24"/>
      <c r="BW197" s="24"/>
      <c r="BX197" s="24"/>
      <c r="BY197" s="24"/>
      <c r="BZ197" s="24"/>
      <c r="CA197" s="24"/>
      <c r="CB197" s="25"/>
    </row>
    <row r="198" spans="70:80" hidden="1">
      <c r="BR198" s="177" t="s">
        <v>172</v>
      </c>
      <c r="BS198" s="177"/>
      <c r="BT198" s="177"/>
      <c r="BU198" s="23" t="s">
        <v>73</v>
      </c>
      <c r="BV198" s="24"/>
      <c r="BW198" s="24"/>
      <c r="BX198" s="24"/>
      <c r="BY198" s="24"/>
      <c r="BZ198" s="24"/>
      <c r="CA198" s="24"/>
      <c r="CB198" s="25"/>
    </row>
    <row r="199" spans="70:80" hidden="1">
      <c r="BR199" s="177" t="s">
        <v>173</v>
      </c>
      <c r="BS199" s="177"/>
      <c r="BT199" s="177"/>
      <c r="BU199" s="23" t="s">
        <v>74</v>
      </c>
      <c r="BV199" s="24"/>
      <c r="BW199" s="24"/>
      <c r="BX199" s="24"/>
      <c r="BY199" s="24"/>
      <c r="BZ199" s="24"/>
      <c r="CA199" s="24"/>
      <c r="CB199" s="25"/>
    </row>
    <row r="200" spans="70:80" hidden="1">
      <c r="BR200" s="177" t="s">
        <v>174</v>
      </c>
      <c r="BS200" s="177"/>
      <c r="BT200" s="177"/>
      <c r="BU200" s="23" t="s">
        <v>75</v>
      </c>
      <c r="BV200" s="24"/>
      <c r="BW200" s="24"/>
      <c r="BX200" s="24"/>
      <c r="BY200" s="24"/>
      <c r="BZ200" s="24"/>
      <c r="CA200" s="24"/>
      <c r="CB200" s="25"/>
    </row>
    <row r="201" spans="70:80" hidden="1">
      <c r="BR201" s="177" t="s">
        <v>175</v>
      </c>
      <c r="BS201" s="177"/>
      <c r="BT201" s="177"/>
      <c r="BU201" s="23" t="s">
        <v>76</v>
      </c>
      <c r="BV201" s="24"/>
      <c r="BW201" s="24"/>
      <c r="BX201" s="24"/>
      <c r="BY201" s="24"/>
      <c r="BZ201" s="24"/>
      <c r="CA201" s="24"/>
      <c r="CB201" s="25"/>
    </row>
    <row r="202" spans="70:80" hidden="1">
      <c r="BR202" s="177" t="s">
        <v>176</v>
      </c>
      <c r="BS202" s="177"/>
      <c r="BT202" s="177"/>
      <c r="BU202" s="23" t="s">
        <v>77</v>
      </c>
      <c r="BV202" s="24"/>
      <c r="BW202" s="24"/>
      <c r="BX202" s="24"/>
      <c r="BY202" s="24"/>
      <c r="BZ202" s="24"/>
      <c r="CA202" s="24"/>
      <c r="CB202" s="25"/>
    </row>
    <row r="203" spans="70:80" hidden="1">
      <c r="BR203" s="177" t="s">
        <v>177</v>
      </c>
      <c r="BS203" s="177"/>
      <c r="BT203" s="177"/>
      <c r="BU203" s="23" t="s">
        <v>78</v>
      </c>
      <c r="BV203" s="24"/>
      <c r="BW203" s="24"/>
      <c r="BX203" s="24"/>
      <c r="BY203" s="24"/>
      <c r="BZ203" s="24"/>
      <c r="CA203" s="24"/>
      <c r="CB203" s="25"/>
    </row>
    <row r="204" spans="70:80" hidden="1">
      <c r="BR204" s="177" t="s">
        <v>178</v>
      </c>
      <c r="BS204" s="177"/>
      <c r="BT204" s="177"/>
      <c r="BU204" s="23" t="s">
        <v>79</v>
      </c>
      <c r="BV204" s="24"/>
      <c r="BW204" s="24"/>
      <c r="BX204" s="24"/>
      <c r="BY204" s="24"/>
      <c r="BZ204" s="24"/>
      <c r="CA204" s="24"/>
      <c r="CB204" s="25"/>
    </row>
    <row r="205" spans="70:80" hidden="1">
      <c r="BR205" s="177" t="s">
        <v>179</v>
      </c>
      <c r="BS205" s="177"/>
      <c r="BT205" s="177"/>
      <c r="BU205" s="23" t="s">
        <v>80</v>
      </c>
      <c r="BV205" s="24"/>
      <c r="BW205" s="24"/>
      <c r="BX205" s="24"/>
      <c r="BY205" s="24"/>
      <c r="BZ205" s="24"/>
      <c r="CA205" s="24"/>
      <c r="CB205" s="25"/>
    </row>
    <row r="206" spans="70:80" hidden="1">
      <c r="BR206" s="177" t="s">
        <v>180</v>
      </c>
      <c r="BS206" s="177"/>
      <c r="BT206" s="177"/>
      <c r="BU206" s="23" t="s">
        <v>81</v>
      </c>
      <c r="BV206" s="24"/>
      <c r="BW206" s="24"/>
      <c r="BX206" s="24"/>
      <c r="BY206" s="24"/>
      <c r="BZ206" s="24"/>
      <c r="CA206" s="24"/>
      <c r="CB206" s="25"/>
    </row>
    <row r="207" spans="70:80" hidden="1">
      <c r="BR207" s="177" t="s">
        <v>181</v>
      </c>
      <c r="BS207" s="177"/>
      <c r="BT207" s="177"/>
      <c r="BU207" s="23" t="s">
        <v>82</v>
      </c>
      <c r="BV207" s="24"/>
      <c r="BW207" s="24"/>
      <c r="BX207" s="24"/>
      <c r="BY207" s="24"/>
      <c r="BZ207" s="24"/>
      <c r="CA207" s="24"/>
      <c r="CB207" s="25"/>
    </row>
    <row r="208" spans="70:80" hidden="1">
      <c r="BR208" s="177" t="s">
        <v>182</v>
      </c>
      <c r="BS208" s="177"/>
      <c r="BT208" s="177"/>
      <c r="BU208" s="23" t="s">
        <v>83</v>
      </c>
      <c r="BV208" s="24"/>
      <c r="BW208" s="24"/>
      <c r="BX208" s="24"/>
      <c r="BY208" s="24"/>
      <c r="BZ208" s="24"/>
      <c r="CA208" s="24"/>
      <c r="CB208" s="25"/>
    </row>
    <row r="209" spans="70:80" hidden="1">
      <c r="BR209" s="177" t="s">
        <v>183</v>
      </c>
      <c r="BS209" s="177"/>
      <c r="BT209" s="177"/>
      <c r="BU209" s="23" t="s">
        <v>84</v>
      </c>
      <c r="BV209" s="24"/>
      <c r="BW209" s="24"/>
      <c r="BX209" s="24"/>
      <c r="BY209" s="24"/>
      <c r="BZ209" s="24"/>
      <c r="CA209" s="24"/>
      <c r="CB209" s="25"/>
    </row>
    <row r="210" spans="70:80" hidden="1">
      <c r="BR210" s="177" t="s">
        <v>184</v>
      </c>
      <c r="BS210" s="177"/>
      <c r="BT210" s="177"/>
      <c r="BU210" s="23" t="s">
        <v>85</v>
      </c>
      <c r="BV210" s="24"/>
      <c r="BW210" s="24"/>
      <c r="BX210" s="24"/>
      <c r="BY210" s="24"/>
      <c r="BZ210" s="24"/>
      <c r="CA210" s="24"/>
      <c r="CB210" s="25"/>
    </row>
    <row r="211" spans="70:80" hidden="1">
      <c r="BR211" s="177" t="s">
        <v>185</v>
      </c>
      <c r="BS211" s="177"/>
      <c r="BT211" s="177"/>
      <c r="BU211" s="23" t="s">
        <v>86</v>
      </c>
      <c r="BV211" s="24"/>
      <c r="BW211" s="24"/>
      <c r="BX211" s="24"/>
      <c r="BY211" s="24"/>
      <c r="BZ211" s="24"/>
      <c r="CA211" s="24"/>
      <c r="CB211" s="25"/>
    </row>
    <row r="212" spans="70:80" hidden="1">
      <c r="BR212" s="177" t="s">
        <v>186</v>
      </c>
      <c r="BS212" s="177"/>
      <c r="BT212" s="177"/>
      <c r="BU212" s="23" t="s">
        <v>111</v>
      </c>
      <c r="BV212" s="24"/>
      <c r="BW212" s="24"/>
      <c r="BX212" s="24"/>
      <c r="BY212" s="24"/>
      <c r="BZ212" s="24"/>
      <c r="CA212" s="24"/>
      <c r="CB212" s="25"/>
    </row>
    <row r="213" spans="70:80" hidden="1">
      <c r="BR213" s="177" t="s">
        <v>187</v>
      </c>
      <c r="BS213" s="177"/>
      <c r="BT213" s="177"/>
      <c r="BU213" s="23" t="s">
        <v>112</v>
      </c>
      <c r="BV213" s="24"/>
      <c r="BW213" s="24"/>
      <c r="BX213" s="24"/>
      <c r="BY213" s="24"/>
      <c r="BZ213" s="24"/>
      <c r="CA213" s="24"/>
      <c r="CB213" s="25"/>
    </row>
    <row r="214" spans="70:80" hidden="1">
      <c r="BR214" s="177" t="s">
        <v>188</v>
      </c>
      <c r="BS214" s="177"/>
      <c r="BT214" s="177"/>
      <c r="BU214" s="23" t="s">
        <v>113</v>
      </c>
      <c r="BV214" s="24"/>
      <c r="BW214" s="24"/>
      <c r="BX214" s="24"/>
      <c r="BY214" s="24"/>
      <c r="BZ214" s="24"/>
      <c r="CA214" s="24"/>
      <c r="CB214" s="25"/>
    </row>
    <row r="215" spans="70:80" hidden="1">
      <c r="BR215" s="177" t="s">
        <v>189</v>
      </c>
      <c r="BS215" s="177"/>
      <c r="BT215" s="177"/>
      <c r="BU215" s="23" t="s">
        <v>114</v>
      </c>
      <c r="BV215" s="24"/>
      <c r="BW215" s="24"/>
      <c r="BX215" s="24"/>
      <c r="BY215" s="24"/>
      <c r="BZ215" s="24"/>
      <c r="CA215" s="24"/>
      <c r="CB215" s="25"/>
    </row>
    <row r="216" spans="70:80" hidden="1">
      <c r="BR216" s="177" t="s">
        <v>190</v>
      </c>
      <c r="BS216" s="177"/>
      <c r="BT216" s="177"/>
      <c r="BU216" s="23" t="s">
        <v>115</v>
      </c>
      <c r="BV216" s="24"/>
      <c r="BW216" s="24"/>
      <c r="BX216" s="24"/>
      <c r="BY216" s="24"/>
      <c r="BZ216" s="24"/>
      <c r="CA216" s="24"/>
      <c r="CB216" s="25"/>
    </row>
    <row r="217" spans="70:80" hidden="1">
      <c r="BR217" s="177" t="s">
        <v>191</v>
      </c>
      <c r="BS217" s="177"/>
      <c r="BT217" s="177"/>
      <c r="BU217" s="23" t="s">
        <v>116</v>
      </c>
      <c r="BV217" s="24"/>
      <c r="BW217" s="24"/>
      <c r="BX217" s="24"/>
      <c r="BY217" s="24"/>
      <c r="BZ217" s="24"/>
      <c r="CA217" s="24"/>
      <c r="CB217" s="25"/>
    </row>
    <row r="218" spans="70:80" hidden="1">
      <c r="BR218" s="177" t="s">
        <v>192</v>
      </c>
      <c r="BS218" s="177"/>
      <c r="BT218" s="177"/>
      <c r="BU218" s="23" t="s">
        <v>59</v>
      </c>
      <c r="BV218" s="24"/>
      <c r="BW218" s="24"/>
      <c r="BX218" s="24"/>
      <c r="BY218" s="24"/>
      <c r="BZ218" s="24"/>
      <c r="CA218" s="24"/>
      <c r="CB218" s="25"/>
    </row>
    <row r="219" spans="70:80" hidden="1">
      <c r="BR219" s="177" t="s">
        <v>193</v>
      </c>
      <c r="BS219" s="177"/>
      <c r="BT219" s="177"/>
      <c r="BU219" s="23" t="s">
        <v>111</v>
      </c>
      <c r="BV219" s="24"/>
      <c r="BW219" s="24"/>
      <c r="BX219" s="24"/>
      <c r="BY219" s="24"/>
      <c r="BZ219" s="24"/>
      <c r="CA219" s="24"/>
      <c r="CB219" s="25"/>
    </row>
    <row r="220" spans="70:80" hidden="1">
      <c r="BR220" s="177" t="s">
        <v>194</v>
      </c>
      <c r="BS220" s="177"/>
      <c r="BT220" s="177"/>
      <c r="BU220" s="23" t="s">
        <v>124</v>
      </c>
      <c r="BV220" s="24"/>
      <c r="BW220" s="24"/>
      <c r="BX220" s="24"/>
      <c r="BY220" s="24"/>
      <c r="BZ220" s="24"/>
      <c r="CA220" s="24"/>
      <c r="CB220" s="25"/>
    </row>
    <row r="221" spans="70:80" hidden="1">
      <c r="BR221" s="177" t="s">
        <v>195</v>
      </c>
      <c r="BS221" s="177"/>
      <c r="BT221" s="177"/>
      <c r="BU221" s="23" t="s">
        <v>125</v>
      </c>
      <c r="BV221" s="24"/>
      <c r="BW221" s="24"/>
      <c r="BX221" s="24"/>
      <c r="BY221" s="24"/>
      <c r="BZ221" s="24"/>
      <c r="CA221" s="24"/>
      <c r="CB221" s="25"/>
    </row>
    <row r="222" spans="70:80" hidden="1">
      <c r="BR222" s="177" t="s">
        <v>196</v>
      </c>
      <c r="BS222" s="177"/>
      <c r="BT222" s="177"/>
      <c r="BU222" s="23" t="s">
        <v>126</v>
      </c>
      <c r="BV222" s="24"/>
      <c r="BW222" s="24"/>
      <c r="BX222" s="24"/>
      <c r="BY222" s="24"/>
      <c r="BZ222" s="24"/>
      <c r="CA222" s="24"/>
      <c r="CB222" s="25"/>
    </row>
    <row r="223" spans="70:80" hidden="1">
      <c r="BR223" s="177" t="s">
        <v>197</v>
      </c>
      <c r="BS223" s="177"/>
      <c r="BT223" s="177"/>
      <c r="BU223" s="23" t="s">
        <v>127</v>
      </c>
      <c r="BV223" s="24"/>
      <c r="BW223" s="24"/>
      <c r="BX223" s="24"/>
      <c r="BY223" s="24"/>
      <c r="BZ223" s="24"/>
      <c r="CA223" s="24"/>
      <c r="CB223" s="25"/>
    </row>
    <row r="224" spans="70:80" hidden="1">
      <c r="BR224" s="177" t="s">
        <v>198</v>
      </c>
      <c r="BS224" s="177"/>
      <c r="BT224" s="177"/>
      <c r="BU224" s="23" t="s">
        <v>128</v>
      </c>
      <c r="BV224" s="24"/>
      <c r="BW224" s="24"/>
      <c r="BX224" s="24"/>
      <c r="BY224" s="24"/>
      <c r="BZ224" s="24"/>
      <c r="CA224" s="24"/>
      <c r="CB224" s="25"/>
    </row>
    <row r="225" spans="70:80" hidden="1">
      <c r="BR225" s="177" t="s">
        <v>199</v>
      </c>
      <c r="BS225" s="177"/>
      <c r="BT225" s="177"/>
      <c r="BU225" s="23" t="s">
        <v>129</v>
      </c>
      <c r="BV225" s="24"/>
      <c r="BW225" s="24"/>
      <c r="BX225" s="24"/>
      <c r="BY225" s="24"/>
      <c r="BZ225" s="24"/>
      <c r="CA225" s="24"/>
      <c r="CB225" s="25"/>
    </row>
    <row r="226" spans="70:80" hidden="1">
      <c r="BR226" s="177" t="s">
        <v>200</v>
      </c>
      <c r="BS226" s="177"/>
      <c r="BT226" s="177"/>
      <c r="BU226" s="23" t="s">
        <v>130</v>
      </c>
      <c r="BV226" s="24"/>
      <c r="BW226" s="24"/>
      <c r="BX226" s="24"/>
      <c r="BY226" s="24"/>
      <c r="BZ226" s="24"/>
      <c r="CA226" s="24"/>
      <c r="CB226" s="25"/>
    </row>
    <row r="227" spans="70:80" hidden="1">
      <c r="BR227" s="177" t="s">
        <v>201</v>
      </c>
      <c r="BS227" s="177"/>
      <c r="BT227" s="177"/>
      <c r="BU227" s="23" t="s">
        <v>131</v>
      </c>
      <c r="BV227" s="24"/>
      <c r="BW227" s="24"/>
      <c r="BX227" s="24"/>
      <c r="BY227" s="24"/>
      <c r="BZ227" s="24"/>
      <c r="CA227" s="24"/>
      <c r="CB227" s="25"/>
    </row>
    <row r="228" spans="70:80" hidden="1">
      <c r="BR228" s="177" t="s">
        <v>202</v>
      </c>
      <c r="BS228" s="177"/>
      <c r="BT228" s="177"/>
      <c r="BU228" s="23" t="s">
        <v>132</v>
      </c>
      <c r="BV228" s="24"/>
      <c r="BW228" s="24"/>
      <c r="BX228" s="24"/>
      <c r="BY228" s="24"/>
      <c r="BZ228" s="24"/>
      <c r="CA228" s="24"/>
      <c r="CB228" s="25"/>
    </row>
    <row r="229" spans="70:80" hidden="1">
      <c r="BR229" s="177" t="s">
        <v>203</v>
      </c>
      <c r="BS229" s="177"/>
      <c r="BT229" s="177"/>
      <c r="BU229" s="23" t="s">
        <v>133</v>
      </c>
      <c r="BV229" s="24"/>
      <c r="BW229" s="24"/>
      <c r="BX229" s="24"/>
      <c r="BY229" s="24"/>
      <c r="BZ229" s="24"/>
      <c r="CA229" s="24"/>
      <c r="CB229" s="25"/>
    </row>
    <row r="230" spans="70:80" hidden="1">
      <c r="BR230" s="177" t="s">
        <v>204</v>
      </c>
      <c r="BS230" s="177"/>
      <c r="BT230" s="177"/>
      <c r="BU230" s="23" t="s">
        <v>134</v>
      </c>
      <c r="BV230" s="24"/>
      <c r="BW230" s="24"/>
      <c r="BX230" s="24"/>
      <c r="BY230" s="24"/>
      <c r="BZ230" s="24"/>
      <c r="CA230" s="24"/>
      <c r="CB230" s="25"/>
    </row>
    <row r="231" spans="70:80" hidden="1">
      <c r="BR231" s="177" t="s">
        <v>205</v>
      </c>
      <c r="BS231" s="177"/>
      <c r="BT231" s="177"/>
      <c r="BU231" s="23" t="s">
        <v>135</v>
      </c>
      <c r="BV231" s="24"/>
      <c r="BW231" s="24"/>
      <c r="BX231" s="24"/>
      <c r="BY231" s="24"/>
      <c r="BZ231" s="24"/>
      <c r="CA231" s="24"/>
      <c r="CB231" s="25"/>
    </row>
    <row r="232" spans="70:80" hidden="1">
      <c r="BR232" s="177" t="s">
        <v>206</v>
      </c>
      <c r="BS232" s="177"/>
      <c r="BT232" s="177"/>
      <c r="BU232" s="23" t="s">
        <v>136</v>
      </c>
      <c r="BV232" s="24"/>
      <c r="BW232" s="24"/>
      <c r="BX232" s="24"/>
      <c r="BY232" s="24"/>
      <c r="BZ232" s="24"/>
      <c r="CA232" s="24"/>
      <c r="CB232" s="25"/>
    </row>
    <row r="233" spans="70:80" hidden="1">
      <c r="BR233" s="177" t="s">
        <v>207</v>
      </c>
      <c r="BS233" s="177"/>
      <c r="BT233" s="177"/>
      <c r="BU233" s="23" t="s">
        <v>137</v>
      </c>
      <c r="BV233" s="24"/>
      <c r="BW233" s="24"/>
      <c r="BX233" s="24"/>
      <c r="BY233" s="24"/>
      <c r="BZ233" s="24"/>
      <c r="CA233" s="24"/>
      <c r="CB233" s="25"/>
    </row>
    <row r="234" spans="70:80" hidden="1">
      <c r="BR234" s="177" t="s">
        <v>208</v>
      </c>
      <c r="BS234" s="177"/>
      <c r="BT234" s="177"/>
      <c r="BU234" s="23" t="s">
        <v>138</v>
      </c>
      <c r="BV234" s="24"/>
      <c r="BW234" s="24"/>
      <c r="BX234" s="24"/>
      <c r="BY234" s="24"/>
      <c r="BZ234" s="24"/>
      <c r="CA234" s="24"/>
      <c r="CB234" s="25"/>
    </row>
    <row r="235" spans="70:80" hidden="1">
      <c r="BR235" s="177" t="s">
        <v>209</v>
      </c>
      <c r="BS235" s="177"/>
      <c r="BT235" s="177"/>
      <c r="BU235" s="23" t="s">
        <v>139</v>
      </c>
      <c r="BV235" s="24"/>
      <c r="BW235" s="24"/>
      <c r="BX235" s="24"/>
      <c r="BY235" s="24"/>
      <c r="BZ235" s="24"/>
      <c r="CA235" s="24"/>
      <c r="CB235" s="25"/>
    </row>
    <row r="236" spans="70:80" hidden="1">
      <c r="BR236" s="23">
        <v>1350</v>
      </c>
      <c r="BS236" s="24"/>
      <c r="BT236" s="25"/>
      <c r="BU236" s="23" t="s">
        <v>261</v>
      </c>
      <c r="BV236" s="24"/>
      <c r="BW236" s="24"/>
      <c r="BX236" s="24"/>
      <c r="BY236" s="24"/>
      <c r="BZ236" s="24"/>
      <c r="CA236" s="24"/>
      <c r="CB236" s="25"/>
    </row>
    <row r="237" spans="70:80" hidden="1">
      <c r="BR237" s="23">
        <v>1360</v>
      </c>
      <c r="BS237" s="24"/>
      <c r="BT237" s="25"/>
      <c r="BU237" s="23" t="s">
        <v>262</v>
      </c>
      <c r="BV237" s="24"/>
      <c r="BW237" s="24"/>
      <c r="BX237" s="24"/>
      <c r="BY237" s="24"/>
      <c r="BZ237" s="24"/>
      <c r="CA237" s="24"/>
      <c r="CB237" s="25"/>
    </row>
    <row r="238" spans="70:80" hidden="1">
      <c r="BR238" s="23">
        <v>1370</v>
      </c>
      <c r="BS238" s="24"/>
      <c r="BT238" s="25"/>
      <c r="BU238" s="23" t="s">
        <v>250</v>
      </c>
      <c r="BV238" s="24"/>
      <c r="BW238" s="24"/>
      <c r="BX238" s="24"/>
      <c r="BY238" s="24"/>
      <c r="BZ238" s="24"/>
      <c r="CA238" s="24"/>
      <c r="CB238" s="25"/>
    </row>
    <row r="239" spans="70:80" hidden="1">
      <c r="BR239" s="23">
        <v>1380</v>
      </c>
      <c r="BS239" s="24"/>
      <c r="BT239" s="25"/>
      <c r="BU239" s="23" t="s">
        <v>263</v>
      </c>
      <c r="BV239" s="24"/>
      <c r="BW239" s="24"/>
      <c r="BX239" s="24"/>
      <c r="BY239" s="24"/>
      <c r="BZ239" s="24"/>
      <c r="CA239" s="24"/>
      <c r="CB239" s="25"/>
    </row>
    <row r="240" spans="70:80" hidden="1">
      <c r="BR240" s="23">
        <v>1390</v>
      </c>
      <c r="BS240" s="24"/>
      <c r="BT240" s="25"/>
      <c r="BU240" s="23" t="s">
        <v>264</v>
      </c>
      <c r="BV240" s="24"/>
      <c r="BW240" s="24"/>
      <c r="BX240" s="24"/>
      <c r="BY240" s="24"/>
      <c r="BZ240" s="24"/>
      <c r="CA240" s="24"/>
      <c r="CB240" s="25"/>
    </row>
    <row r="241" spans="2:80" hidden="1">
      <c r="BR241" s="23">
        <v>1400</v>
      </c>
      <c r="BS241" s="24"/>
      <c r="BT241" s="25"/>
      <c r="BU241" s="23" t="s">
        <v>252</v>
      </c>
      <c r="BV241" s="24"/>
      <c r="BW241" s="24"/>
      <c r="BX241" s="24"/>
      <c r="BY241" s="24"/>
      <c r="BZ241" s="24"/>
      <c r="CA241" s="24"/>
      <c r="CB241" s="25"/>
    </row>
    <row r="242" spans="2:80" hidden="1">
      <c r="BR242" s="23">
        <v>1410</v>
      </c>
      <c r="BS242" s="24"/>
      <c r="BT242" s="25"/>
      <c r="BU242" s="23" t="s">
        <v>265</v>
      </c>
      <c r="BV242" s="24"/>
      <c r="BW242" s="24"/>
      <c r="BX242" s="24"/>
      <c r="BY242" s="24"/>
      <c r="BZ242" s="24"/>
      <c r="CA242" s="24"/>
      <c r="CB242" s="25"/>
    </row>
    <row r="243" spans="2:80" hidden="1">
      <c r="BR243" s="23">
        <v>1460</v>
      </c>
      <c r="BS243" s="24"/>
      <c r="BT243" s="25"/>
      <c r="BU243" s="23" t="s">
        <v>266</v>
      </c>
      <c r="BV243" s="24"/>
      <c r="BW243" s="24"/>
      <c r="BX243" s="24"/>
      <c r="BY243" s="24"/>
      <c r="BZ243" s="24"/>
      <c r="CA243" s="24"/>
      <c r="CB243" s="25"/>
    </row>
    <row r="244" spans="2:80" hidden="1">
      <c r="BR244" s="23">
        <v>1470</v>
      </c>
      <c r="BS244" s="24"/>
      <c r="BT244" s="25"/>
      <c r="BU244" s="23" t="s">
        <v>267</v>
      </c>
      <c r="BV244" s="24"/>
      <c r="BW244" s="24"/>
      <c r="BX244" s="24"/>
      <c r="BY244" s="24"/>
      <c r="BZ244" s="24"/>
      <c r="CA244" s="24"/>
      <c r="CB244" s="25"/>
    </row>
    <row r="245" spans="2:80" hidden="1">
      <c r="BR245" s="23">
        <v>1490</v>
      </c>
      <c r="BS245" s="24"/>
      <c r="BT245" s="25"/>
      <c r="BU245" s="23" t="s">
        <v>268</v>
      </c>
      <c r="BV245" s="24"/>
      <c r="BW245" s="24"/>
      <c r="BX245" s="24"/>
      <c r="BY245" s="24"/>
      <c r="BZ245" s="24"/>
      <c r="CA245" s="24"/>
      <c r="CB245" s="25"/>
    </row>
    <row r="246" spans="2:80" hidden="1">
      <c r="BR246" s="23">
        <v>1500</v>
      </c>
      <c r="BS246" s="24"/>
      <c r="BT246" s="25"/>
      <c r="BU246" s="23" t="s">
        <v>269</v>
      </c>
      <c r="BV246" s="24"/>
      <c r="BW246" s="24"/>
      <c r="BX246" s="24"/>
      <c r="BY246" s="24"/>
      <c r="BZ246" s="24"/>
      <c r="CA246" s="24"/>
      <c r="CB246" s="25"/>
    </row>
    <row r="247" spans="2:80" hidden="1">
      <c r="BR247" s="23">
        <v>1510</v>
      </c>
      <c r="BS247" s="24"/>
      <c r="BT247" s="25"/>
      <c r="BU247" s="23" t="s">
        <v>296</v>
      </c>
      <c r="BV247" s="24"/>
      <c r="BW247" s="24"/>
      <c r="BX247" s="24"/>
      <c r="BY247" s="24"/>
      <c r="BZ247" s="24"/>
      <c r="CA247" s="24"/>
      <c r="CB247" s="25"/>
    </row>
    <row r="248" spans="2:80" hidden="1">
      <c r="BR248" s="23">
        <v>1540</v>
      </c>
      <c r="BS248" s="24"/>
      <c r="BT248" s="25"/>
      <c r="BU248" s="23" t="s">
        <v>270</v>
      </c>
      <c r="BV248" s="24"/>
      <c r="BW248" s="24"/>
      <c r="BX248" s="24"/>
      <c r="BY248" s="24"/>
      <c r="BZ248" s="24"/>
      <c r="CA248" s="24"/>
      <c r="CB248" s="25"/>
    </row>
    <row r="249" spans="2:80" hidden="1">
      <c r="BR249" s="23">
        <v>1700</v>
      </c>
      <c r="BS249" s="24"/>
      <c r="BT249" s="25"/>
      <c r="BU249" s="23" t="s">
        <v>259</v>
      </c>
      <c r="BV249" s="24"/>
      <c r="BW249" s="24"/>
      <c r="BX249" s="24"/>
      <c r="BY249" s="24"/>
      <c r="BZ249" s="24"/>
      <c r="CA249" s="24"/>
      <c r="CB249" s="25"/>
    </row>
    <row r="250" spans="2:80" hidden="1">
      <c r="BR250" s="23">
        <v>1800</v>
      </c>
      <c r="BS250" s="24"/>
      <c r="BT250" s="25"/>
      <c r="BU250" s="23" t="s">
        <v>271</v>
      </c>
      <c r="BV250" s="24"/>
      <c r="BW250" s="24"/>
      <c r="BX250" s="24"/>
      <c r="BY250" s="24"/>
      <c r="BZ250" s="24"/>
      <c r="CA250" s="24"/>
      <c r="CB250" s="25"/>
    </row>
    <row r="251" spans="2:80">
      <c r="B251" t="s">
        <v>416</v>
      </c>
    </row>
  </sheetData>
  <sheetProtection algorithmName="SHA-512" hashValue="WrqQQybmM2U2oLm1N6ZfWRu9vRviVv0pf97a0YA0jyvkVetlW8PLLirxh/ZzpJJy+1X2+cWLVgWIQtV6XlpGeA==" saltValue="n5RdecM4N070Dzbolt2mNA==" spinCount="100000" sheet="1" objects="1" scenarios="1"/>
  <autoFilter ref="BP19:DG73">
    <filterColumn colId="1" showButton="0"/>
    <filterColumn colId="2"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autoFilter>
  <mergeCells count="878">
    <mergeCell ref="BQ149:BS149"/>
    <mergeCell ref="BQ150:BS150"/>
    <mergeCell ref="U149:AK149"/>
    <mergeCell ref="BJ147:BK147"/>
    <mergeCell ref="BJ145:BK145"/>
    <mergeCell ref="AG141:AK141"/>
    <mergeCell ref="AH175:AK175"/>
    <mergeCell ref="BQ171:BS171"/>
    <mergeCell ref="R172:T174"/>
    <mergeCell ref="U172:W174"/>
    <mergeCell ref="X172:Z174"/>
    <mergeCell ref="AA172:AC174"/>
    <mergeCell ref="AE172:AK172"/>
    <mergeCell ref="AE173:AK174"/>
    <mergeCell ref="AD169:AE169"/>
    <mergeCell ref="AG169:AH169"/>
    <mergeCell ref="AJ169:AK169"/>
    <mergeCell ref="BQ169:BS169"/>
    <mergeCell ref="T170:V170"/>
    <mergeCell ref="W170:Y170"/>
    <mergeCell ref="Z170:AB170"/>
    <mergeCell ref="AC170:AE170"/>
    <mergeCell ref="AF170:AK170"/>
    <mergeCell ref="U148:V148"/>
    <mergeCell ref="BT166:CA166"/>
    <mergeCell ref="T167:V168"/>
    <mergeCell ref="W167:Y168"/>
    <mergeCell ref="Z167:AB168"/>
    <mergeCell ref="AC167:AE168"/>
    <mergeCell ref="AF167:AH168"/>
    <mergeCell ref="AI167:AK168"/>
    <mergeCell ref="N166:P167"/>
    <mergeCell ref="U166:V166"/>
    <mergeCell ref="X166:Y166"/>
    <mergeCell ref="AA166:AB166"/>
    <mergeCell ref="AD166:AE166"/>
    <mergeCell ref="AG166:AH166"/>
    <mergeCell ref="BQ166:BS166"/>
    <mergeCell ref="BT164:CA164"/>
    <mergeCell ref="T165:V165"/>
    <mergeCell ref="W165:Y165"/>
    <mergeCell ref="Z165:AB165"/>
    <mergeCell ref="AC165:AE165"/>
    <mergeCell ref="AF165:AH165"/>
    <mergeCell ref="AI165:AK165"/>
    <mergeCell ref="C166:F169"/>
    <mergeCell ref="G166:G169"/>
    <mergeCell ref="H166:I167"/>
    <mergeCell ref="J166:J169"/>
    <mergeCell ref="K166:L167"/>
    <mergeCell ref="M166:M167"/>
    <mergeCell ref="H168:H169"/>
    <mergeCell ref="I168:I169"/>
    <mergeCell ref="K168:K169"/>
    <mergeCell ref="L168:L169"/>
    <mergeCell ref="M168:M169"/>
    <mergeCell ref="N168:O169"/>
    <mergeCell ref="P168:P169"/>
    <mergeCell ref="U169:V169"/>
    <mergeCell ref="X169:Y169"/>
    <mergeCell ref="AA169:AB169"/>
    <mergeCell ref="AJ166:AK166"/>
    <mergeCell ref="C164:C165"/>
    <mergeCell ref="D164:G165"/>
    <mergeCell ref="U164:V164"/>
    <mergeCell ref="X164:Y164"/>
    <mergeCell ref="AA164:AB164"/>
    <mergeCell ref="AD164:AE164"/>
    <mergeCell ref="AJ162:AK162"/>
    <mergeCell ref="BQ162:BS162"/>
    <mergeCell ref="BT162:CA162"/>
    <mergeCell ref="T163:V163"/>
    <mergeCell ref="W163:Y163"/>
    <mergeCell ref="Z163:AB163"/>
    <mergeCell ref="AC163:AE163"/>
    <mergeCell ref="AF163:AH163"/>
    <mergeCell ref="AI163:AK163"/>
    <mergeCell ref="D162:I162"/>
    <mergeCell ref="U162:V162"/>
    <mergeCell ref="X162:Y162"/>
    <mergeCell ref="AA162:AB162"/>
    <mergeCell ref="AD162:AE162"/>
    <mergeCell ref="AG162:AH162"/>
    <mergeCell ref="AG164:AH164"/>
    <mergeCell ref="AJ164:AK164"/>
    <mergeCell ref="BQ164:BS164"/>
    <mergeCell ref="BT158:CA158"/>
    <mergeCell ref="C159:C160"/>
    <mergeCell ref="D159:I160"/>
    <mergeCell ref="J159:P162"/>
    <mergeCell ref="T159:V159"/>
    <mergeCell ref="W159:Y159"/>
    <mergeCell ref="Z159:AB159"/>
    <mergeCell ref="AC159:AE159"/>
    <mergeCell ref="AF159:AH159"/>
    <mergeCell ref="BQ160:BS160"/>
    <mergeCell ref="T161:V161"/>
    <mergeCell ref="W161:Y161"/>
    <mergeCell ref="Z161:AB161"/>
    <mergeCell ref="AC161:AE161"/>
    <mergeCell ref="AF161:AH161"/>
    <mergeCell ref="AI161:AK161"/>
    <mergeCell ref="AI159:AK159"/>
    <mergeCell ref="U160:V160"/>
    <mergeCell ref="X160:Y160"/>
    <mergeCell ref="AA160:AB160"/>
    <mergeCell ref="AG160:AH160"/>
    <mergeCell ref="AJ160:AK160"/>
    <mergeCell ref="BQ158:BS158"/>
    <mergeCell ref="B157:B158"/>
    <mergeCell ref="T157:V157"/>
    <mergeCell ref="W157:Y157"/>
    <mergeCell ref="Z157:AB157"/>
    <mergeCell ref="AC157:AE157"/>
    <mergeCell ref="AF157:AH157"/>
    <mergeCell ref="E156:F156"/>
    <mergeCell ref="J156:P158"/>
    <mergeCell ref="U156:V156"/>
    <mergeCell ref="X156:Y156"/>
    <mergeCell ref="AD156:AE156"/>
    <mergeCell ref="AG156:AH156"/>
    <mergeCell ref="D158:I158"/>
    <mergeCell ref="U158:V158"/>
    <mergeCell ref="X158:Y158"/>
    <mergeCell ref="AA158:AB158"/>
    <mergeCell ref="AG158:AH158"/>
    <mergeCell ref="BT154:CA154"/>
    <mergeCell ref="T155:V155"/>
    <mergeCell ref="W155:Y155"/>
    <mergeCell ref="Z155:AB155"/>
    <mergeCell ref="AC155:AE155"/>
    <mergeCell ref="AF155:AH155"/>
    <mergeCell ref="AI155:AK155"/>
    <mergeCell ref="BQ156:BS156"/>
    <mergeCell ref="BT156:CA156"/>
    <mergeCell ref="AJ156:AK156"/>
    <mergeCell ref="BI156:BJ156"/>
    <mergeCell ref="BQ154:BS154"/>
    <mergeCell ref="BT150:CA150"/>
    <mergeCell ref="T151:V151"/>
    <mergeCell ref="W151:Y151"/>
    <mergeCell ref="Z151:AB151"/>
    <mergeCell ref="AC151:AE151"/>
    <mergeCell ref="AF151:AH151"/>
    <mergeCell ref="AI151:AK151"/>
    <mergeCell ref="D152:F152"/>
    <mergeCell ref="J152:P155"/>
    <mergeCell ref="U152:V152"/>
    <mergeCell ref="X152:Y152"/>
    <mergeCell ref="AA152:AB152"/>
    <mergeCell ref="AD152:AE152"/>
    <mergeCell ref="D154:I155"/>
    <mergeCell ref="U154:V154"/>
    <mergeCell ref="X154:Y154"/>
    <mergeCell ref="AD154:AE154"/>
    <mergeCell ref="AG152:AH152"/>
    <mergeCell ref="BQ152:BS152"/>
    <mergeCell ref="BT152:CA152"/>
    <mergeCell ref="T153:V153"/>
    <mergeCell ref="W153:Y153"/>
    <mergeCell ref="Z153:AB153"/>
    <mergeCell ref="AC153:AE153"/>
    <mergeCell ref="D150:I151"/>
    <mergeCell ref="S150:S169"/>
    <mergeCell ref="U150:V150"/>
    <mergeCell ref="X150:Y150"/>
    <mergeCell ref="AA150:AB150"/>
    <mergeCell ref="AD150:AE150"/>
    <mergeCell ref="AG150:AH150"/>
    <mergeCell ref="AJ150:AK150"/>
    <mergeCell ref="BJ150:BK150"/>
    <mergeCell ref="AF153:AH153"/>
    <mergeCell ref="AI153:AK153"/>
    <mergeCell ref="AG154:AH154"/>
    <mergeCell ref="AI157:AK157"/>
    <mergeCell ref="AJ158:AK158"/>
    <mergeCell ref="W148:Y148"/>
    <mergeCell ref="AA148:AB148"/>
    <mergeCell ref="AC148:AE148"/>
    <mergeCell ref="AG148:AH148"/>
    <mergeCell ref="AI148:AK148"/>
    <mergeCell ref="J147:P148"/>
    <mergeCell ref="U147:V147"/>
    <mergeCell ref="W147:Y147"/>
    <mergeCell ref="AA147:AB147"/>
    <mergeCell ref="AC147:AE147"/>
    <mergeCell ref="AG147:AH147"/>
    <mergeCell ref="D146:I146"/>
    <mergeCell ref="U146:V146"/>
    <mergeCell ref="W146:Y146"/>
    <mergeCell ref="AA146:AB146"/>
    <mergeCell ref="AC146:AE146"/>
    <mergeCell ref="AG146:AH146"/>
    <mergeCell ref="AI146:AK146"/>
    <mergeCell ref="BJ146:BK146"/>
    <mergeCell ref="J145:P146"/>
    <mergeCell ref="U145:V145"/>
    <mergeCell ref="W145:Y145"/>
    <mergeCell ref="AA145:AB145"/>
    <mergeCell ref="AC145:AE145"/>
    <mergeCell ref="AG145:AH145"/>
    <mergeCell ref="AI145:AK145"/>
    <mergeCell ref="S144:S149"/>
    <mergeCell ref="U144:V144"/>
    <mergeCell ref="W144:Y144"/>
    <mergeCell ref="AA144:AB144"/>
    <mergeCell ref="AC144:AE144"/>
    <mergeCell ref="AG144:AH144"/>
    <mergeCell ref="AI147:AK147"/>
    <mergeCell ref="J149:P151"/>
    <mergeCell ref="D148:I148"/>
    <mergeCell ref="D142:I142"/>
    <mergeCell ref="U142:W142"/>
    <mergeCell ref="X142:AB142"/>
    <mergeCell ref="AD142:AF142"/>
    <mergeCell ref="AG142:AK142"/>
    <mergeCell ref="D141:I141"/>
    <mergeCell ref="J141:P142"/>
    <mergeCell ref="S141:S143"/>
    <mergeCell ref="U141:W141"/>
    <mergeCell ref="X141:AB141"/>
    <mergeCell ref="AD141:AF141"/>
    <mergeCell ref="D143:I143"/>
    <mergeCell ref="J143:P144"/>
    <mergeCell ref="U143:AK143"/>
    <mergeCell ref="D144:I144"/>
    <mergeCell ref="AI144:AK144"/>
    <mergeCell ref="B137:B138"/>
    <mergeCell ref="J137:P138"/>
    <mergeCell ref="D138:I138"/>
    <mergeCell ref="V138:AK139"/>
    <mergeCell ref="J139:P140"/>
    <mergeCell ref="D140:I140"/>
    <mergeCell ref="C132:E133"/>
    <mergeCell ref="F132:AE133"/>
    <mergeCell ref="AF132:AH133"/>
    <mergeCell ref="AI132:AK133"/>
    <mergeCell ref="BP132:BP137"/>
    <mergeCell ref="H135:I135"/>
    <mergeCell ref="J135:P136"/>
    <mergeCell ref="S135:U139"/>
    <mergeCell ref="V135:Y135"/>
    <mergeCell ref="Z135:AK135"/>
    <mergeCell ref="L129:O130"/>
    <mergeCell ref="P129:P130"/>
    <mergeCell ref="Q129:S130"/>
    <mergeCell ref="U129:W129"/>
    <mergeCell ref="X129:AK129"/>
    <mergeCell ref="U130:W130"/>
    <mergeCell ref="X130:AK130"/>
    <mergeCell ref="D136:I136"/>
    <mergeCell ref="V136:AK137"/>
    <mergeCell ref="C127:G127"/>
    <mergeCell ref="H127:J127"/>
    <mergeCell ref="X127:AK127"/>
    <mergeCell ref="U128:W128"/>
    <mergeCell ref="X128:AK128"/>
    <mergeCell ref="C129:E130"/>
    <mergeCell ref="F129:G130"/>
    <mergeCell ref="H129:H130"/>
    <mergeCell ref="I129:J130"/>
    <mergeCell ref="K129:K130"/>
    <mergeCell ref="AJ124:AK124"/>
    <mergeCell ref="DM124:DO124"/>
    <mergeCell ref="N125:S125"/>
    <mergeCell ref="U125:W125"/>
    <mergeCell ref="L126:S128"/>
    <mergeCell ref="U126:W127"/>
    <mergeCell ref="AQ126:BK128"/>
    <mergeCell ref="U124:Y124"/>
    <mergeCell ref="Z124:AA124"/>
    <mergeCell ref="AB124:AC124"/>
    <mergeCell ref="AD124:AE124"/>
    <mergeCell ref="AF124:AG124"/>
    <mergeCell ref="AH124:AI124"/>
    <mergeCell ref="BT118:CA118"/>
    <mergeCell ref="BQ119:BS119"/>
    <mergeCell ref="DM122:DO122"/>
    <mergeCell ref="DP122:DQ122"/>
    <mergeCell ref="U123:Y123"/>
    <mergeCell ref="BT115:CA115"/>
    <mergeCell ref="C116:I116"/>
    <mergeCell ref="J116:K117"/>
    <mergeCell ref="L116:P117"/>
    <mergeCell ref="AE116:AK117"/>
    <mergeCell ref="BQ116:BS116"/>
    <mergeCell ref="BT116:CA116"/>
    <mergeCell ref="C117:I117"/>
    <mergeCell ref="BQ117:BS117"/>
    <mergeCell ref="C114:I115"/>
    <mergeCell ref="J114:M115"/>
    <mergeCell ref="N114:P115"/>
    <mergeCell ref="BQ114:BS114"/>
    <mergeCell ref="R115:T117"/>
    <mergeCell ref="U115:W117"/>
    <mergeCell ref="X115:Z117"/>
    <mergeCell ref="AA115:AC117"/>
    <mergeCell ref="AE115:AK115"/>
    <mergeCell ref="AF118:AK118"/>
    <mergeCell ref="AD112:AE112"/>
    <mergeCell ref="AG112:AH112"/>
    <mergeCell ref="AJ112:AK112"/>
    <mergeCell ref="BQ112:BS112"/>
    <mergeCell ref="T113:V113"/>
    <mergeCell ref="W113:Y113"/>
    <mergeCell ref="Z113:AB113"/>
    <mergeCell ref="AC113:AE113"/>
    <mergeCell ref="M111:M112"/>
    <mergeCell ref="N111:O112"/>
    <mergeCell ref="P111:P112"/>
    <mergeCell ref="U112:V112"/>
    <mergeCell ref="X112:Y112"/>
    <mergeCell ref="AA112:AB112"/>
    <mergeCell ref="C109:F112"/>
    <mergeCell ref="G109:G112"/>
    <mergeCell ref="H109:I110"/>
    <mergeCell ref="J109:J112"/>
    <mergeCell ref="K109:L110"/>
    <mergeCell ref="M109:M110"/>
    <mergeCell ref="H111:H112"/>
    <mergeCell ref="I111:I112"/>
    <mergeCell ref="K111:K112"/>
    <mergeCell ref="L111:L112"/>
    <mergeCell ref="BQ107:BS107"/>
    <mergeCell ref="BT107:CA107"/>
    <mergeCell ref="T108:V108"/>
    <mergeCell ref="W108:Y108"/>
    <mergeCell ref="Z108:AB108"/>
    <mergeCell ref="AC108:AE108"/>
    <mergeCell ref="AF108:AH108"/>
    <mergeCell ref="AI108:AK108"/>
    <mergeCell ref="N109:P110"/>
    <mergeCell ref="U109:V109"/>
    <mergeCell ref="X109:Y109"/>
    <mergeCell ref="AA109:AB109"/>
    <mergeCell ref="AD109:AE109"/>
    <mergeCell ref="AG109:AH109"/>
    <mergeCell ref="AJ109:AK109"/>
    <mergeCell ref="BQ109:BS109"/>
    <mergeCell ref="BT109:CA109"/>
    <mergeCell ref="T110:V111"/>
    <mergeCell ref="W110:Y111"/>
    <mergeCell ref="Z110:AB111"/>
    <mergeCell ref="AC110:AE111"/>
    <mergeCell ref="AF110:AH111"/>
    <mergeCell ref="AI110:AK111"/>
    <mergeCell ref="BQ105:BS105"/>
    <mergeCell ref="BT105:CA105"/>
    <mergeCell ref="T106:V106"/>
    <mergeCell ref="W106:Y106"/>
    <mergeCell ref="Z106:AB106"/>
    <mergeCell ref="AC106:AE106"/>
    <mergeCell ref="AF106:AH106"/>
    <mergeCell ref="AI106:AK106"/>
    <mergeCell ref="D105:I105"/>
    <mergeCell ref="U105:V105"/>
    <mergeCell ref="X105:Y105"/>
    <mergeCell ref="AA105:AB105"/>
    <mergeCell ref="AD105:AE105"/>
    <mergeCell ref="AG105:AH105"/>
    <mergeCell ref="U103:V103"/>
    <mergeCell ref="X103:Y103"/>
    <mergeCell ref="AA103:AB103"/>
    <mergeCell ref="AG103:AH103"/>
    <mergeCell ref="AJ103:AK103"/>
    <mergeCell ref="C107:C108"/>
    <mergeCell ref="D107:G108"/>
    <mergeCell ref="U107:V107"/>
    <mergeCell ref="X107:Y107"/>
    <mergeCell ref="AA107:AB107"/>
    <mergeCell ref="AD107:AE107"/>
    <mergeCell ref="AJ105:AK105"/>
    <mergeCell ref="AG107:AH107"/>
    <mergeCell ref="AJ107:AK107"/>
    <mergeCell ref="B100:B101"/>
    <mergeCell ref="T100:V100"/>
    <mergeCell ref="W100:Y100"/>
    <mergeCell ref="Z100:AB100"/>
    <mergeCell ref="AC100:AE100"/>
    <mergeCell ref="AF100:AH100"/>
    <mergeCell ref="BQ101:BS101"/>
    <mergeCell ref="BT101:CA101"/>
    <mergeCell ref="C102:C103"/>
    <mergeCell ref="D102:I103"/>
    <mergeCell ref="J102:P105"/>
    <mergeCell ref="T102:V102"/>
    <mergeCell ref="W102:Y102"/>
    <mergeCell ref="Z102:AB102"/>
    <mergeCell ref="AC102:AE102"/>
    <mergeCell ref="AF102:AH102"/>
    <mergeCell ref="BQ103:BS103"/>
    <mergeCell ref="T104:V104"/>
    <mergeCell ref="W104:Y104"/>
    <mergeCell ref="Z104:AB104"/>
    <mergeCell ref="AC104:AE104"/>
    <mergeCell ref="AF104:AH104"/>
    <mergeCell ref="AI104:AK104"/>
    <mergeCell ref="AI102:AK102"/>
    <mergeCell ref="Z98:AB98"/>
    <mergeCell ref="AC98:AE98"/>
    <mergeCell ref="AF98:AH98"/>
    <mergeCell ref="AI98:AK98"/>
    <mergeCell ref="AI100:AK100"/>
    <mergeCell ref="D101:I101"/>
    <mergeCell ref="U101:V101"/>
    <mergeCell ref="X101:Y101"/>
    <mergeCell ref="AA101:AB101"/>
    <mergeCell ref="AG101:AH101"/>
    <mergeCell ref="AJ101:AK101"/>
    <mergeCell ref="AJ95:AK95"/>
    <mergeCell ref="AD99:AE99"/>
    <mergeCell ref="AG99:AH99"/>
    <mergeCell ref="AJ99:AK99"/>
    <mergeCell ref="BI99:BJ99"/>
    <mergeCell ref="BQ99:BS99"/>
    <mergeCell ref="BT99:CA99"/>
    <mergeCell ref="BQ97:BS97"/>
    <mergeCell ref="BT97:CA97"/>
    <mergeCell ref="BQ95:BS95"/>
    <mergeCell ref="BT95:CA95"/>
    <mergeCell ref="AI96:AK96"/>
    <mergeCell ref="AJ97:AK97"/>
    <mergeCell ref="T96:V96"/>
    <mergeCell ref="W96:Y96"/>
    <mergeCell ref="Z96:AB96"/>
    <mergeCell ref="AC96:AE96"/>
    <mergeCell ref="AF96:AH96"/>
    <mergeCell ref="D95:F95"/>
    <mergeCell ref="J95:P98"/>
    <mergeCell ref="S95:S113"/>
    <mergeCell ref="U95:V95"/>
    <mergeCell ref="X95:Y95"/>
    <mergeCell ref="AA95:AB95"/>
    <mergeCell ref="E99:F99"/>
    <mergeCell ref="J99:P101"/>
    <mergeCell ref="U99:V99"/>
    <mergeCell ref="X99:Y99"/>
    <mergeCell ref="D97:I98"/>
    <mergeCell ref="U97:V97"/>
    <mergeCell ref="X97:Y97"/>
    <mergeCell ref="AD97:AE97"/>
    <mergeCell ref="AG97:AH97"/>
    <mergeCell ref="AD95:AE95"/>
    <mergeCell ref="AG95:AH95"/>
    <mergeCell ref="T98:V98"/>
    <mergeCell ref="W98:Y98"/>
    <mergeCell ref="BT93:CA93"/>
    <mergeCell ref="BT91:CA91"/>
    <mergeCell ref="J92:P94"/>
    <mergeCell ref="U92:V92"/>
    <mergeCell ref="W92:Y92"/>
    <mergeCell ref="AA92:AB92"/>
    <mergeCell ref="AC92:AE92"/>
    <mergeCell ref="AG92:AH92"/>
    <mergeCell ref="AI92:AK92"/>
    <mergeCell ref="BQ92:BS92"/>
    <mergeCell ref="D91:I91"/>
    <mergeCell ref="U91:V91"/>
    <mergeCell ref="W91:Y91"/>
    <mergeCell ref="AA91:AB91"/>
    <mergeCell ref="AC91:AE91"/>
    <mergeCell ref="AG91:AH91"/>
    <mergeCell ref="AI91:AK91"/>
    <mergeCell ref="BQ91:BS91"/>
    <mergeCell ref="D93:I94"/>
    <mergeCell ref="T93:T94"/>
    <mergeCell ref="U93:AK94"/>
    <mergeCell ref="BJ93:BK93"/>
    <mergeCell ref="BQ93:BS93"/>
    <mergeCell ref="J90:P91"/>
    <mergeCell ref="U90:V90"/>
    <mergeCell ref="W90:Y90"/>
    <mergeCell ref="AA90:AB90"/>
    <mergeCell ref="AC90:AE90"/>
    <mergeCell ref="AG90:AH90"/>
    <mergeCell ref="AI90:AK90"/>
    <mergeCell ref="BJ90:BK90"/>
    <mergeCell ref="BQ90:BS90"/>
    <mergeCell ref="D89:I89"/>
    <mergeCell ref="U89:V89"/>
    <mergeCell ref="W89:Y89"/>
    <mergeCell ref="AA89:AB89"/>
    <mergeCell ref="AC89:AE89"/>
    <mergeCell ref="AG89:AH89"/>
    <mergeCell ref="AI89:AK89"/>
    <mergeCell ref="BJ89:BK89"/>
    <mergeCell ref="BQ89:BS89"/>
    <mergeCell ref="J88:P89"/>
    <mergeCell ref="U88:V88"/>
    <mergeCell ref="W88:Y88"/>
    <mergeCell ref="AA88:AB88"/>
    <mergeCell ref="AC88:AE88"/>
    <mergeCell ref="AG88:AH88"/>
    <mergeCell ref="AI88:AK88"/>
    <mergeCell ref="BJ88:BK88"/>
    <mergeCell ref="BQ88:BS88"/>
    <mergeCell ref="W87:Y87"/>
    <mergeCell ref="D85:I85"/>
    <mergeCell ref="U85:W85"/>
    <mergeCell ref="X85:AB85"/>
    <mergeCell ref="AD85:AF85"/>
    <mergeCell ref="AG85:AK85"/>
    <mergeCell ref="BQ85:BS85"/>
    <mergeCell ref="S84:S86"/>
    <mergeCell ref="U84:W84"/>
    <mergeCell ref="X84:AB84"/>
    <mergeCell ref="AD84:AF84"/>
    <mergeCell ref="AG84:AK84"/>
    <mergeCell ref="BQ84:BS84"/>
    <mergeCell ref="AA87:AB87"/>
    <mergeCell ref="AC87:AE87"/>
    <mergeCell ref="AG87:AH87"/>
    <mergeCell ref="AI87:AK87"/>
    <mergeCell ref="BQ87:BS87"/>
    <mergeCell ref="BT80:CA80"/>
    <mergeCell ref="D81:I81"/>
    <mergeCell ref="V81:AK82"/>
    <mergeCell ref="BQ81:BS81"/>
    <mergeCell ref="BT81:CA81"/>
    <mergeCell ref="J82:P83"/>
    <mergeCell ref="BQ82:BS82"/>
    <mergeCell ref="D83:I83"/>
    <mergeCell ref="BQ83:BS83"/>
    <mergeCell ref="BT83:CA83"/>
    <mergeCell ref="BP78:BP119"/>
    <mergeCell ref="BQ78:BS78"/>
    <mergeCell ref="D79:I79"/>
    <mergeCell ref="V79:AK80"/>
    <mergeCell ref="BQ79:BS79"/>
    <mergeCell ref="BT85:CA85"/>
    <mergeCell ref="D86:I86"/>
    <mergeCell ref="J86:P87"/>
    <mergeCell ref="U86:W86"/>
    <mergeCell ref="X86:AB86"/>
    <mergeCell ref="BQ86:BS86"/>
    <mergeCell ref="D87:I87"/>
    <mergeCell ref="S87:S93"/>
    <mergeCell ref="U87:V87"/>
    <mergeCell ref="B80:B81"/>
    <mergeCell ref="J80:P81"/>
    <mergeCell ref="BQ80:BS80"/>
    <mergeCell ref="D84:I84"/>
    <mergeCell ref="J84:P85"/>
    <mergeCell ref="C75:E76"/>
    <mergeCell ref="F75:AE76"/>
    <mergeCell ref="AF75:AH76"/>
    <mergeCell ref="AI75:AK76"/>
    <mergeCell ref="H78:I78"/>
    <mergeCell ref="J78:P79"/>
    <mergeCell ref="S78:U82"/>
    <mergeCell ref="V78:Y78"/>
    <mergeCell ref="Z78:AK78"/>
    <mergeCell ref="P72:P73"/>
    <mergeCell ref="Q72:S73"/>
    <mergeCell ref="U72:W72"/>
    <mergeCell ref="X72:AK72"/>
    <mergeCell ref="BQ72:BS72"/>
    <mergeCell ref="U73:W73"/>
    <mergeCell ref="X73:AK73"/>
    <mergeCell ref="BQ73:BS73"/>
    <mergeCell ref="C72:E73"/>
    <mergeCell ref="F72:G73"/>
    <mergeCell ref="H72:H73"/>
    <mergeCell ref="I72:J73"/>
    <mergeCell ref="K72:K73"/>
    <mergeCell ref="L72:O73"/>
    <mergeCell ref="H70:J70"/>
    <mergeCell ref="L70:R71"/>
    <mergeCell ref="X70:AK70"/>
    <mergeCell ref="BQ70:BS70"/>
    <mergeCell ref="U71:W71"/>
    <mergeCell ref="X71:AK71"/>
    <mergeCell ref="BQ71:BS71"/>
    <mergeCell ref="AH67:AI67"/>
    <mergeCell ref="AJ67:AK67"/>
    <mergeCell ref="AQ67:BK70"/>
    <mergeCell ref="BQ67:BS67"/>
    <mergeCell ref="F68:S68"/>
    <mergeCell ref="U68:W68"/>
    <mergeCell ref="BQ68:BS68"/>
    <mergeCell ref="U69:W70"/>
    <mergeCell ref="BQ69:BS69"/>
    <mergeCell ref="C70:G70"/>
    <mergeCell ref="F67:Q67"/>
    <mergeCell ref="U67:Y67"/>
    <mergeCell ref="Z67:AA67"/>
    <mergeCell ref="AB67:AC67"/>
    <mergeCell ref="AD67:AE67"/>
    <mergeCell ref="AF67:AG67"/>
    <mergeCell ref="BQ64:BS64"/>
    <mergeCell ref="W65:Z65"/>
    <mergeCell ref="AA65:AK65"/>
    <mergeCell ref="BQ65:BS65"/>
    <mergeCell ref="U66:Y66"/>
    <mergeCell ref="Z66:AC66"/>
    <mergeCell ref="AD66:AK66"/>
    <mergeCell ref="BQ66:BS66"/>
    <mergeCell ref="BQ59:BS59"/>
    <mergeCell ref="BQ60:BS60"/>
    <mergeCell ref="BQ61:BS61"/>
    <mergeCell ref="BQ62:BS62"/>
    <mergeCell ref="BQ63:BS63"/>
    <mergeCell ref="AF60:AK60"/>
    <mergeCell ref="AD58:AI58"/>
    <mergeCell ref="BQ58:BS58"/>
    <mergeCell ref="D59:E59"/>
    <mergeCell ref="F59:H59"/>
    <mergeCell ref="I59:M59"/>
    <mergeCell ref="N59:S59"/>
    <mergeCell ref="T59:U59"/>
    <mergeCell ref="V59:X59"/>
    <mergeCell ref="Y59:AC59"/>
    <mergeCell ref="AD59:AI59"/>
    <mergeCell ref="BQ56:BS56"/>
    <mergeCell ref="D57:E57"/>
    <mergeCell ref="F57:H57"/>
    <mergeCell ref="I57:M57"/>
    <mergeCell ref="N57:S57"/>
    <mergeCell ref="T57:U57"/>
    <mergeCell ref="V57:X57"/>
    <mergeCell ref="Y57:AC57"/>
    <mergeCell ref="D56:E56"/>
    <mergeCell ref="F56:H56"/>
    <mergeCell ref="I56:M56"/>
    <mergeCell ref="N56:S56"/>
    <mergeCell ref="T56:U56"/>
    <mergeCell ref="V56:X56"/>
    <mergeCell ref="AD57:AI57"/>
    <mergeCell ref="BP57:BP73"/>
    <mergeCell ref="BQ57:BS57"/>
    <mergeCell ref="D58:E58"/>
    <mergeCell ref="F58:H58"/>
    <mergeCell ref="I58:M58"/>
    <mergeCell ref="N58:S58"/>
    <mergeCell ref="T58:U58"/>
    <mergeCell ref="V58:X58"/>
    <mergeCell ref="Y58:AC58"/>
    <mergeCell ref="BQ54:BS54"/>
    <mergeCell ref="D55:E55"/>
    <mergeCell ref="F55:H55"/>
    <mergeCell ref="I55:M55"/>
    <mergeCell ref="N55:S55"/>
    <mergeCell ref="T55:U55"/>
    <mergeCell ref="V55:X55"/>
    <mergeCell ref="Y55:AC55"/>
    <mergeCell ref="AD55:AI55"/>
    <mergeCell ref="BQ55:BS55"/>
    <mergeCell ref="N54:S54"/>
    <mergeCell ref="T54:U54"/>
    <mergeCell ref="V54:X54"/>
    <mergeCell ref="Y54:AC54"/>
    <mergeCell ref="AD54:AI54"/>
    <mergeCell ref="BQ52:BS52"/>
    <mergeCell ref="D53:E53"/>
    <mergeCell ref="F53:H53"/>
    <mergeCell ref="I53:M53"/>
    <mergeCell ref="N53:S53"/>
    <mergeCell ref="T53:U53"/>
    <mergeCell ref="V53:X53"/>
    <mergeCell ref="Y53:AC53"/>
    <mergeCell ref="D52:E52"/>
    <mergeCell ref="F52:H52"/>
    <mergeCell ref="I52:M52"/>
    <mergeCell ref="N52:S52"/>
    <mergeCell ref="T52:U52"/>
    <mergeCell ref="V52:X52"/>
    <mergeCell ref="AD53:AI53"/>
    <mergeCell ref="BQ53:BS53"/>
    <mergeCell ref="BQ50:BS50"/>
    <mergeCell ref="D51:E51"/>
    <mergeCell ref="F51:H51"/>
    <mergeCell ref="I51:M51"/>
    <mergeCell ref="N51:S51"/>
    <mergeCell ref="T51:U51"/>
    <mergeCell ref="V51:X51"/>
    <mergeCell ref="Y51:AC51"/>
    <mergeCell ref="AD51:AI51"/>
    <mergeCell ref="BQ51:BS51"/>
    <mergeCell ref="D50:E50"/>
    <mergeCell ref="F50:H50"/>
    <mergeCell ref="I50:M50"/>
    <mergeCell ref="N50:S50"/>
    <mergeCell ref="T50:U50"/>
    <mergeCell ref="V50:X50"/>
    <mergeCell ref="Y50:AC50"/>
    <mergeCell ref="AD50:AI50"/>
    <mergeCell ref="BP50:BP56"/>
    <mergeCell ref="Y52:AC52"/>
    <mergeCell ref="AD52:AI52"/>
    <mergeCell ref="D54:E54"/>
    <mergeCell ref="F54:H54"/>
    <mergeCell ref="I54:M54"/>
    <mergeCell ref="Y56:AC56"/>
    <mergeCell ref="AD56:AI56"/>
    <mergeCell ref="D49:E49"/>
    <mergeCell ref="F49:H49"/>
    <mergeCell ref="I49:M49"/>
    <mergeCell ref="N49:S49"/>
    <mergeCell ref="T49:U49"/>
    <mergeCell ref="V49:X49"/>
    <mergeCell ref="Y49:AC49"/>
    <mergeCell ref="AD49:AI49"/>
    <mergeCell ref="BQ49:BS49"/>
    <mergeCell ref="D48:E48"/>
    <mergeCell ref="F48:H48"/>
    <mergeCell ref="I48:M48"/>
    <mergeCell ref="N48:S48"/>
    <mergeCell ref="T48:U48"/>
    <mergeCell ref="V48:X48"/>
    <mergeCell ref="Y48:AC48"/>
    <mergeCell ref="AD48:AI48"/>
    <mergeCell ref="BQ48:BS48"/>
    <mergeCell ref="C45:G45"/>
    <mergeCell ref="BQ45:BS45"/>
    <mergeCell ref="C46:H46"/>
    <mergeCell ref="BQ46:BS46"/>
    <mergeCell ref="D47:E47"/>
    <mergeCell ref="F47:H47"/>
    <mergeCell ref="I47:M47"/>
    <mergeCell ref="N47:S47"/>
    <mergeCell ref="T47:U47"/>
    <mergeCell ref="V47:X47"/>
    <mergeCell ref="Y47:AC47"/>
    <mergeCell ref="AD47:AI47"/>
    <mergeCell ref="BQ47:BS47"/>
    <mergeCell ref="B39:B40"/>
    <mergeCell ref="E39:F39"/>
    <mergeCell ref="J39:P40"/>
    <mergeCell ref="BQ39:BS39"/>
    <mergeCell ref="D40:I40"/>
    <mergeCell ref="U40:AK41"/>
    <mergeCell ref="BQ40:BS40"/>
    <mergeCell ref="D41:I41"/>
    <mergeCell ref="J41:P42"/>
    <mergeCell ref="BQ41:BS41"/>
    <mergeCell ref="D37:F37"/>
    <mergeCell ref="J37:P38"/>
    <mergeCell ref="BQ37:BS37"/>
    <mergeCell ref="C38:G38"/>
    <mergeCell ref="H38:I38"/>
    <mergeCell ref="U38:AK39"/>
    <mergeCell ref="AR38:AW39"/>
    <mergeCell ref="BQ38:BS38"/>
    <mergeCell ref="D42:I42"/>
    <mergeCell ref="U42:AK43"/>
    <mergeCell ref="BQ42:BS42"/>
    <mergeCell ref="C43:C44"/>
    <mergeCell ref="D43:H44"/>
    <mergeCell ref="BQ43:BS43"/>
    <mergeCell ref="BQ44:BS44"/>
    <mergeCell ref="BQ27:BS27"/>
    <mergeCell ref="D28:I28"/>
    <mergeCell ref="BQ28:BS28"/>
    <mergeCell ref="D31:G31"/>
    <mergeCell ref="H31:I31"/>
    <mergeCell ref="J31:P32"/>
    <mergeCell ref="AP31:BN32"/>
    <mergeCell ref="BQ31:BS31"/>
    <mergeCell ref="D32:I32"/>
    <mergeCell ref="U32:AK36"/>
    <mergeCell ref="BQ32:BS32"/>
    <mergeCell ref="D33:G33"/>
    <mergeCell ref="H33:I33"/>
    <mergeCell ref="J33:P34"/>
    <mergeCell ref="AP33:BN34"/>
    <mergeCell ref="BQ33:BS33"/>
    <mergeCell ref="D34:I34"/>
    <mergeCell ref="BQ34:BS34"/>
    <mergeCell ref="H35:I35"/>
    <mergeCell ref="J35:P36"/>
    <mergeCell ref="AP35:BN36"/>
    <mergeCell ref="BQ35:BS35"/>
    <mergeCell ref="D36:I36"/>
    <mergeCell ref="BQ36:BS36"/>
    <mergeCell ref="BQ25:BS25"/>
    <mergeCell ref="D26:I26"/>
    <mergeCell ref="BQ26:BS26"/>
    <mergeCell ref="BQ23:BS23"/>
    <mergeCell ref="D24:I24"/>
    <mergeCell ref="U24:U25"/>
    <mergeCell ref="V24:AK25"/>
    <mergeCell ref="BQ24:BS24"/>
    <mergeCell ref="D25:G25"/>
    <mergeCell ref="H25:I25"/>
    <mergeCell ref="J25:P26"/>
    <mergeCell ref="AO25:AS26"/>
    <mergeCell ref="AT25:AY26"/>
    <mergeCell ref="V22:AK23"/>
    <mergeCell ref="BP22:BP49"/>
    <mergeCell ref="BQ22:BS22"/>
    <mergeCell ref="D29:G29"/>
    <mergeCell ref="H29:I29"/>
    <mergeCell ref="J29:P30"/>
    <mergeCell ref="U29:AK30"/>
    <mergeCell ref="BQ29:BS29"/>
    <mergeCell ref="D30:I30"/>
    <mergeCell ref="BQ30:BS30"/>
    <mergeCell ref="D27:G27"/>
    <mergeCell ref="C18:E19"/>
    <mergeCell ref="F18:AE19"/>
    <mergeCell ref="AF18:AH19"/>
    <mergeCell ref="AI18:AK19"/>
    <mergeCell ref="BQ19:BS21"/>
    <mergeCell ref="BQ15:BS16"/>
    <mergeCell ref="BT15:BZ16"/>
    <mergeCell ref="CB15:CP16"/>
    <mergeCell ref="B23:B24"/>
    <mergeCell ref="J23:P24"/>
    <mergeCell ref="AN23:AN26"/>
    <mergeCell ref="AR23:AU24"/>
    <mergeCell ref="AV23:AW24"/>
    <mergeCell ref="AX23:AY24"/>
    <mergeCell ref="BA23:BF23"/>
    <mergeCell ref="BT19:CA21"/>
    <mergeCell ref="CB19:DG21"/>
    <mergeCell ref="H21:I21"/>
    <mergeCell ref="J21:P22"/>
    <mergeCell ref="S21:T25"/>
    <mergeCell ref="V21:Y21"/>
    <mergeCell ref="Z21:AK21"/>
    <mergeCell ref="AR21:BM22"/>
    <mergeCell ref="D22:I22"/>
    <mergeCell ref="CX14:DG14"/>
    <mergeCell ref="C15:E16"/>
    <mergeCell ref="F15:G16"/>
    <mergeCell ref="H15:H16"/>
    <mergeCell ref="I15:J16"/>
    <mergeCell ref="K15:K16"/>
    <mergeCell ref="L15:O16"/>
    <mergeCell ref="CR15:DG16"/>
    <mergeCell ref="U16:W16"/>
    <mergeCell ref="X16:AK16"/>
    <mergeCell ref="P15:P16"/>
    <mergeCell ref="Q15:S16"/>
    <mergeCell ref="U15:W15"/>
    <mergeCell ref="X15:AK15"/>
    <mergeCell ref="AR15:AU16"/>
    <mergeCell ref="AW15:BF16"/>
    <mergeCell ref="BQ12:CR13"/>
    <mergeCell ref="C13:G13"/>
    <mergeCell ref="H13:J13"/>
    <mergeCell ref="X13:AK13"/>
    <mergeCell ref="C14:G14"/>
    <mergeCell ref="H14:J14"/>
    <mergeCell ref="U14:W14"/>
    <mergeCell ref="X14:AK14"/>
    <mergeCell ref="BQ14:BV14"/>
    <mergeCell ref="CB14:CG14"/>
    <mergeCell ref="CH14:CP14"/>
    <mergeCell ref="CR14:CW14"/>
    <mergeCell ref="B6:K6"/>
    <mergeCell ref="L6:Y6"/>
    <mergeCell ref="U9:Y9"/>
    <mergeCell ref="Z9:AC9"/>
    <mergeCell ref="AD9:AK9"/>
    <mergeCell ref="F10:Q10"/>
    <mergeCell ref="U10:Y10"/>
    <mergeCell ref="Z10:AA10"/>
    <mergeCell ref="AB10:AC10"/>
    <mergeCell ref="AD10:AE10"/>
    <mergeCell ref="AO29:BM30"/>
    <mergeCell ref="AF10:AG10"/>
    <mergeCell ref="AH10:AI10"/>
    <mergeCell ref="AJ10:AK10"/>
    <mergeCell ref="F11:S11"/>
    <mergeCell ref="U11:W11"/>
    <mergeCell ref="L12:S13"/>
    <mergeCell ref="U12:W13"/>
    <mergeCell ref="Y12:AB12"/>
    <mergeCell ref="AW12:BM13"/>
    <mergeCell ref="AS17:BF18"/>
    <mergeCell ref="U22:U23"/>
    <mergeCell ref="AZ25:BA26"/>
    <mergeCell ref="BB25:BC26"/>
    <mergeCell ref="BD25:BG26"/>
    <mergeCell ref="BH25:BM26"/>
    <mergeCell ref="H27:I27"/>
    <mergeCell ref="J27:P28"/>
  </mergeCells>
  <phoneticPr fontId="3"/>
  <conditionalFormatting sqref="B23:B24">
    <cfRule type="expression" dxfId="78" priority="7">
      <formula>$AZ$25="○正"</formula>
    </cfRule>
  </conditionalFormatting>
  <conditionalFormatting sqref="B39:B40">
    <cfRule type="expression" dxfId="77" priority="12">
      <formula>$AZ$25="○正"</formula>
    </cfRule>
  </conditionalFormatting>
  <conditionalFormatting sqref="B80:B81">
    <cfRule type="expression" dxfId="76" priority="6">
      <formula>$AZ$25="○正"</formula>
    </cfRule>
  </conditionalFormatting>
  <conditionalFormatting sqref="B100:B101">
    <cfRule type="expression" dxfId="75" priority="9">
      <formula>$AZ$25="○正"</formula>
    </cfRule>
  </conditionalFormatting>
  <conditionalFormatting sqref="B137:B138">
    <cfRule type="expression" dxfId="74" priority="5">
      <formula>$AZ$25="○正"</formula>
    </cfRule>
  </conditionalFormatting>
  <conditionalFormatting sqref="B157:B158">
    <cfRule type="expression" dxfId="73" priority="8">
      <formula>$AZ$25="○正"</formula>
    </cfRule>
  </conditionalFormatting>
  <conditionalFormatting sqref="F11:S11">
    <cfRule type="expression" dxfId="72" priority="2">
      <formula>$L$6=""</formula>
    </cfRule>
  </conditionalFormatting>
  <conditionalFormatting sqref="F68:S68">
    <cfRule type="expression" dxfId="71" priority="1">
      <formula>$L$6=""</formula>
    </cfRule>
  </conditionalFormatting>
  <conditionalFormatting sqref="H14:J14">
    <cfRule type="expression" dxfId="70" priority="19">
      <formula>$H$13=""</formula>
    </cfRule>
  </conditionalFormatting>
  <conditionalFormatting sqref="J21:P22">
    <cfRule type="expression" dxfId="69" priority="4">
      <formula>$AZ$25="✖　　修正"</formula>
    </cfRule>
  </conditionalFormatting>
  <conditionalFormatting sqref="J23:P24">
    <cfRule type="expression" dxfId="68" priority="3">
      <formula>$AZ$25="✖　　修正"</formula>
    </cfRule>
  </conditionalFormatting>
  <conditionalFormatting sqref="J29:P30">
    <cfRule type="expression" dxfId="67" priority="21">
      <formula>$CB$15=""</formula>
    </cfRule>
  </conditionalFormatting>
  <conditionalFormatting sqref="J37:P40">
    <cfRule type="expression" dxfId="66" priority="20">
      <formula>$CB$15=""</formula>
    </cfRule>
  </conditionalFormatting>
  <conditionalFormatting sqref="J164:P165">
    <cfRule type="expression" dxfId="65" priority="15">
      <formula>$CB$11=""</formula>
    </cfRule>
  </conditionalFormatting>
  <conditionalFormatting sqref="J172:P174">
    <cfRule type="expression" dxfId="64" priority="16">
      <formula>$CB$11=""</formula>
    </cfRule>
  </conditionalFormatting>
  <conditionalFormatting sqref="N168">
    <cfRule type="expression" dxfId="63" priority="17">
      <formula>$CB$11=""</formula>
    </cfRule>
  </conditionalFormatting>
  <conditionalFormatting sqref="V22:AK23">
    <cfRule type="expression" dxfId="62" priority="18">
      <formula>$CB$15=""</formula>
    </cfRule>
  </conditionalFormatting>
  <conditionalFormatting sqref="BB25:BC26">
    <cfRule type="expression" dxfId="61" priority="14">
      <formula>$AZ$25="○正"</formula>
    </cfRule>
  </conditionalFormatting>
  <conditionalFormatting sqref="BD25:BM26">
    <cfRule type="expression" dxfId="60" priority="13">
      <formula>$AZ$25="○正"</formula>
    </cfRule>
  </conditionalFormatting>
  <conditionalFormatting sqref="BH27">
    <cfRule type="expression" dxfId="59" priority="10">
      <formula>$AZ$25="○正"</formula>
    </cfRule>
  </conditionalFormatting>
  <conditionalFormatting sqref="BH25:BM26">
    <cfRule type="expression" dxfId="58" priority="11">
      <formula>$AZ$25="✖　　修正"</formula>
    </cfRule>
  </conditionalFormatting>
  <dataValidations count="7">
    <dataValidation type="list" allowBlank="1" showInputMessage="1" showErrorMessage="1" sqref="AZ25:BA26">
      <formula1>"○正,✖　　修正,"</formula1>
    </dataValidation>
    <dataValidation type="whole" operator="greaterThanOrEqual" allowBlank="1" showInputMessage="1" showErrorMessage="1" sqref="AV23:AW24">
      <formula1>0</formula1>
    </dataValidation>
    <dataValidation type="whole" operator="greaterThanOrEqual" allowBlank="1" showInputMessage="1" showErrorMessage="1" sqref="J21:P22 J27:P30 Y48:AC60 BH25:BM26 I48:M60">
      <formula1>-9999999999</formula1>
    </dataValidation>
    <dataValidation type="list" allowBlank="1" showInputMessage="1" showErrorMessage="1" sqref="BQ15:BS16">
      <formula1>$BR$184:$BR$250</formula1>
    </dataValidation>
    <dataValidation type="whole" allowBlank="1" showInputMessage="1" showErrorMessage="1" sqref="Y11:AK11 Y68:AK68 Y125:AK125">
      <formula1>0</formula1>
      <formula2>9</formula2>
    </dataValidation>
    <dataValidation type="list" allowBlank="1" showInputMessage="1" showErrorMessage="1" sqref="BA23:BF23">
      <formula1>"課税(現状税率）,軽減税率,旧税率,非課税,"</formula1>
    </dataValidation>
    <dataValidation type="list" allowBlank="1" showInputMessage="1" showErrorMessage="1" sqref="H13:J13">
      <formula1>$E$181:$E$184</formula1>
    </dataValidation>
  </dataValidations>
  <pageMargins left="0.47244094488188981" right="0.31496062992125984" top="0.27559055118110237" bottom="0.27559055118110237" header="0.11811023622047245" footer="0.11811023622047245"/>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pageSetUpPr fitToPage="1"/>
  </sheetPr>
  <dimension ref="A1:GD251"/>
  <sheetViews>
    <sheetView showGridLines="0" topLeftCell="A13" zoomScale="90" zoomScaleNormal="90" zoomScaleSheetLayoutView="80" workbookViewId="0">
      <selection activeCell="AD57" sqref="AD57:AI57"/>
    </sheetView>
  </sheetViews>
  <sheetFormatPr defaultRowHeight="18.75"/>
  <cols>
    <col min="1" max="1" width="3.625" customWidth="1"/>
    <col min="2" max="2" width="5.625" customWidth="1"/>
    <col min="3" max="16" width="2.375" customWidth="1"/>
    <col min="17" max="17" width="0.625" customWidth="1"/>
    <col min="18" max="37" width="2.375" customWidth="1"/>
    <col min="38" max="40" width="3.625" customWidth="1"/>
    <col min="41" max="66" width="2.375" customWidth="1"/>
    <col min="67" max="67" width="3.625" customWidth="1"/>
    <col min="68" max="117" width="2.375" customWidth="1"/>
    <col min="118" max="118" width="6.625" hidden="1" customWidth="1"/>
    <col min="119" max="191" width="2.375" customWidth="1"/>
  </cols>
  <sheetData>
    <row r="1" spans="1:186">
      <c r="B1" t="s">
        <v>429</v>
      </c>
      <c r="DM1" t="s">
        <v>416</v>
      </c>
      <c r="DO1" t="s">
        <v>416</v>
      </c>
    </row>
    <row r="2" spans="1:186">
      <c r="B2" s="168" t="s">
        <v>588</v>
      </c>
    </row>
    <row r="3" spans="1:186" ht="19.5" thickBot="1">
      <c r="B3" s="176" t="s">
        <v>618</v>
      </c>
      <c r="AQ3" s="1281" t="s">
        <v>587</v>
      </c>
      <c r="AR3" s="1281"/>
      <c r="AS3" s="1281"/>
      <c r="AT3" s="1281"/>
      <c r="AU3" s="1281"/>
      <c r="AV3" s="1281"/>
    </row>
    <row r="4" spans="1:186" ht="19.5" thickTop="1">
      <c r="B4" s="176" t="s">
        <v>586</v>
      </c>
      <c r="AQ4" s="1392" t="s">
        <v>788</v>
      </c>
      <c r="AR4" s="1393"/>
      <c r="AS4" s="1393"/>
      <c r="AT4" s="1393"/>
      <c r="AU4" s="1393"/>
      <c r="AV4" s="1393"/>
      <c r="AW4" s="1393"/>
      <c r="AX4" s="1393"/>
      <c r="AY4" s="1393"/>
      <c r="AZ4" s="1393"/>
      <c r="BA4" s="1393"/>
      <c r="BB4" s="1393"/>
      <c r="BC4" s="1393"/>
      <c r="BD4" s="1393"/>
      <c r="BE4" s="1394"/>
    </row>
    <row r="5" spans="1:186" ht="20.25" thickBot="1">
      <c r="B5" t="s">
        <v>589</v>
      </c>
      <c r="AQ5" s="1395"/>
      <c r="AR5" s="1396"/>
      <c r="AS5" s="1396"/>
      <c r="AT5" s="1396"/>
      <c r="AU5" s="1396"/>
      <c r="AV5" s="1396"/>
      <c r="AW5" s="1396"/>
      <c r="AX5" s="1396"/>
      <c r="AY5" s="1396"/>
      <c r="AZ5" s="1396"/>
      <c r="BA5" s="1396"/>
      <c r="BB5" s="1396"/>
      <c r="BC5" s="1396"/>
      <c r="BD5" s="1396"/>
      <c r="BE5" s="1397"/>
    </row>
    <row r="6" spans="1:186" ht="19.5" thickTop="1">
      <c r="A6" s="257" t="s">
        <v>476</v>
      </c>
      <c r="B6" s="768" t="s">
        <v>477</v>
      </c>
      <c r="C6" s="768"/>
      <c r="D6" s="768"/>
      <c r="E6" s="768"/>
      <c r="F6" s="768"/>
      <c r="G6" s="768"/>
      <c r="H6" s="768"/>
      <c r="I6" s="768"/>
      <c r="J6" s="768"/>
      <c r="K6" s="768"/>
      <c r="L6" s="1331"/>
      <c r="M6" s="1332"/>
      <c r="N6" s="1332"/>
      <c r="O6" s="1332"/>
      <c r="P6" s="1332"/>
      <c r="Q6" s="1332"/>
      <c r="R6" s="1332"/>
      <c r="S6" s="1332"/>
      <c r="T6" s="1332"/>
      <c r="U6" s="1332"/>
      <c r="V6" s="1332"/>
      <c r="W6" s="1332"/>
      <c r="X6" s="1332"/>
      <c r="Y6" s="1333"/>
      <c r="Z6" t="s">
        <v>478</v>
      </c>
    </row>
    <row r="7" spans="1:186">
      <c r="A7" s="320"/>
      <c r="B7" s="320"/>
      <c r="C7" s="320"/>
      <c r="D7" s="320"/>
      <c r="E7" s="320"/>
      <c r="F7" s="320"/>
      <c r="G7" s="320"/>
      <c r="H7" s="320"/>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c r="AK7" s="320"/>
      <c r="AL7" s="320"/>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row>
    <row r="8" spans="1:186" ht="20.100000000000001" customHeight="1">
      <c r="A8" s="4"/>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8"/>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row>
    <row r="9" spans="1:186" ht="20.100000000000001" customHeight="1" thickBot="1">
      <c r="A9" s="4"/>
      <c r="B9" s="2"/>
      <c r="C9" s="2"/>
      <c r="D9" s="2"/>
      <c r="E9" s="2"/>
      <c r="F9" s="2"/>
      <c r="G9" s="2"/>
      <c r="H9" s="2"/>
      <c r="I9" s="2"/>
      <c r="J9" s="2"/>
      <c r="K9" s="2"/>
      <c r="L9" s="2"/>
      <c r="M9" s="2"/>
      <c r="N9" s="2"/>
      <c r="O9" s="2"/>
      <c r="P9" s="2"/>
      <c r="Q9" s="2"/>
      <c r="R9" s="2"/>
      <c r="S9" s="2"/>
      <c r="T9" s="2"/>
      <c r="U9" s="779" t="s">
        <v>222</v>
      </c>
      <c r="V9" s="779"/>
      <c r="W9" s="779"/>
      <c r="X9" s="779"/>
      <c r="Y9" s="779"/>
      <c r="Z9" s="1192" t="s">
        <v>623</v>
      </c>
      <c r="AA9" s="1192"/>
      <c r="AB9" s="1192"/>
      <c r="AC9" s="1192"/>
      <c r="AD9" s="1278" t="s">
        <v>804</v>
      </c>
      <c r="AE9" s="1278"/>
      <c r="AF9" s="1278"/>
      <c r="AG9" s="1278"/>
      <c r="AH9" s="1278"/>
      <c r="AI9" s="1278"/>
      <c r="AJ9" s="1278"/>
      <c r="AK9" s="1278"/>
      <c r="AL9" s="8"/>
      <c r="AM9" s="2"/>
      <c r="AN9" s="2"/>
      <c r="AO9" s="2"/>
      <c r="AP9" s="2"/>
      <c r="AQ9" s="2"/>
      <c r="AR9" s="2"/>
      <c r="AS9" s="2"/>
      <c r="AT9" s="2"/>
      <c r="AU9" s="2"/>
      <c r="AV9" s="2"/>
      <c r="AW9" s="2"/>
      <c r="AX9" s="2"/>
      <c r="AY9" s="2"/>
      <c r="AZ9" s="2"/>
      <c r="BA9" s="2"/>
      <c r="BB9" s="2"/>
      <c r="BC9" s="2"/>
      <c r="BD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row>
    <row r="10" spans="1:186" ht="20.100000000000001" customHeight="1">
      <c r="A10" s="4"/>
      <c r="B10" s="5"/>
      <c r="C10" s="2"/>
      <c r="D10" s="2"/>
      <c r="E10" s="2"/>
      <c r="F10" s="772" t="str">
        <f>IF(L6="","池田煖房工業株式会社　御中",L6)</f>
        <v>池田煖房工業株式会社　御中</v>
      </c>
      <c r="G10" s="772"/>
      <c r="H10" s="772"/>
      <c r="I10" s="772"/>
      <c r="J10" s="772"/>
      <c r="K10" s="772"/>
      <c r="L10" s="772"/>
      <c r="M10" s="772"/>
      <c r="N10" s="772"/>
      <c r="O10" s="772"/>
      <c r="P10" s="772"/>
      <c r="Q10" s="772"/>
      <c r="R10" s="6"/>
      <c r="S10" s="7"/>
      <c r="T10" s="2"/>
      <c r="U10" s="886" t="s">
        <v>219</v>
      </c>
      <c r="V10" s="887"/>
      <c r="W10" s="887"/>
      <c r="X10" s="887"/>
      <c r="Y10" s="888"/>
      <c r="Z10" s="1334">
        <v>1</v>
      </c>
      <c r="AA10" s="1334"/>
      <c r="AB10" s="1335">
        <v>2</v>
      </c>
      <c r="AC10" s="1335"/>
      <c r="AD10" s="1326">
        <v>3</v>
      </c>
      <c r="AE10" s="1326"/>
      <c r="AF10" s="1326">
        <v>4</v>
      </c>
      <c r="AG10" s="1326"/>
      <c r="AH10" s="1326">
        <v>5</v>
      </c>
      <c r="AI10" s="1326"/>
      <c r="AJ10" s="1327">
        <v>6</v>
      </c>
      <c r="AK10" s="1328"/>
      <c r="AL10" s="8"/>
      <c r="AM10" s="2"/>
      <c r="AN10" s="2"/>
      <c r="AO10" s="2"/>
      <c r="AP10" s="2"/>
      <c r="AQ10" s="2" t="s">
        <v>36</v>
      </c>
      <c r="AR10" s="2"/>
      <c r="AS10" s="2"/>
      <c r="AT10" s="2"/>
      <c r="AU10" s="2"/>
      <c r="AV10" s="2"/>
      <c r="AW10" s="2"/>
      <c r="AX10" s="2"/>
      <c r="AY10" s="2"/>
      <c r="AZ10" s="2"/>
      <c r="BA10" s="2"/>
      <c r="BB10" s="2"/>
      <c r="BC10" s="2"/>
      <c r="BD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row>
    <row r="11" spans="1:186" ht="20.100000000000001" customHeight="1">
      <c r="A11" s="4"/>
      <c r="B11" s="5"/>
      <c r="C11" s="2"/>
      <c r="D11" s="2"/>
      <c r="E11" s="2"/>
      <c r="F11" s="772" t="s">
        <v>479</v>
      </c>
      <c r="G11" s="772"/>
      <c r="H11" s="772"/>
      <c r="I11" s="772"/>
      <c r="J11" s="772"/>
      <c r="K11" s="772"/>
      <c r="L11" s="772"/>
      <c r="M11" s="772"/>
      <c r="N11" s="772"/>
      <c r="O11" s="772"/>
      <c r="P11" s="772"/>
      <c r="Q11" s="772"/>
      <c r="R11" s="772"/>
      <c r="S11" s="772"/>
      <c r="T11" s="2"/>
      <c r="U11" s="883" t="s">
        <v>218</v>
      </c>
      <c r="V11" s="884"/>
      <c r="W11" s="885"/>
      <c r="X11" s="68" t="s">
        <v>217</v>
      </c>
      <c r="Y11" s="169">
        <v>1</v>
      </c>
      <c r="Z11" s="169">
        <v>2</v>
      </c>
      <c r="AA11" s="169">
        <v>3</v>
      </c>
      <c r="AB11" s="169">
        <v>4</v>
      </c>
      <c r="AC11" s="169">
        <v>5</v>
      </c>
      <c r="AD11" s="169">
        <v>6</v>
      </c>
      <c r="AE11" s="169">
        <v>7</v>
      </c>
      <c r="AF11" s="169">
        <v>8</v>
      </c>
      <c r="AG11" s="169">
        <v>9</v>
      </c>
      <c r="AH11" s="169">
        <v>0</v>
      </c>
      <c r="AI11" s="169">
        <v>1</v>
      </c>
      <c r="AJ11" s="169">
        <v>2</v>
      </c>
      <c r="AK11" s="170">
        <v>3</v>
      </c>
      <c r="AL11" s="8"/>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row>
    <row r="12" spans="1:186" ht="20.100000000000001" customHeight="1" thickBot="1">
      <c r="A12" s="4"/>
      <c r="B12" s="5"/>
      <c r="C12" s="9"/>
      <c r="D12" s="9"/>
      <c r="E12" s="9"/>
      <c r="F12" s="9"/>
      <c r="G12" s="9"/>
      <c r="H12" s="9"/>
      <c r="I12" s="9"/>
      <c r="J12" s="9"/>
      <c r="K12" s="9"/>
      <c r="L12" s="793" t="s">
        <v>54</v>
      </c>
      <c r="M12" s="793"/>
      <c r="N12" s="793"/>
      <c r="O12" s="793"/>
      <c r="P12" s="793"/>
      <c r="Q12" s="793"/>
      <c r="R12" s="793"/>
      <c r="S12" s="793"/>
      <c r="T12" s="2"/>
      <c r="U12" s="893" t="s">
        <v>221</v>
      </c>
      <c r="V12" s="894"/>
      <c r="W12" s="895"/>
      <c r="X12" s="150" t="s">
        <v>35</v>
      </c>
      <c r="Y12" s="1329" t="s">
        <v>795</v>
      </c>
      <c r="Z12" s="1329"/>
      <c r="AA12" s="1329"/>
      <c r="AB12" s="1329"/>
      <c r="AC12" s="171"/>
      <c r="AD12" s="171"/>
      <c r="AE12" s="172"/>
      <c r="AF12" s="172"/>
      <c r="AG12" s="172"/>
      <c r="AH12" s="172"/>
      <c r="AI12" s="172"/>
      <c r="AJ12" s="172"/>
      <c r="AK12" s="173"/>
      <c r="AL12" s="8"/>
      <c r="AM12" s="2"/>
      <c r="AN12" s="2"/>
      <c r="AO12" s="2"/>
      <c r="AP12" s="2"/>
      <c r="AQ12" s="2"/>
      <c r="AR12" s="160"/>
      <c r="AS12" s="161"/>
      <c r="AT12" s="161"/>
      <c r="AU12" s="162"/>
      <c r="AV12" s="2"/>
      <c r="AW12" s="988" t="s">
        <v>417</v>
      </c>
      <c r="AX12" s="988"/>
      <c r="AY12" s="988"/>
      <c r="AZ12" s="988"/>
      <c r="BA12" s="988"/>
      <c r="BB12" s="988"/>
      <c r="BC12" s="988"/>
      <c r="BD12" s="988"/>
      <c r="BE12" s="988"/>
      <c r="BF12" s="988"/>
      <c r="BG12" s="988"/>
      <c r="BH12" s="988"/>
      <c r="BI12" s="988"/>
      <c r="BJ12" s="988"/>
      <c r="BK12" s="988"/>
      <c r="BL12" s="988"/>
      <c r="BM12" s="988"/>
      <c r="BN12" s="2"/>
      <c r="BO12" s="2"/>
      <c r="BP12" s="2"/>
      <c r="BQ12" s="947"/>
      <c r="BR12" s="947"/>
      <c r="BS12" s="947"/>
      <c r="BT12" s="947"/>
      <c r="BU12" s="947"/>
      <c r="BV12" s="947"/>
      <c r="BW12" s="947"/>
      <c r="BX12" s="947"/>
      <c r="BY12" s="947"/>
      <c r="BZ12" s="947"/>
      <c r="CA12" s="947"/>
      <c r="CB12" s="947"/>
      <c r="CC12" s="947"/>
      <c r="CD12" s="947"/>
      <c r="CE12" s="947"/>
      <c r="CF12" s="947"/>
      <c r="CG12" s="947"/>
      <c r="CH12" s="947"/>
      <c r="CI12" s="947"/>
      <c r="CJ12" s="947"/>
      <c r="CK12" s="947"/>
      <c r="CL12" s="947"/>
      <c r="CM12" s="947"/>
      <c r="CN12" s="947"/>
      <c r="CO12" s="947"/>
      <c r="CP12" s="947"/>
      <c r="CQ12" s="947"/>
      <c r="CR12" s="947"/>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row>
    <row r="13" spans="1:186" ht="20.100000000000001" customHeight="1" thickBot="1">
      <c r="A13" s="4"/>
      <c r="B13" s="5"/>
      <c r="C13" s="1336">
        <v>45589</v>
      </c>
      <c r="D13" s="1337"/>
      <c r="E13" s="1337"/>
      <c r="F13" s="1337"/>
      <c r="G13" s="1337"/>
      <c r="H13" s="1338" t="s">
        <v>360</v>
      </c>
      <c r="I13" s="1338"/>
      <c r="J13" s="1339"/>
      <c r="K13" s="9"/>
      <c r="L13" s="793"/>
      <c r="M13" s="793"/>
      <c r="N13" s="793"/>
      <c r="O13" s="793"/>
      <c r="P13" s="793"/>
      <c r="Q13" s="793"/>
      <c r="R13" s="793"/>
      <c r="S13" s="793"/>
      <c r="T13" s="2"/>
      <c r="U13" s="896"/>
      <c r="V13" s="897"/>
      <c r="W13" s="898"/>
      <c r="X13" s="1340" t="s">
        <v>792</v>
      </c>
      <c r="Y13" s="1341"/>
      <c r="Z13" s="1341"/>
      <c r="AA13" s="1341"/>
      <c r="AB13" s="1341"/>
      <c r="AC13" s="1341"/>
      <c r="AD13" s="1341"/>
      <c r="AE13" s="1341"/>
      <c r="AF13" s="1341"/>
      <c r="AG13" s="1341"/>
      <c r="AH13" s="1341"/>
      <c r="AI13" s="1341"/>
      <c r="AJ13" s="1341"/>
      <c r="AK13" s="1342"/>
      <c r="AL13" s="8"/>
      <c r="AM13" s="2"/>
      <c r="AN13" s="2"/>
      <c r="AO13" s="2"/>
      <c r="AP13" s="2"/>
      <c r="AQ13" s="2"/>
      <c r="AR13" s="163"/>
      <c r="AS13" s="164"/>
      <c r="AT13" s="164"/>
      <c r="AU13" s="165"/>
      <c r="AV13" s="2"/>
      <c r="AW13" s="988"/>
      <c r="AX13" s="988"/>
      <c r="AY13" s="988"/>
      <c r="AZ13" s="988"/>
      <c r="BA13" s="988"/>
      <c r="BB13" s="988"/>
      <c r="BC13" s="988"/>
      <c r="BD13" s="988"/>
      <c r="BE13" s="988"/>
      <c r="BF13" s="988"/>
      <c r="BG13" s="988"/>
      <c r="BH13" s="988"/>
      <c r="BI13" s="988"/>
      <c r="BJ13" s="988"/>
      <c r="BK13" s="988"/>
      <c r="BL13" s="988"/>
      <c r="BM13" s="988"/>
      <c r="BN13" s="2"/>
      <c r="BO13" s="2"/>
      <c r="BP13" s="2"/>
      <c r="BQ13" s="947"/>
      <c r="BR13" s="947"/>
      <c r="BS13" s="947"/>
      <c r="BT13" s="947"/>
      <c r="BU13" s="947"/>
      <c r="BV13" s="947"/>
      <c r="BW13" s="947"/>
      <c r="BX13" s="947"/>
      <c r="BY13" s="947"/>
      <c r="BZ13" s="947"/>
      <c r="CA13" s="947"/>
      <c r="CB13" s="947"/>
      <c r="CC13" s="947"/>
      <c r="CD13" s="947"/>
      <c r="CE13" s="947"/>
      <c r="CF13" s="947"/>
      <c r="CG13" s="947"/>
      <c r="CH13" s="947"/>
      <c r="CI13" s="947"/>
      <c r="CJ13" s="947"/>
      <c r="CK13" s="947"/>
      <c r="CL13" s="947"/>
      <c r="CM13" s="947"/>
      <c r="CN13" s="947"/>
      <c r="CO13" s="947"/>
      <c r="CP13" s="947"/>
      <c r="CQ13" s="947"/>
      <c r="CR13" s="947"/>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row>
    <row r="14" spans="1:186" ht="24.95" customHeight="1">
      <c r="A14" s="4"/>
      <c r="B14" s="5"/>
      <c r="C14" s="807">
        <f>IF(C13="","",C13)</f>
        <v>45589</v>
      </c>
      <c r="D14" s="807"/>
      <c r="E14" s="807"/>
      <c r="F14" s="807"/>
      <c r="G14" s="807"/>
      <c r="H14" s="968" t="str">
        <f>IF(H13="","",H13)</f>
        <v>15日</v>
      </c>
      <c r="I14" s="968"/>
      <c r="J14" s="968"/>
      <c r="K14" s="5"/>
      <c r="L14" s="79"/>
      <c r="M14" s="79"/>
      <c r="N14" s="79"/>
      <c r="O14" s="79"/>
      <c r="P14" s="79"/>
      <c r="Q14" s="79"/>
      <c r="R14" s="79"/>
      <c r="S14" s="79"/>
      <c r="T14" s="2"/>
      <c r="U14" s="794" t="s">
        <v>3</v>
      </c>
      <c r="V14" s="795"/>
      <c r="W14" s="796"/>
      <c r="X14" s="1343" t="s">
        <v>793</v>
      </c>
      <c r="Y14" s="1344"/>
      <c r="Z14" s="1344"/>
      <c r="AA14" s="1344"/>
      <c r="AB14" s="1344"/>
      <c r="AC14" s="1344"/>
      <c r="AD14" s="1344"/>
      <c r="AE14" s="1344"/>
      <c r="AF14" s="1344"/>
      <c r="AG14" s="1344"/>
      <c r="AH14" s="1344"/>
      <c r="AI14" s="1344"/>
      <c r="AJ14" s="1344"/>
      <c r="AK14" s="1345"/>
      <c r="AL14" s="8"/>
      <c r="AM14" s="2"/>
      <c r="AN14" s="2"/>
      <c r="AO14" s="2"/>
      <c r="AP14" s="2"/>
      <c r="AQ14" s="2"/>
      <c r="AV14" s="2"/>
      <c r="BN14" s="2"/>
      <c r="BO14" s="2"/>
      <c r="BP14" s="2"/>
      <c r="BQ14" s="1135"/>
      <c r="BR14" s="1135"/>
      <c r="BS14" s="1135"/>
      <c r="BT14" s="1135"/>
      <c r="BU14" s="1135"/>
      <c r="BV14" s="1135"/>
      <c r="BW14" s="2"/>
      <c r="BX14" s="2"/>
      <c r="BY14" s="2"/>
      <c r="BZ14" s="2"/>
      <c r="CA14" s="2"/>
      <c r="CB14" s="1135"/>
      <c r="CC14" s="1135"/>
      <c r="CD14" s="1135"/>
      <c r="CE14" s="1135"/>
      <c r="CF14" s="1135"/>
      <c r="CG14" s="1135"/>
      <c r="CH14" s="1290"/>
      <c r="CI14" s="1290"/>
      <c r="CJ14" s="1290"/>
      <c r="CK14" s="1290"/>
      <c r="CL14" s="1290"/>
      <c r="CM14" s="1290"/>
      <c r="CN14" s="1290"/>
      <c r="CO14" s="1290"/>
      <c r="CP14" s="1290"/>
      <c r="CQ14" s="174"/>
      <c r="CR14" s="1135"/>
      <c r="CS14" s="1135"/>
      <c r="CT14" s="1135"/>
      <c r="CU14" s="1135"/>
      <c r="CV14" s="1135"/>
      <c r="CW14" s="1135"/>
      <c r="CX14" s="1291"/>
      <c r="CY14" s="1116"/>
      <c r="CZ14" s="1116"/>
      <c r="DA14" s="1116"/>
      <c r="DB14" s="1116"/>
      <c r="DC14" s="1116"/>
      <c r="DD14" s="1116"/>
      <c r="DE14" s="1116"/>
      <c r="DF14" s="1116"/>
      <c r="DG14" s="1116"/>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row>
    <row r="15" spans="1:186" ht="20.100000000000001" customHeight="1">
      <c r="A15" s="4"/>
      <c r="B15" s="5"/>
      <c r="C15" s="814" t="s">
        <v>629</v>
      </c>
      <c r="D15" s="815"/>
      <c r="E15" s="816"/>
      <c r="F15" s="1346" t="s">
        <v>789</v>
      </c>
      <c r="G15" s="1347"/>
      <c r="H15" s="780" t="s">
        <v>6</v>
      </c>
      <c r="I15" s="1346">
        <v>72</v>
      </c>
      <c r="J15" s="1347"/>
      <c r="K15" s="780" t="s">
        <v>6</v>
      </c>
      <c r="L15" s="1350">
        <v>1025</v>
      </c>
      <c r="M15" s="1351"/>
      <c r="N15" s="1351"/>
      <c r="O15" s="1352"/>
      <c r="P15" s="780" t="s">
        <v>6</v>
      </c>
      <c r="Q15" s="1365"/>
      <c r="R15" s="1366"/>
      <c r="S15" s="1367"/>
      <c r="T15" s="2"/>
      <c r="U15" s="1157" t="s">
        <v>2</v>
      </c>
      <c r="V15" s="1158"/>
      <c r="W15" s="1159"/>
      <c r="X15" s="1371" t="s">
        <v>420</v>
      </c>
      <c r="Y15" s="1372"/>
      <c r="Z15" s="1372"/>
      <c r="AA15" s="1372"/>
      <c r="AB15" s="1372"/>
      <c r="AC15" s="1372"/>
      <c r="AD15" s="1372"/>
      <c r="AE15" s="1372"/>
      <c r="AF15" s="1372"/>
      <c r="AG15" s="1372"/>
      <c r="AH15" s="1372"/>
      <c r="AI15" s="1372"/>
      <c r="AJ15" s="1372"/>
      <c r="AK15" s="1373"/>
      <c r="AL15" s="8"/>
      <c r="AM15" s="2"/>
      <c r="AN15" s="2"/>
      <c r="AO15" s="2"/>
      <c r="AP15" s="2"/>
      <c r="AQ15" s="2"/>
      <c r="AR15" s="1167"/>
      <c r="AS15" s="1168"/>
      <c r="AT15" s="1168"/>
      <c r="AU15" s="1169"/>
      <c r="AV15" s="2"/>
      <c r="AW15" s="1160" t="s">
        <v>34</v>
      </c>
      <c r="AX15" s="1160"/>
      <c r="AY15" s="1160"/>
      <c r="AZ15" s="1160"/>
      <c r="BA15" s="1160"/>
      <c r="BB15" s="1160"/>
      <c r="BC15" s="1160"/>
      <c r="BD15" s="1160"/>
      <c r="BE15" s="1160"/>
      <c r="BF15" s="1160"/>
      <c r="BN15" s="2"/>
      <c r="BO15" s="2"/>
      <c r="BP15" s="2"/>
      <c r="BQ15" s="1289"/>
      <c r="BR15" s="1289"/>
      <c r="BS15" s="1289"/>
      <c r="BT15" s="1135"/>
      <c r="BU15" s="1135"/>
      <c r="BV15" s="1135"/>
      <c r="BW15" s="1135"/>
      <c r="BX15" s="1135"/>
      <c r="BY15" s="1135"/>
      <c r="BZ15" s="1135"/>
      <c r="CA15" s="11"/>
      <c r="CQ15" s="2"/>
      <c r="CR15" s="1292"/>
      <c r="CS15" s="1292"/>
      <c r="CT15" s="1292"/>
      <c r="CU15" s="1292"/>
      <c r="CV15" s="1292"/>
      <c r="CW15" s="1292"/>
      <c r="CX15" s="1292"/>
      <c r="CY15" s="1292"/>
      <c r="CZ15" s="1292"/>
      <c r="DA15" s="1292"/>
      <c r="DB15" s="1292"/>
      <c r="DC15" s="1292"/>
      <c r="DD15" s="1292"/>
      <c r="DE15" s="1292"/>
      <c r="DF15" s="1292"/>
      <c r="DG15" s="129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row>
    <row r="16" spans="1:186" ht="20.100000000000001" customHeight="1" thickBot="1">
      <c r="A16" s="4"/>
      <c r="B16" s="5"/>
      <c r="C16" s="817"/>
      <c r="D16" s="818"/>
      <c r="E16" s="819"/>
      <c r="F16" s="1348"/>
      <c r="G16" s="1349"/>
      <c r="H16" s="780"/>
      <c r="I16" s="1348"/>
      <c r="J16" s="1349"/>
      <c r="K16" s="780"/>
      <c r="L16" s="1353"/>
      <c r="M16" s="1354"/>
      <c r="N16" s="1354"/>
      <c r="O16" s="1355"/>
      <c r="P16" s="780"/>
      <c r="Q16" s="1368"/>
      <c r="R16" s="1369"/>
      <c r="S16" s="1370"/>
      <c r="T16" s="2"/>
      <c r="U16" s="1070" t="s">
        <v>4</v>
      </c>
      <c r="V16" s="1071"/>
      <c r="W16" s="1072"/>
      <c r="X16" s="1362" t="s">
        <v>794</v>
      </c>
      <c r="Y16" s="1363"/>
      <c r="Z16" s="1363"/>
      <c r="AA16" s="1363"/>
      <c r="AB16" s="1363"/>
      <c r="AC16" s="1363"/>
      <c r="AD16" s="1363"/>
      <c r="AE16" s="1363"/>
      <c r="AF16" s="1363"/>
      <c r="AG16" s="1363"/>
      <c r="AH16" s="1363"/>
      <c r="AI16" s="1363"/>
      <c r="AJ16" s="1363"/>
      <c r="AK16" s="1364"/>
      <c r="AL16" s="8"/>
      <c r="AM16" s="2"/>
      <c r="AN16" s="2"/>
      <c r="AO16" s="2"/>
      <c r="AP16" s="2"/>
      <c r="AQ16" s="2"/>
      <c r="AR16" s="1170"/>
      <c r="AS16" s="1171"/>
      <c r="AT16" s="1171"/>
      <c r="AU16" s="1172"/>
      <c r="AV16" s="2"/>
      <c r="AW16" s="1160"/>
      <c r="AX16" s="1160"/>
      <c r="AY16" s="1160"/>
      <c r="AZ16" s="1160"/>
      <c r="BA16" s="1160"/>
      <c r="BB16" s="1160"/>
      <c r="BC16" s="1160"/>
      <c r="BD16" s="1160"/>
      <c r="BE16" s="1160"/>
      <c r="BF16" s="1160"/>
      <c r="BN16" s="2"/>
      <c r="BO16" s="2"/>
      <c r="BP16" s="2"/>
      <c r="BQ16" s="1289"/>
      <c r="BR16" s="1289"/>
      <c r="BS16" s="1289"/>
      <c r="BT16" s="1135"/>
      <c r="BU16" s="1135"/>
      <c r="BV16" s="1135"/>
      <c r="BW16" s="1135"/>
      <c r="BX16" s="1135"/>
      <c r="BY16" s="1135"/>
      <c r="BZ16" s="1135"/>
      <c r="CA16" s="11"/>
      <c r="CQ16" s="2"/>
      <c r="CR16" s="1292"/>
      <c r="CS16" s="1292"/>
      <c r="CT16" s="1292"/>
      <c r="CU16" s="1292"/>
      <c r="CV16" s="1292"/>
      <c r="CW16" s="1292"/>
      <c r="CX16" s="1292"/>
      <c r="CY16" s="1292"/>
      <c r="CZ16" s="1292"/>
      <c r="DA16" s="1292"/>
      <c r="DB16" s="1292"/>
      <c r="DC16" s="1292"/>
      <c r="DD16" s="1292"/>
      <c r="DE16" s="1292"/>
      <c r="DF16" s="1292"/>
      <c r="DG16" s="129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row>
    <row r="17" spans="1:186" ht="6" customHeight="1" thickBot="1">
      <c r="A17" s="4"/>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8"/>
      <c r="AM17" s="2"/>
      <c r="AN17" s="2"/>
      <c r="AO17" s="2"/>
      <c r="AP17" s="2"/>
      <c r="AQ17" s="2"/>
      <c r="AR17" s="2"/>
      <c r="AS17" s="990" t="s">
        <v>157</v>
      </c>
      <c r="AT17" s="990"/>
      <c r="AU17" s="990"/>
      <c r="AV17" s="990"/>
      <c r="AW17" s="990"/>
      <c r="AX17" s="990"/>
      <c r="AY17" s="990"/>
      <c r="AZ17" s="990"/>
      <c r="BA17" s="990"/>
      <c r="BB17" s="990"/>
      <c r="BC17" s="990"/>
      <c r="BD17" s="990"/>
      <c r="BE17" s="990"/>
      <c r="BF17" s="990"/>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row>
    <row r="18" spans="1:186" ht="18" customHeight="1">
      <c r="A18" s="4"/>
      <c r="B18" s="5"/>
      <c r="C18" s="808" t="s">
        <v>0</v>
      </c>
      <c r="D18" s="809"/>
      <c r="E18" s="810"/>
      <c r="F18" s="1374" t="s">
        <v>790</v>
      </c>
      <c r="G18" s="1375"/>
      <c r="H18" s="1375"/>
      <c r="I18" s="1375"/>
      <c r="J18" s="1375"/>
      <c r="K18" s="1375"/>
      <c r="L18" s="1375"/>
      <c r="M18" s="1375"/>
      <c r="N18" s="1375"/>
      <c r="O18" s="1375"/>
      <c r="P18" s="1375"/>
      <c r="Q18" s="1375"/>
      <c r="R18" s="1375"/>
      <c r="S18" s="1375"/>
      <c r="T18" s="1375"/>
      <c r="U18" s="1375"/>
      <c r="V18" s="1375"/>
      <c r="W18" s="1375"/>
      <c r="X18" s="1375"/>
      <c r="Y18" s="1375"/>
      <c r="Z18" s="1375"/>
      <c r="AA18" s="1375"/>
      <c r="AB18" s="1375"/>
      <c r="AC18" s="1375"/>
      <c r="AD18" s="1375"/>
      <c r="AE18" s="1376"/>
      <c r="AF18" s="1003" t="s">
        <v>1</v>
      </c>
      <c r="AG18" s="809"/>
      <c r="AH18" s="1004"/>
      <c r="AI18" s="1380">
        <v>45563</v>
      </c>
      <c r="AJ18" s="1381"/>
      <c r="AK18" s="1382"/>
      <c r="AL18" s="8"/>
      <c r="AM18" s="2"/>
      <c r="AN18" s="2"/>
      <c r="AO18" s="2"/>
      <c r="AP18" s="2"/>
      <c r="AQ18" s="2"/>
      <c r="AR18" s="2"/>
      <c r="AS18" s="990"/>
      <c r="AT18" s="990"/>
      <c r="AU18" s="990"/>
      <c r="AV18" s="990"/>
      <c r="AW18" s="990"/>
      <c r="AX18" s="990"/>
      <c r="AY18" s="990"/>
      <c r="AZ18" s="990"/>
      <c r="BA18" s="990"/>
      <c r="BB18" s="990"/>
      <c r="BC18" s="990"/>
      <c r="BD18" s="990"/>
      <c r="BE18" s="990"/>
      <c r="BF18" s="990"/>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row>
    <row r="19" spans="1:186" ht="18" customHeight="1" thickBot="1">
      <c r="A19" s="4"/>
      <c r="B19" s="5"/>
      <c r="C19" s="811"/>
      <c r="D19" s="812"/>
      <c r="E19" s="813"/>
      <c r="F19" s="1377"/>
      <c r="G19" s="1378"/>
      <c r="H19" s="1378"/>
      <c r="I19" s="1378"/>
      <c r="J19" s="1378"/>
      <c r="K19" s="1378"/>
      <c r="L19" s="1378"/>
      <c r="M19" s="1378"/>
      <c r="N19" s="1378"/>
      <c r="O19" s="1378"/>
      <c r="P19" s="1378"/>
      <c r="Q19" s="1378"/>
      <c r="R19" s="1378"/>
      <c r="S19" s="1378"/>
      <c r="T19" s="1378"/>
      <c r="U19" s="1378"/>
      <c r="V19" s="1378"/>
      <c r="W19" s="1378"/>
      <c r="X19" s="1378"/>
      <c r="Y19" s="1378"/>
      <c r="Z19" s="1378"/>
      <c r="AA19" s="1378"/>
      <c r="AB19" s="1378"/>
      <c r="AC19" s="1378"/>
      <c r="AD19" s="1378"/>
      <c r="AE19" s="1379"/>
      <c r="AF19" s="1005"/>
      <c r="AG19" s="812"/>
      <c r="AH19" s="1006"/>
      <c r="AI19" s="1383"/>
      <c r="AJ19" s="1384"/>
      <c r="AK19" s="1385"/>
      <c r="AL19" s="8"/>
      <c r="AM19" s="2"/>
      <c r="AN19" s="2"/>
      <c r="AO19" s="2"/>
      <c r="AP19" s="2"/>
      <c r="AQ19" s="2"/>
      <c r="AR19" s="2" t="s">
        <v>28</v>
      </c>
      <c r="AS19" s="2" t="s">
        <v>53</v>
      </c>
      <c r="AT19" s="2"/>
      <c r="AU19" s="2"/>
      <c r="AV19" s="2"/>
      <c r="AW19" s="2"/>
      <c r="AX19" s="2"/>
      <c r="AY19" s="2"/>
      <c r="AZ19" s="2"/>
      <c r="BA19" s="2"/>
      <c r="BB19" s="2"/>
      <c r="BC19" s="2"/>
      <c r="BD19" s="2"/>
      <c r="BE19" s="2"/>
      <c r="BF19" s="2"/>
      <c r="BG19" s="2"/>
      <c r="BH19" s="2"/>
      <c r="BI19" s="2"/>
      <c r="BJ19" s="2"/>
      <c r="BK19" s="2"/>
      <c r="BL19" s="2"/>
      <c r="BM19" s="2"/>
      <c r="BN19" s="2"/>
      <c r="BO19" s="2"/>
      <c r="BP19" s="73"/>
      <c r="BQ19" s="874"/>
      <c r="BR19" s="874"/>
      <c r="BS19" s="874"/>
      <c r="BT19" s="767"/>
      <c r="BU19" s="767"/>
      <c r="BV19" s="767"/>
      <c r="BW19" s="767"/>
      <c r="BX19" s="767"/>
      <c r="BY19" s="767"/>
      <c r="BZ19" s="767"/>
      <c r="CA19" s="767"/>
      <c r="CB19" s="767"/>
      <c r="CC19" s="767"/>
      <c r="CD19" s="767"/>
      <c r="CE19" s="767"/>
      <c r="CF19" s="767"/>
      <c r="CG19" s="767"/>
      <c r="CH19" s="767"/>
      <c r="CI19" s="767"/>
      <c r="CJ19" s="767"/>
      <c r="CK19" s="767"/>
      <c r="CL19" s="767"/>
      <c r="CM19" s="767"/>
      <c r="CN19" s="767"/>
      <c r="CO19" s="767"/>
      <c r="CP19" s="767"/>
      <c r="CQ19" s="767"/>
      <c r="CR19" s="767"/>
      <c r="CS19" s="767"/>
      <c r="CT19" s="767"/>
      <c r="CU19" s="767"/>
      <c r="CV19" s="767"/>
      <c r="CW19" s="767"/>
      <c r="CX19" s="767"/>
      <c r="CY19" s="767"/>
      <c r="CZ19" s="767"/>
      <c r="DA19" s="767"/>
      <c r="DB19" s="767"/>
      <c r="DC19" s="767"/>
      <c r="DD19" s="767"/>
      <c r="DE19" s="767"/>
      <c r="DF19" s="767"/>
      <c r="DG19" s="767"/>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row>
    <row r="20" spans="1:186" ht="6" customHeight="1" thickBot="1">
      <c r="A20" s="4"/>
      <c r="B20" s="5"/>
      <c r="C20" s="5"/>
      <c r="D20" s="5"/>
      <c r="E20" s="5"/>
      <c r="F20" s="5"/>
      <c r="G20" s="5"/>
      <c r="H20" s="5"/>
      <c r="I20" s="5"/>
      <c r="J20" s="5"/>
      <c r="K20" s="5"/>
      <c r="L20" s="5"/>
      <c r="M20" s="5"/>
      <c r="N20" s="5"/>
      <c r="O20" s="5"/>
      <c r="P20" s="5"/>
      <c r="Q20" s="5"/>
      <c r="R20" s="5"/>
      <c r="S20" s="5"/>
      <c r="T20" s="5"/>
      <c r="U20" s="5"/>
      <c r="V20" s="5"/>
      <c r="W20" s="5"/>
      <c r="X20" s="5"/>
      <c r="Y20" s="2"/>
      <c r="Z20" s="2"/>
      <c r="AA20" s="5"/>
      <c r="AB20" s="12"/>
      <c r="AC20" s="12"/>
      <c r="AD20" s="12"/>
      <c r="AE20" s="12"/>
      <c r="AF20" s="12"/>
      <c r="AG20" s="12"/>
      <c r="AH20" s="12"/>
      <c r="AI20" s="5"/>
      <c r="AJ20" s="5"/>
      <c r="AK20" s="5"/>
      <c r="AL20" s="8"/>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73"/>
      <c r="BQ20" s="874"/>
      <c r="BR20" s="874"/>
      <c r="BS20" s="874"/>
      <c r="BT20" s="767"/>
      <c r="BU20" s="767"/>
      <c r="BV20" s="767"/>
      <c r="BW20" s="767"/>
      <c r="BX20" s="767"/>
      <c r="BY20" s="767"/>
      <c r="BZ20" s="767"/>
      <c r="CA20" s="767"/>
      <c r="CB20" s="767"/>
      <c r="CC20" s="767"/>
      <c r="CD20" s="767"/>
      <c r="CE20" s="767"/>
      <c r="CF20" s="767"/>
      <c r="CG20" s="767"/>
      <c r="CH20" s="767"/>
      <c r="CI20" s="767"/>
      <c r="CJ20" s="767"/>
      <c r="CK20" s="767"/>
      <c r="CL20" s="767"/>
      <c r="CM20" s="767"/>
      <c r="CN20" s="767"/>
      <c r="CO20" s="767"/>
      <c r="CP20" s="767"/>
      <c r="CQ20" s="767"/>
      <c r="CR20" s="767"/>
      <c r="CS20" s="767"/>
      <c r="CT20" s="767"/>
      <c r="CU20" s="767"/>
      <c r="CV20" s="767"/>
      <c r="CW20" s="767"/>
      <c r="CX20" s="767"/>
      <c r="CY20" s="767"/>
      <c r="CZ20" s="767"/>
      <c r="DA20" s="767"/>
      <c r="DB20" s="767"/>
      <c r="DC20" s="767"/>
      <c r="DD20" s="767"/>
      <c r="DE20" s="767"/>
      <c r="DF20" s="767"/>
      <c r="DG20" s="767"/>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row>
    <row r="21" spans="1:186" ht="15" customHeight="1">
      <c r="A21" s="4"/>
      <c r="B21" s="5"/>
      <c r="C21" s="13" t="s">
        <v>7</v>
      </c>
      <c r="D21" s="14"/>
      <c r="E21" s="14"/>
      <c r="F21" s="14"/>
      <c r="G21" s="14"/>
      <c r="H21" s="879" t="s">
        <v>474</v>
      </c>
      <c r="I21" s="879"/>
      <c r="J21" s="1330">
        <v>50000</v>
      </c>
      <c r="K21" s="1330"/>
      <c r="L21" s="1330"/>
      <c r="M21" s="1330"/>
      <c r="N21" s="1330"/>
      <c r="O21" s="1330"/>
      <c r="P21" s="1330"/>
      <c r="Q21" s="5"/>
      <c r="R21" s="73"/>
      <c r="S21" s="1180" t="s">
        <v>233</v>
      </c>
      <c r="T21" s="1181"/>
      <c r="U21" s="175"/>
      <c r="V21" s="774" t="str">
        <f>IF(BQ15="","",BQ15)</f>
        <v/>
      </c>
      <c r="W21" s="775"/>
      <c r="X21" s="775"/>
      <c r="Y21" s="775"/>
      <c r="Z21" s="775"/>
      <c r="AA21" s="775"/>
      <c r="AB21" s="775"/>
      <c r="AC21" s="775"/>
      <c r="AD21" s="775"/>
      <c r="AE21" s="775"/>
      <c r="AF21" s="775"/>
      <c r="AG21" s="775"/>
      <c r="AH21" s="775"/>
      <c r="AI21" s="775"/>
      <c r="AJ21" s="775"/>
      <c r="AK21" s="859"/>
      <c r="AL21" s="8"/>
      <c r="AM21" s="2"/>
      <c r="AN21" s="2"/>
      <c r="AO21" s="2"/>
      <c r="AP21" s="2"/>
      <c r="AQ21" s="2"/>
      <c r="AR21" s="989" t="s">
        <v>481</v>
      </c>
      <c r="AS21" s="989"/>
      <c r="AT21" s="989"/>
      <c r="AU21" s="989"/>
      <c r="AV21" s="989"/>
      <c r="AW21" s="989"/>
      <c r="AX21" s="989"/>
      <c r="AY21" s="989"/>
      <c r="AZ21" s="989"/>
      <c r="BA21" s="989"/>
      <c r="BB21" s="989"/>
      <c r="BC21" s="989"/>
      <c r="BD21" s="989"/>
      <c r="BE21" s="989"/>
      <c r="BF21" s="989"/>
      <c r="BG21" s="989"/>
      <c r="BH21" s="989"/>
      <c r="BI21" s="989"/>
      <c r="BJ21" s="989"/>
      <c r="BK21" s="989"/>
      <c r="BL21" s="989"/>
      <c r="BM21" s="989"/>
      <c r="BN21" s="2"/>
      <c r="BO21" s="2"/>
      <c r="BP21" s="73"/>
      <c r="BQ21" s="874"/>
      <c r="BR21" s="874"/>
      <c r="BS21" s="874"/>
      <c r="BT21" s="767"/>
      <c r="BU21" s="767"/>
      <c r="BV21" s="767"/>
      <c r="BW21" s="767"/>
      <c r="BX21" s="767"/>
      <c r="BY21" s="767"/>
      <c r="BZ21" s="767"/>
      <c r="CA21" s="767"/>
      <c r="CB21" s="767"/>
      <c r="CC21" s="767"/>
      <c r="CD21" s="767"/>
      <c r="CE21" s="767"/>
      <c r="CF21" s="767"/>
      <c r="CG21" s="767"/>
      <c r="CH21" s="767"/>
      <c r="CI21" s="767"/>
      <c r="CJ21" s="767"/>
      <c r="CK21" s="767"/>
      <c r="CL21" s="767"/>
      <c r="CM21" s="767"/>
      <c r="CN21" s="767"/>
      <c r="CO21" s="767"/>
      <c r="CP21" s="767"/>
      <c r="CQ21" s="767"/>
      <c r="CR21" s="767"/>
      <c r="CS21" s="767"/>
      <c r="CT21" s="767"/>
      <c r="CU21" s="767"/>
      <c r="CV21" s="767"/>
      <c r="CW21" s="767"/>
      <c r="CX21" s="767"/>
      <c r="CY21" s="767"/>
      <c r="CZ21" s="767"/>
      <c r="DA21" s="767"/>
      <c r="DB21" s="767"/>
      <c r="DC21" s="767"/>
      <c r="DD21" s="767"/>
      <c r="DE21" s="767"/>
      <c r="DF21" s="767"/>
      <c r="DG21" s="767"/>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row>
    <row r="22" spans="1:186" ht="15" customHeight="1" thickBot="1">
      <c r="A22" s="4"/>
      <c r="B22" s="5"/>
      <c r="C22" s="15"/>
      <c r="D22" s="852" t="s">
        <v>468</v>
      </c>
      <c r="E22" s="852"/>
      <c r="F22" s="852"/>
      <c r="G22" s="852"/>
      <c r="H22" s="852"/>
      <c r="I22" s="852"/>
      <c r="J22" s="1330"/>
      <c r="K22" s="1330"/>
      <c r="L22" s="1330"/>
      <c r="M22" s="1330"/>
      <c r="N22" s="1330"/>
      <c r="O22" s="1330"/>
      <c r="P22" s="1330"/>
      <c r="Q22" s="5"/>
      <c r="R22" s="73"/>
      <c r="S22" s="1182"/>
      <c r="T22" s="1183"/>
      <c r="U22" s="1186"/>
      <c r="V22" s="991" t="str">
        <f>IF(AQ4="","［セルAQ4］の内訳記載枠に内訳を入力！",AQ4)</f>
        <v>配管工事</v>
      </c>
      <c r="W22" s="992"/>
      <c r="X22" s="992"/>
      <c r="Y22" s="992"/>
      <c r="Z22" s="992"/>
      <c r="AA22" s="992"/>
      <c r="AB22" s="992"/>
      <c r="AC22" s="992"/>
      <c r="AD22" s="992"/>
      <c r="AE22" s="992"/>
      <c r="AF22" s="992"/>
      <c r="AG22" s="992"/>
      <c r="AH22" s="992"/>
      <c r="AI22" s="992"/>
      <c r="AJ22" s="992"/>
      <c r="AK22" s="993"/>
      <c r="AL22" s="8"/>
      <c r="AM22" s="2"/>
      <c r="AN22" s="2"/>
      <c r="AO22" s="2"/>
      <c r="AP22" s="2"/>
      <c r="AQ22" s="2"/>
      <c r="AR22" s="989"/>
      <c r="AS22" s="989"/>
      <c r="AT22" s="989"/>
      <c r="AU22" s="989"/>
      <c r="AV22" s="989"/>
      <c r="AW22" s="989"/>
      <c r="AX22" s="989"/>
      <c r="AY22" s="989"/>
      <c r="AZ22" s="989"/>
      <c r="BA22" s="989"/>
      <c r="BB22" s="989"/>
      <c r="BC22" s="989"/>
      <c r="BD22" s="989"/>
      <c r="BE22" s="989"/>
      <c r="BF22" s="989"/>
      <c r="BG22" s="989"/>
      <c r="BH22" s="989"/>
      <c r="BI22" s="989"/>
      <c r="BJ22" s="989"/>
      <c r="BK22" s="989"/>
      <c r="BL22" s="989"/>
      <c r="BM22" s="989"/>
      <c r="BN22" s="2"/>
      <c r="BO22" s="2"/>
      <c r="BP22" s="1199"/>
      <c r="BQ22" s="1198"/>
      <c r="BR22" s="1198"/>
      <c r="BS22" s="1198"/>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2"/>
      <c r="CT22" s="52"/>
      <c r="CU22" s="52"/>
      <c r="CV22" s="52"/>
      <c r="CW22" s="52"/>
      <c r="CX22" s="2"/>
      <c r="CY22" s="2"/>
      <c r="CZ22" s="2"/>
      <c r="DA22" s="2"/>
      <c r="DB22" s="2"/>
      <c r="DC22" s="2"/>
      <c r="DD22" s="2"/>
      <c r="DE22" s="2"/>
      <c r="DF22" s="2"/>
      <c r="DG22" s="2"/>
      <c r="DH22" s="2"/>
      <c r="DI22" s="2"/>
      <c r="DJ22" s="2"/>
      <c r="DK22" s="2"/>
      <c r="DN22" t="s">
        <v>158</v>
      </c>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row>
    <row r="23" spans="1:186" ht="15" customHeight="1" thickTop="1" thickBot="1">
      <c r="A23" s="4"/>
      <c r="B23" s="1231" t="s">
        <v>446</v>
      </c>
      <c r="C23" s="13" t="s">
        <v>8</v>
      </c>
      <c r="D23" s="14"/>
      <c r="E23" s="14"/>
      <c r="F23" s="14"/>
      <c r="G23" s="14"/>
      <c r="H23" s="14"/>
      <c r="I23" s="14"/>
      <c r="J23" s="831">
        <f>IFERROR(IF(J21="","",INT(J21*AV23*1/100)),"")</f>
        <v>5000</v>
      </c>
      <c r="K23" s="831"/>
      <c r="L23" s="831"/>
      <c r="M23" s="831"/>
      <c r="N23" s="831"/>
      <c r="O23" s="831"/>
      <c r="P23" s="831"/>
      <c r="Q23" s="5"/>
      <c r="R23" s="70"/>
      <c r="S23" s="1182"/>
      <c r="T23" s="1183"/>
      <c r="U23" s="1186"/>
      <c r="V23" s="994"/>
      <c r="W23" s="995"/>
      <c r="X23" s="995"/>
      <c r="Y23" s="995"/>
      <c r="Z23" s="995"/>
      <c r="AA23" s="995"/>
      <c r="AB23" s="995"/>
      <c r="AC23" s="995"/>
      <c r="AD23" s="995"/>
      <c r="AE23" s="995"/>
      <c r="AF23" s="995"/>
      <c r="AG23" s="995"/>
      <c r="AH23" s="995"/>
      <c r="AI23" s="995"/>
      <c r="AJ23" s="995"/>
      <c r="AK23" s="996"/>
      <c r="AL23" s="8"/>
      <c r="AM23" s="2"/>
      <c r="AN23" s="1255" t="s">
        <v>447</v>
      </c>
      <c r="AO23" s="190"/>
      <c r="AP23" s="191"/>
      <c r="AQ23" s="191"/>
      <c r="AR23" s="1011" t="s">
        <v>32</v>
      </c>
      <c r="AS23" s="1011"/>
      <c r="AT23" s="1011"/>
      <c r="AU23" s="1012"/>
      <c r="AV23" s="1392">
        <v>10</v>
      </c>
      <c r="AW23" s="1394"/>
      <c r="AX23" s="1011" t="s">
        <v>33</v>
      </c>
      <c r="AY23" s="1190"/>
      <c r="AZ23" s="2"/>
      <c r="BA23" s="1048" t="s">
        <v>424</v>
      </c>
      <c r="BB23" s="1049"/>
      <c r="BC23" s="1049"/>
      <c r="BD23" s="1049"/>
      <c r="BE23" s="1049"/>
      <c r="BF23" s="1050"/>
      <c r="BG23" s="2"/>
      <c r="BH23" s="65" t="s">
        <v>216</v>
      </c>
      <c r="BI23" s="65"/>
      <c r="BJ23" s="65"/>
      <c r="BK23" s="2"/>
      <c r="BL23" s="2"/>
      <c r="BM23" s="2"/>
      <c r="BN23" s="2"/>
      <c r="BO23" s="2"/>
      <c r="BP23" s="1199"/>
      <c r="BQ23" s="1198"/>
      <c r="BR23" s="1198"/>
      <c r="BS23" s="1198"/>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2"/>
      <c r="CT23" s="52"/>
      <c r="CU23" s="52"/>
      <c r="CV23" s="52"/>
      <c r="CW23" s="52"/>
      <c r="CX23" s="2"/>
      <c r="CY23" s="2"/>
      <c r="CZ23" s="2"/>
      <c r="DA23" s="2"/>
      <c r="DB23" s="2"/>
      <c r="DC23" s="2"/>
      <c r="DD23" s="2"/>
      <c r="DE23" s="2"/>
      <c r="DF23" s="2"/>
      <c r="DG23" s="2"/>
      <c r="DH23" s="2"/>
      <c r="DI23" s="2"/>
      <c r="DJ23" s="2"/>
      <c r="DK23" s="2"/>
      <c r="DN23" t="s">
        <v>159</v>
      </c>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row>
    <row r="24" spans="1:186" ht="15" customHeight="1" thickBot="1">
      <c r="A24" s="4"/>
      <c r="B24" s="1231"/>
      <c r="C24" s="29"/>
      <c r="D24" s="912" t="s">
        <v>224</v>
      </c>
      <c r="E24" s="912"/>
      <c r="F24" s="912"/>
      <c r="G24" s="912"/>
      <c r="H24" s="912"/>
      <c r="I24" s="912"/>
      <c r="J24" s="831"/>
      <c r="K24" s="831"/>
      <c r="L24" s="831"/>
      <c r="M24" s="831"/>
      <c r="N24" s="831"/>
      <c r="O24" s="831"/>
      <c r="P24" s="831"/>
      <c r="Q24" s="5"/>
      <c r="R24" s="70"/>
      <c r="S24" s="1182"/>
      <c r="T24" s="1183"/>
      <c r="U24" s="1187"/>
      <c r="V24" s="1403" t="s">
        <v>791</v>
      </c>
      <c r="W24" s="1404"/>
      <c r="X24" s="1404"/>
      <c r="Y24" s="1404"/>
      <c r="Z24" s="1404"/>
      <c r="AA24" s="1404"/>
      <c r="AB24" s="1404"/>
      <c r="AC24" s="1404"/>
      <c r="AD24" s="1404"/>
      <c r="AE24" s="1404"/>
      <c r="AF24" s="1404"/>
      <c r="AG24" s="1404"/>
      <c r="AH24" s="1404"/>
      <c r="AI24" s="1404"/>
      <c r="AJ24" s="1404"/>
      <c r="AK24" s="1405"/>
      <c r="AL24" s="8"/>
      <c r="AM24" s="2"/>
      <c r="AN24" s="1256"/>
      <c r="AO24" s="192"/>
      <c r="AP24" s="193"/>
      <c r="AQ24" s="193"/>
      <c r="AR24" s="1013"/>
      <c r="AS24" s="1013"/>
      <c r="AT24" s="1013"/>
      <c r="AU24" s="1014"/>
      <c r="AV24" s="1398"/>
      <c r="AW24" s="1399"/>
      <c r="AX24" s="767"/>
      <c r="AY24" s="1191"/>
      <c r="AZ24" s="2"/>
      <c r="BA24" s="30" t="s">
        <v>38</v>
      </c>
      <c r="BB24" s="31" t="s">
        <v>37</v>
      </c>
      <c r="BC24" s="2"/>
      <c r="BD24" s="2"/>
      <c r="BE24" s="2"/>
      <c r="BF24" s="2"/>
      <c r="BG24" s="2"/>
      <c r="BH24" s="2"/>
      <c r="BI24" s="2"/>
      <c r="BJ24" s="2"/>
      <c r="BK24" s="2"/>
      <c r="BL24" s="2"/>
      <c r="BM24" s="2"/>
      <c r="BN24" s="2"/>
      <c r="BO24" s="2"/>
      <c r="BP24" s="1199"/>
      <c r="BQ24" s="1198"/>
      <c r="BR24" s="1198"/>
      <c r="BS24" s="1198"/>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2"/>
      <c r="CT24" s="52"/>
      <c r="CU24" s="52"/>
      <c r="CV24" s="52"/>
      <c r="CW24" s="52"/>
      <c r="CX24" s="2"/>
      <c r="CY24" s="2"/>
      <c r="CZ24" s="2"/>
      <c r="DA24" s="2"/>
      <c r="DB24" s="2"/>
      <c r="DC24" s="2"/>
      <c r="DD24" s="2"/>
      <c r="DE24" s="2"/>
      <c r="DF24" s="2"/>
      <c r="DG24" s="2"/>
      <c r="DH24" s="2"/>
      <c r="DI24" s="2"/>
      <c r="DJ24" s="2"/>
      <c r="DK24" s="2"/>
      <c r="DN24" t="s">
        <v>160</v>
      </c>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row>
    <row r="25" spans="1:186" ht="15" customHeight="1" thickTop="1" thickBot="1">
      <c r="A25" s="4"/>
      <c r="B25" s="5"/>
      <c r="C25" s="15" t="s">
        <v>9</v>
      </c>
      <c r="D25" s="984" t="s">
        <v>24</v>
      </c>
      <c r="E25" s="984"/>
      <c r="F25" s="984"/>
      <c r="G25" s="984"/>
      <c r="H25" s="977" t="s">
        <v>358</v>
      </c>
      <c r="I25" s="978"/>
      <c r="J25" s="831">
        <f>IFERROR(IF(J21="","",SUM(J21:P24)),"")</f>
        <v>55000</v>
      </c>
      <c r="K25" s="831"/>
      <c r="L25" s="831"/>
      <c r="M25" s="831"/>
      <c r="N25" s="831"/>
      <c r="O25" s="831"/>
      <c r="P25" s="831"/>
      <c r="Q25" s="5"/>
      <c r="R25" s="10"/>
      <c r="S25" s="1184"/>
      <c r="T25" s="1185"/>
      <c r="U25" s="1188"/>
      <c r="V25" s="1406"/>
      <c r="W25" s="1407"/>
      <c r="X25" s="1407"/>
      <c r="Y25" s="1407"/>
      <c r="Z25" s="1407"/>
      <c r="AA25" s="1407"/>
      <c r="AB25" s="1407"/>
      <c r="AC25" s="1407"/>
      <c r="AD25" s="1407"/>
      <c r="AE25" s="1407"/>
      <c r="AF25" s="1407"/>
      <c r="AG25" s="1407"/>
      <c r="AH25" s="1407"/>
      <c r="AI25" s="1407"/>
      <c r="AJ25" s="1407"/>
      <c r="AK25" s="1408"/>
      <c r="AL25" s="8"/>
      <c r="AM25" s="2"/>
      <c r="AN25" s="1256"/>
      <c r="AO25" s="1232" t="s">
        <v>442</v>
      </c>
      <c r="AP25" s="1233"/>
      <c r="AQ25" s="1233"/>
      <c r="AR25" s="1233"/>
      <c r="AS25" s="1234"/>
      <c r="AT25" s="1238">
        <f>IFERROR(IF(J37="","",INT(J37*E39/(100+E39))),"")</f>
        <v>5000</v>
      </c>
      <c r="AU25" s="1238"/>
      <c r="AV25" s="1238"/>
      <c r="AW25" s="1238"/>
      <c r="AX25" s="1238"/>
      <c r="AY25" s="1239"/>
      <c r="AZ25" s="1242" t="s">
        <v>443</v>
      </c>
      <c r="BA25" s="1243"/>
      <c r="BB25" s="1244" t="s">
        <v>444</v>
      </c>
      <c r="BC25" s="1244"/>
      <c r="BD25" s="1245" t="s">
        <v>445</v>
      </c>
      <c r="BE25" s="1246"/>
      <c r="BF25" s="1246"/>
      <c r="BG25" s="1246"/>
      <c r="BH25" s="1249">
        <v>5001</v>
      </c>
      <c r="BI25" s="1250"/>
      <c r="BJ25" s="1250"/>
      <c r="BK25" s="1250"/>
      <c r="BL25" s="1250"/>
      <c r="BM25" s="1251"/>
      <c r="BN25" s="2"/>
      <c r="BO25" s="2"/>
      <c r="BP25" s="1199"/>
      <c r="BQ25" s="1198"/>
      <c r="BR25" s="1198"/>
      <c r="BS25" s="1198"/>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2"/>
      <c r="CT25" s="52"/>
      <c r="CU25" s="52"/>
      <c r="CV25" s="52"/>
      <c r="CW25" s="52"/>
      <c r="CX25" s="2"/>
      <c r="CY25" s="2"/>
      <c r="CZ25" s="2"/>
      <c r="DA25" s="2"/>
      <c r="DB25" s="2"/>
      <c r="DC25" s="2"/>
      <c r="DD25" s="2"/>
      <c r="DE25" s="2"/>
      <c r="DF25" s="2"/>
      <c r="DG25" s="2"/>
      <c r="DH25" s="2"/>
      <c r="DI25" s="2"/>
      <c r="DJ25" s="2"/>
      <c r="DK25" s="2"/>
      <c r="DN25" t="s">
        <v>161</v>
      </c>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row>
    <row r="26" spans="1:186" ht="15" customHeight="1" thickBot="1">
      <c r="A26" s="4"/>
      <c r="B26" s="5"/>
      <c r="C26" s="15"/>
      <c r="D26" s="852" t="s">
        <v>469</v>
      </c>
      <c r="E26" s="852"/>
      <c r="F26" s="852"/>
      <c r="G26" s="852"/>
      <c r="H26" s="852"/>
      <c r="I26" s="852"/>
      <c r="J26" s="831"/>
      <c r="K26" s="831"/>
      <c r="L26" s="831"/>
      <c r="M26" s="831"/>
      <c r="N26" s="831"/>
      <c r="O26" s="831"/>
      <c r="P26" s="831"/>
      <c r="Q26" s="5"/>
      <c r="R26" s="71"/>
      <c r="S26" s="80"/>
      <c r="T26" s="80"/>
      <c r="U26" s="80"/>
      <c r="V26" s="80"/>
      <c r="W26" s="80"/>
      <c r="X26" s="80"/>
      <c r="Y26" s="80"/>
      <c r="Z26" s="81"/>
      <c r="AA26" s="32"/>
      <c r="AB26" s="82"/>
      <c r="AC26" s="82"/>
      <c r="AD26" s="82"/>
      <c r="AE26" s="82"/>
      <c r="AF26" s="82"/>
      <c r="AG26" s="82"/>
      <c r="AH26" s="82"/>
      <c r="AI26" s="82"/>
      <c r="AJ26" s="82"/>
      <c r="AK26" s="75"/>
      <c r="AL26" s="8"/>
      <c r="AM26" s="2"/>
      <c r="AN26" s="1257"/>
      <c r="AO26" s="1235"/>
      <c r="AP26" s="1236"/>
      <c r="AQ26" s="1236"/>
      <c r="AR26" s="1236"/>
      <c r="AS26" s="1237"/>
      <c r="AT26" s="1240"/>
      <c r="AU26" s="1240"/>
      <c r="AV26" s="1240"/>
      <c r="AW26" s="1240"/>
      <c r="AX26" s="1240"/>
      <c r="AY26" s="1241"/>
      <c r="AZ26" s="1243"/>
      <c r="BA26" s="1243"/>
      <c r="BB26" s="1244"/>
      <c r="BC26" s="1244"/>
      <c r="BD26" s="1247"/>
      <c r="BE26" s="1248"/>
      <c r="BF26" s="1248"/>
      <c r="BG26" s="1248"/>
      <c r="BH26" s="1252"/>
      <c r="BI26" s="1253"/>
      <c r="BJ26" s="1253"/>
      <c r="BK26" s="1253"/>
      <c r="BL26" s="1253"/>
      <c r="BM26" s="1254"/>
      <c r="BN26" s="2"/>
      <c r="BO26" s="2"/>
      <c r="BP26" s="1199"/>
      <c r="BQ26" s="1198"/>
      <c r="BR26" s="1198"/>
      <c r="BS26" s="1198"/>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2"/>
      <c r="CT26" s="52"/>
      <c r="CU26" s="52"/>
      <c r="CV26" s="52"/>
      <c r="CW26" s="52"/>
      <c r="CX26" s="2"/>
      <c r="CY26" s="2"/>
      <c r="CZ26" s="2"/>
      <c r="DA26" s="2"/>
      <c r="DB26" s="2"/>
      <c r="DC26" s="2"/>
      <c r="DD26" s="2"/>
      <c r="DE26" s="2"/>
      <c r="DF26" s="2"/>
      <c r="DG26" s="2"/>
      <c r="DH26" s="2"/>
      <c r="DI26" s="2"/>
      <c r="DJ26" s="2"/>
      <c r="DK26" s="2"/>
      <c r="DN26" t="s">
        <v>162</v>
      </c>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row>
    <row r="27" spans="1:186" ht="15" customHeight="1">
      <c r="A27" s="4"/>
      <c r="B27" s="5"/>
      <c r="C27" s="13" t="s">
        <v>10</v>
      </c>
      <c r="D27" s="980" t="s">
        <v>19</v>
      </c>
      <c r="E27" s="980"/>
      <c r="F27" s="980"/>
      <c r="G27" s="980"/>
      <c r="H27" s="977" t="s">
        <v>358</v>
      </c>
      <c r="I27" s="978"/>
      <c r="J27" s="831">
        <v>0</v>
      </c>
      <c r="K27" s="831"/>
      <c r="L27" s="831"/>
      <c r="M27" s="831"/>
      <c r="N27" s="831"/>
      <c r="O27" s="831"/>
      <c r="P27" s="831"/>
      <c r="Q27" s="5"/>
      <c r="R27" s="71"/>
      <c r="T27" s="90" t="s">
        <v>241</v>
      </c>
      <c r="AL27" s="8"/>
      <c r="AM27" s="2"/>
      <c r="AN27" s="2"/>
      <c r="AO27" s="2"/>
      <c r="AP27" s="2"/>
      <c r="AQ27" s="2"/>
      <c r="BB27" s="2"/>
      <c r="BC27" s="2"/>
      <c r="BD27" s="2"/>
      <c r="BE27" s="2"/>
      <c r="BF27" s="2"/>
      <c r="BG27" s="2"/>
      <c r="BH27" s="65" t="s">
        <v>448</v>
      </c>
      <c r="BI27" s="2"/>
      <c r="BJ27" s="2"/>
      <c r="BK27" s="2"/>
      <c r="BL27" s="2"/>
      <c r="BM27" s="2"/>
      <c r="BN27" s="2"/>
      <c r="BO27" s="2"/>
      <c r="BP27" s="1199"/>
      <c r="BQ27" s="1198"/>
      <c r="BR27" s="1198"/>
      <c r="BS27" s="1198"/>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2"/>
      <c r="CT27" s="52"/>
      <c r="CU27" s="52"/>
      <c r="CV27" s="52"/>
      <c r="CW27" s="52"/>
      <c r="CX27" s="2"/>
      <c r="CY27" s="2"/>
      <c r="CZ27" s="2"/>
      <c r="DA27" s="2"/>
      <c r="DB27" s="2"/>
      <c r="DC27" s="2"/>
      <c r="DD27" s="2"/>
      <c r="DE27" s="2"/>
      <c r="DF27" s="2"/>
      <c r="DG27" s="2"/>
      <c r="DH27" s="2"/>
      <c r="DI27" s="2"/>
      <c r="DJ27" s="2"/>
      <c r="DK27" s="2"/>
      <c r="DN27" t="s">
        <v>163</v>
      </c>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row>
    <row r="28" spans="1:186" ht="15" customHeight="1">
      <c r="A28" s="4"/>
      <c r="B28" s="5"/>
      <c r="C28" s="29"/>
      <c r="D28" s="914" t="s">
        <v>31</v>
      </c>
      <c r="E28" s="914"/>
      <c r="F28" s="914"/>
      <c r="G28" s="914"/>
      <c r="H28" s="914"/>
      <c r="I28" s="914"/>
      <c r="J28" s="831"/>
      <c r="K28" s="831"/>
      <c r="L28" s="831"/>
      <c r="M28" s="831"/>
      <c r="N28" s="831"/>
      <c r="O28" s="831"/>
      <c r="P28" s="831"/>
      <c r="Q28" s="5"/>
      <c r="R28" s="71"/>
      <c r="S28" s="80">
        <v>1</v>
      </c>
      <c r="T28" s="80" t="s">
        <v>234</v>
      </c>
      <c r="U28" s="85" t="s">
        <v>235</v>
      </c>
      <c r="V28" s="85"/>
      <c r="W28" s="85"/>
      <c r="X28" s="85"/>
      <c r="Y28" s="85"/>
      <c r="Z28" s="86"/>
      <c r="AA28" s="87"/>
      <c r="AB28" s="88"/>
      <c r="AC28" s="88"/>
      <c r="AD28" s="88"/>
      <c r="AE28" s="88"/>
      <c r="AF28" s="88"/>
      <c r="AG28" s="88"/>
      <c r="AH28" s="88"/>
      <c r="AI28" s="88"/>
      <c r="AJ28" s="88"/>
      <c r="AK28" s="89"/>
      <c r="AL28" s="8"/>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1199"/>
      <c r="BQ28" s="1198"/>
      <c r="BR28" s="1198"/>
      <c r="BS28" s="1198"/>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2"/>
      <c r="CT28" s="52"/>
      <c r="CU28" s="52"/>
      <c r="CV28" s="52"/>
      <c r="CW28" s="52"/>
      <c r="CX28" s="2"/>
      <c r="CY28" s="2"/>
      <c r="CZ28" s="2"/>
      <c r="DA28" s="2"/>
      <c r="DB28" s="2"/>
      <c r="DC28" s="2"/>
      <c r="DD28" s="2"/>
      <c r="DE28" s="2"/>
      <c r="DF28" s="2"/>
      <c r="DG28" s="2"/>
      <c r="DH28" s="2"/>
      <c r="DI28" s="2"/>
      <c r="DJ28" s="2"/>
      <c r="DK28" s="2"/>
      <c r="DN28" t="s">
        <v>165</v>
      </c>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row>
    <row r="29" spans="1:186" ht="15" customHeight="1">
      <c r="A29" s="4"/>
      <c r="B29" s="5"/>
      <c r="C29" s="15" t="s">
        <v>11</v>
      </c>
      <c r="D29" s="980" t="s">
        <v>20</v>
      </c>
      <c r="E29" s="980"/>
      <c r="F29" s="980"/>
      <c r="G29" s="980"/>
      <c r="H29" s="977" t="s">
        <v>358</v>
      </c>
      <c r="I29" s="978"/>
      <c r="J29" s="831">
        <f>J25</f>
        <v>55000</v>
      </c>
      <c r="K29" s="831"/>
      <c r="L29" s="831"/>
      <c r="M29" s="831"/>
      <c r="N29" s="831"/>
      <c r="O29" s="831"/>
      <c r="P29" s="831"/>
      <c r="Q29" s="5"/>
      <c r="R29" s="74"/>
      <c r="S29" s="72"/>
      <c r="T29" s="10"/>
      <c r="U29" s="1041" t="s">
        <v>236</v>
      </c>
      <c r="V29" s="1041"/>
      <c r="W29" s="1041"/>
      <c r="X29" s="1041"/>
      <c r="Y29" s="1041"/>
      <c r="Z29" s="1041"/>
      <c r="AA29" s="1041"/>
      <c r="AB29" s="1041"/>
      <c r="AC29" s="1041"/>
      <c r="AD29" s="1041"/>
      <c r="AE29" s="1041"/>
      <c r="AF29" s="1041"/>
      <c r="AG29" s="1041"/>
      <c r="AH29" s="1041"/>
      <c r="AI29" s="1041"/>
      <c r="AJ29" s="1041"/>
      <c r="AK29" s="1041"/>
      <c r="AL29" s="8"/>
      <c r="AM29" s="2"/>
      <c r="AN29" s="2"/>
      <c r="AO29" s="2"/>
      <c r="AP29" s="767" t="s">
        <v>822</v>
      </c>
      <c r="AQ29" s="767"/>
      <c r="AR29" s="767"/>
      <c r="AS29" s="767"/>
      <c r="AT29" s="767"/>
      <c r="AU29" s="767"/>
      <c r="AV29" s="767"/>
      <c r="AW29" s="767"/>
      <c r="AX29" s="767"/>
      <c r="AY29" s="767"/>
      <c r="AZ29" s="767"/>
      <c r="BA29" s="767"/>
      <c r="BB29" s="767"/>
      <c r="BC29" s="767"/>
      <c r="BD29" s="767"/>
      <c r="BE29" s="767"/>
      <c r="BF29" s="767"/>
      <c r="BG29" s="767"/>
      <c r="BH29" s="767"/>
      <c r="BI29" s="767"/>
      <c r="BJ29" s="767"/>
      <c r="BK29" s="767"/>
      <c r="BL29" s="767"/>
      <c r="BM29" s="767"/>
      <c r="BN29" s="767"/>
      <c r="BO29" s="2"/>
      <c r="BP29" s="1199"/>
      <c r="BQ29" s="1198"/>
      <c r="BR29" s="1198"/>
      <c r="BS29" s="1198"/>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2"/>
      <c r="CT29" s="52"/>
      <c r="CU29" s="52"/>
      <c r="CV29" s="52"/>
      <c r="CW29" s="52"/>
      <c r="CX29" s="2"/>
      <c r="CY29" s="2"/>
      <c r="CZ29" s="2"/>
      <c r="DA29" s="2"/>
      <c r="DB29" s="2"/>
      <c r="DC29" s="2"/>
      <c r="DD29" s="2"/>
      <c r="DE29" s="2"/>
      <c r="DF29" s="2"/>
      <c r="DG29" s="2"/>
      <c r="DH29" s="2"/>
      <c r="DI29" s="2"/>
      <c r="DJ29" s="2"/>
      <c r="DK29" s="2"/>
      <c r="DN29" t="s">
        <v>164</v>
      </c>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row>
    <row r="30" spans="1:186" ht="15" customHeight="1">
      <c r="A30" s="4"/>
      <c r="B30" s="5"/>
      <c r="C30" s="15"/>
      <c r="D30" s="914" t="s">
        <v>31</v>
      </c>
      <c r="E30" s="914"/>
      <c r="F30" s="914"/>
      <c r="G30" s="914"/>
      <c r="H30" s="914"/>
      <c r="I30" s="914"/>
      <c r="J30" s="831"/>
      <c r="K30" s="831"/>
      <c r="L30" s="831"/>
      <c r="M30" s="831"/>
      <c r="N30" s="831"/>
      <c r="O30" s="831"/>
      <c r="P30" s="831"/>
      <c r="Q30" s="5"/>
      <c r="R30" s="74"/>
      <c r="U30" s="1041"/>
      <c r="V30" s="1041"/>
      <c r="W30" s="1041"/>
      <c r="X30" s="1041"/>
      <c r="Y30" s="1041"/>
      <c r="Z30" s="1041"/>
      <c r="AA30" s="1041"/>
      <c r="AB30" s="1041"/>
      <c r="AC30" s="1041"/>
      <c r="AD30" s="1041"/>
      <c r="AE30" s="1041"/>
      <c r="AF30" s="1041"/>
      <c r="AG30" s="1041"/>
      <c r="AH30" s="1041"/>
      <c r="AI30" s="1041"/>
      <c r="AJ30" s="1041"/>
      <c r="AK30" s="1041"/>
      <c r="AL30" s="8"/>
      <c r="AM30" s="2"/>
      <c r="AN30" s="2"/>
      <c r="AO30" s="2"/>
      <c r="AP30" s="767"/>
      <c r="AQ30" s="767"/>
      <c r="AR30" s="767"/>
      <c r="AS30" s="767"/>
      <c r="AT30" s="767"/>
      <c r="AU30" s="767"/>
      <c r="AV30" s="767"/>
      <c r="AW30" s="767"/>
      <c r="AX30" s="767"/>
      <c r="AY30" s="767"/>
      <c r="AZ30" s="767"/>
      <c r="BA30" s="767"/>
      <c r="BB30" s="767"/>
      <c r="BC30" s="767"/>
      <c r="BD30" s="767"/>
      <c r="BE30" s="767"/>
      <c r="BF30" s="767"/>
      <c r="BG30" s="767"/>
      <c r="BH30" s="767"/>
      <c r="BI30" s="767"/>
      <c r="BJ30" s="767"/>
      <c r="BK30" s="767"/>
      <c r="BL30" s="767"/>
      <c r="BM30" s="767"/>
      <c r="BN30" s="767"/>
      <c r="BO30" s="2"/>
      <c r="BP30" s="1199"/>
      <c r="BQ30" s="1198"/>
      <c r="BR30" s="1198"/>
      <c r="BS30" s="1198"/>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2"/>
      <c r="CT30" s="52"/>
      <c r="CU30" s="52"/>
      <c r="CV30" s="52"/>
      <c r="CW30" s="52"/>
      <c r="CX30" s="2"/>
      <c r="CY30" s="2"/>
      <c r="CZ30" s="2"/>
      <c r="DA30" s="2"/>
      <c r="DB30" s="2"/>
      <c r="DC30" s="2"/>
      <c r="DD30" s="2"/>
      <c r="DE30" s="2"/>
      <c r="DF30" s="2"/>
      <c r="DG30" s="2"/>
      <c r="DH30" s="2"/>
      <c r="DI30" s="2"/>
      <c r="DJ30" s="2"/>
      <c r="DK30" s="2"/>
      <c r="DN30" t="s">
        <v>166</v>
      </c>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row>
    <row r="31" spans="1:186" ht="15" customHeight="1">
      <c r="A31" s="4"/>
      <c r="B31" s="5"/>
      <c r="C31" s="13" t="s">
        <v>12</v>
      </c>
      <c r="D31" s="984" t="s">
        <v>25</v>
      </c>
      <c r="E31" s="984"/>
      <c r="F31" s="984"/>
      <c r="G31" s="984"/>
      <c r="H31" s="977" t="s">
        <v>358</v>
      </c>
      <c r="I31" s="978"/>
      <c r="J31" s="831">
        <f>IFERROR(IF(OR(J29="",AQ4=""),"",SUM(J27:P30)),"")</f>
        <v>55000</v>
      </c>
      <c r="K31" s="831"/>
      <c r="L31" s="831"/>
      <c r="M31" s="831"/>
      <c r="N31" s="831"/>
      <c r="O31" s="831"/>
      <c r="P31" s="831"/>
      <c r="Q31" s="5"/>
      <c r="R31" s="22"/>
      <c r="S31" s="72">
        <v>2</v>
      </c>
      <c r="T31" s="80" t="s">
        <v>234</v>
      </c>
      <c r="U31" s="85" t="s">
        <v>237</v>
      </c>
      <c r="AL31" s="8"/>
      <c r="AM31" s="2"/>
      <c r="AN31" s="2"/>
      <c r="AO31" s="2"/>
      <c r="AP31" s="1047" t="s">
        <v>427</v>
      </c>
      <c r="AQ31" s="1047"/>
      <c r="AR31" s="1047"/>
      <c r="AS31" s="1047"/>
      <c r="AT31" s="1047"/>
      <c r="AU31" s="1047"/>
      <c r="AV31" s="1047"/>
      <c r="AW31" s="1047"/>
      <c r="AX31" s="1047"/>
      <c r="AY31" s="1047"/>
      <c r="AZ31" s="1047"/>
      <c r="BA31" s="1047"/>
      <c r="BB31" s="1047"/>
      <c r="BC31" s="1047"/>
      <c r="BD31" s="1047"/>
      <c r="BE31" s="1047"/>
      <c r="BF31" s="1047"/>
      <c r="BG31" s="1047"/>
      <c r="BH31" s="1047"/>
      <c r="BI31" s="1047"/>
      <c r="BJ31" s="1047"/>
      <c r="BK31" s="1047"/>
      <c r="BL31" s="1047"/>
      <c r="BM31" s="1047"/>
      <c r="BN31" s="1047"/>
      <c r="BO31" s="2"/>
      <c r="BP31" s="1199"/>
      <c r="BQ31" s="1198"/>
      <c r="BR31" s="1198"/>
      <c r="BS31" s="1198"/>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2"/>
      <c r="CT31" s="52"/>
      <c r="CU31" s="52"/>
      <c r="CV31" s="52"/>
      <c r="CW31" s="52"/>
      <c r="CX31" s="2"/>
      <c r="CY31" s="2"/>
      <c r="CZ31" s="2"/>
      <c r="DA31" s="2"/>
      <c r="DB31" s="2"/>
      <c r="DC31" s="2"/>
      <c r="DD31" s="2"/>
      <c r="DE31" s="2"/>
      <c r="DF31" s="2"/>
      <c r="DG31" s="2"/>
      <c r="DH31" s="2"/>
      <c r="DI31" s="2"/>
      <c r="DJ31" s="2"/>
      <c r="DK31" s="2"/>
      <c r="DN31" t="s">
        <v>167</v>
      </c>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row>
    <row r="32" spans="1:186" ht="15" customHeight="1">
      <c r="A32" s="4"/>
      <c r="B32" s="5"/>
      <c r="C32" s="29"/>
      <c r="D32" s="979" t="s">
        <v>21</v>
      </c>
      <c r="E32" s="979"/>
      <c r="F32" s="979"/>
      <c r="G32" s="979"/>
      <c r="H32" s="979"/>
      <c r="I32" s="979"/>
      <c r="J32" s="831"/>
      <c r="K32" s="831"/>
      <c r="L32" s="831"/>
      <c r="M32" s="831"/>
      <c r="N32" s="831"/>
      <c r="O32" s="831"/>
      <c r="P32" s="831"/>
      <c r="Q32" s="5"/>
      <c r="R32" s="22"/>
      <c r="S32" s="72">
        <v>3</v>
      </c>
      <c r="T32" s="80" t="s">
        <v>234</v>
      </c>
      <c r="U32" s="1051" t="s">
        <v>630</v>
      </c>
      <c r="V32" s="1051"/>
      <c r="W32" s="1051"/>
      <c r="X32" s="1051"/>
      <c r="Y32" s="1051"/>
      <c r="Z32" s="1051"/>
      <c r="AA32" s="1051"/>
      <c r="AB32" s="1051"/>
      <c r="AC32" s="1051"/>
      <c r="AD32" s="1051"/>
      <c r="AE32" s="1051"/>
      <c r="AF32" s="1051"/>
      <c r="AG32" s="1051"/>
      <c r="AH32" s="1051"/>
      <c r="AI32" s="1051"/>
      <c r="AJ32" s="1051"/>
      <c r="AK32" s="1051"/>
      <c r="AL32" s="8"/>
      <c r="AM32" s="2"/>
      <c r="AN32" s="2"/>
      <c r="AO32" s="2"/>
      <c r="AP32" s="1047"/>
      <c r="AQ32" s="1047"/>
      <c r="AR32" s="1047"/>
      <c r="AS32" s="1047"/>
      <c r="AT32" s="1047"/>
      <c r="AU32" s="1047"/>
      <c r="AV32" s="1047"/>
      <c r="AW32" s="1047"/>
      <c r="AX32" s="1047"/>
      <c r="AY32" s="1047"/>
      <c r="AZ32" s="1047"/>
      <c r="BA32" s="1047"/>
      <c r="BB32" s="1047"/>
      <c r="BC32" s="1047"/>
      <c r="BD32" s="1047"/>
      <c r="BE32" s="1047"/>
      <c r="BF32" s="1047"/>
      <c r="BG32" s="1047"/>
      <c r="BH32" s="1047"/>
      <c r="BI32" s="1047"/>
      <c r="BJ32" s="1047"/>
      <c r="BK32" s="1047"/>
      <c r="BL32" s="1047"/>
      <c r="BM32" s="1047"/>
      <c r="BN32" s="1047"/>
      <c r="BO32" s="2"/>
      <c r="BP32" s="1199"/>
      <c r="BQ32" s="1198"/>
      <c r="BR32" s="1198"/>
      <c r="BS32" s="1198"/>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2"/>
      <c r="CT32" s="52"/>
      <c r="CU32" s="52"/>
      <c r="CV32" s="52"/>
      <c r="CW32" s="52"/>
      <c r="CX32" s="2"/>
      <c r="CY32" s="2"/>
      <c r="CZ32" s="2"/>
      <c r="DA32" s="2"/>
      <c r="DB32" s="2"/>
      <c r="DC32" s="2"/>
      <c r="DD32" s="2"/>
      <c r="DE32" s="2"/>
      <c r="DF32" s="2"/>
      <c r="DG32" s="2"/>
      <c r="DH32" s="2"/>
      <c r="DI32" s="2"/>
      <c r="DJ32" s="2"/>
      <c r="DK32" s="2"/>
      <c r="DN32" t="s">
        <v>168</v>
      </c>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row>
    <row r="33" spans="1:186" ht="15" customHeight="1">
      <c r="A33" s="4"/>
      <c r="B33" s="5"/>
      <c r="C33" s="15" t="s">
        <v>13</v>
      </c>
      <c r="D33" s="984" t="s">
        <v>26</v>
      </c>
      <c r="E33" s="984"/>
      <c r="F33" s="984"/>
      <c r="G33" s="984"/>
      <c r="H33" s="977" t="s">
        <v>358</v>
      </c>
      <c r="I33" s="978"/>
      <c r="J33" s="831">
        <f>IFERROR(IF(OR(J27="",J29=""),"",IF(J21=0,"",IF(J21="","",SUM(J25-J31)))),"")</f>
        <v>0</v>
      </c>
      <c r="K33" s="831"/>
      <c r="L33" s="831"/>
      <c r="M33" s="831"/>
      <c r="N33" s="831"/>
      <c r="O33" s="831"/>
      <c r="P33" s="831"/>
      <c r="Q33" s="5"/>
      <c r="R33" s="33"/>
      <c r="S33" s="72"/>
      <c r="T33" s="80"/>
      <c r="U33" s="1051"/>
      <c r="V33" s="1051"/>
      <c r="W33" s="1051"/>
      <c r="X33" s="1051"/>
      <c r="Y33" s="1051"/>
      <c r="Z33" s="1051"/>
      <c r="AA33" s="1051"/>
      <c r="AB33" s="1051"/>
      <c r="AC33" s="1051"/>
      <c r="AD33" s="1051"/>
      <c r="AE33" s="1051"/>
      <c r="AF33" s="1051"/>
      <c r="AG33" s="1051"/>
      <c r="AH33" s="1051"/>
      <c r="AI33" s="1051"/>
      <c r="AJ33" s="1051"/>
      <c r="AK33" s="1051"/>
      <c r="AL33" s="8"/>
      <c r="AM33" s="2"/>
      <c r="AN33" s="2"/>
      <c r="AO33" s="2"/>
      <c r="AP33" s="1189" t="s">
        <v>627</v>
      </c>
      <c r="AQ33" s="1189"/>
      <c r="AR33" s="1189"/>
      <c r="AS33" s="1189"/>
      <c r="AT33" s="1189"/>
      <c r="AU33" s="1189"/>
      <c r="AV33" s="1189"/>
      <c r="AW33" s="1189"/>
      <c r="AX33" s="1189"/>
      <c r="AY33" s="1189"/>
      <c r="AZ33" s="1189"/>
      <c r="BA33" s="1189"/>
      <c r="BB33" s="1189"/>
      <c r="BC33" s="1189"/>
      <c r="BD33" s="1189"/>
      <c r="BE33" s="1189"/>
      <c r="BF33" s="1189"/>
      <c r="BG33" s="1189"/>
      <c r="BH33" s="1189"/>
      <c r="BI33" s="1189"/>
      <c r="BJ33" s="1189"/>
      <c r="BK33" s="1189"/>
      <c r="BL33" s="1189"/>
      <c r="BM33" s="1189"/>
      <c r="BN33" s="1189"/>
      <c r="BO33" s="2"/>
      <c r="BP33" s="1199"/>
      <c r="BQ33" s="1198"/>
      <c r="BR33" s="1198"/>
      <c r="BS33" s="1198"/>
      <c r="BT33" s="51"/>
      <c r="BU33" s="51"/>
      <c r="BV33" s="51"/>
      <c r="BW33" s="51"/>
      <c r="BX33" s="51"/>
      <c r="BY33" s="51"/>
      <c r="BZ33" s="51"/>
      <c r="CA33" s="51"/>
      <c r="CB33" s="51"/>
      <c r="CC33" s="51"/>
      <c r="CD33" s="51"/>
      <c r="CE33" s="51"/>
      <c r="CF33" s="51"/>
      <c r="CG33" s="51"/>
      <c r="CH33" s="51"/>
      <c r="CI33" s="51"/>
      <c r="CJ33" s="51"/>
      <c r="CK33" s="51"/>
      <c r="CL33" s="51"/>
      <c r="CM33" s="51"/>
      <c r="CN33" s="51"/>
      <c r="CO33" s="51"/>
      <c r="CP33" s="51"/>
      <c r="CQ33" s="51"/>
      <c r="CR33" s="51"/>
      <c r="CS33" s="52"/>
      <c r="CT33" s="52"/>
      <c r="CU33" s="52"/>
      <c r="CV33" s="52"/>
      <c r="CW33" s="52"/>
      <c r="CX33" s="2"/>
      <c r="CY33" s="2"/>
      <c r="CZ33" s="2"/>
      <c r="DA33" s="2"/>
      <c r="DB33" s="2"/>
      <c r="DC33" s="2"/>
      <c r="DD33" s="2"/>
      <c r="DE33" s="2"/>
      <c r="DF33" s="2"/>
      <c r="DG33" s="2"/>
      <c r="DH33" s="2"/>
      <c r="DI33" s="2"/>
      <c r="DJ33" s="2"/>
      <c r="DK33" s="2"/>
      <c r="DN33" t="s">
        <v>169</v>
      </c>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row>
    <row r="34" spans="1:186" ht="15" customHeight="1">
      <c r="A34" s="4"/>
      <c r="B34" s="5"/>
      <c r="C34" s="15"/>
      <c r="D34" s="852" t="s">
        <v>470</v>
      </c>
      <c r="E34" s="852"/>
      <c r="F34" s="852"/>
      <c r="G34" s="852"/>
      <c r="H34" s="852"/>
      <c r="I34" s="852"/>
      <c r="J34" s="831"/>
      <c r="K34" s="831"/>
      <c r="L34" s="831"/>
      <c r="M34" s="831"/>
      <c r="N34" s="831"/>
      <c r="O34" s="831"/>
      <c r="P34" s="831"/>
      <c r="Q34" s="5"/>
      <c r="R34" s="22"/>
      <c r="S34" s="83"/>
      <c r="T34" s="83"/>
      <c r="U34" s="1051"/>
      <c r="V34" s="1051"/>
      <c r="W34" s="1051"/>
      <c r="X34" s="1051"/>
      <c r="Y34" s="1051"/>
      <c r="Z34" s="1051"/>
      <c r="AA34" s="1051"/>
      <c r="AB34" s="1051"/>
      <c r="AC34" s="1051"/>
      <c r="AD34" s="1051"/>
      <c r="AE34" s="1051"/>
      <c r="AF34" s="1051"/>
      <c r="AG34" s="1051"/>
      <c r="AH34" s="1051"/>
      <c r="AI34" s="1051"/>
      <c r="AJ34" s="1051"/>
      <c r="AK34" s="1051"/>
      <c r="AL34" s="8"/>
      <c r="AM34" s="2"/>
      <c r="AN34" s="2"/>
      <c r="AO34" s="2"/>
      <c r="AP34" s="1189"/>
      <c r="AQ34" s="1189"/>
      <c r="AR34" s="1189"/>
      <c r="AS34" s="1189"/>
      <c r="AT34" s="1189"/>
      <c r="AU34" s="1189"/>
      <c r="AV34" s="1189"/>
      <c r="AW34" s="1189"/>
      <c r="AX34" s="1189"/>
      <c r="AY34" s="1189"/>
      <c r="AZ34" s="1189"/>
      <c r="BA34" s="1189"/>
      <c r="BB34" s="1189"/>
      <c r="BC34" s="1189"/>
      <c r="BD34" s="1189"/>
      <c r="BE34" s="1189"/>
      <c r="BF34" s="1189"/>
      <c r="BG34" s="1189"/>
      <c r="BH34" s="1189"/>
      <c r="BI34" s="1189"/>
      <c r="BJ34" s="1189"/>
      <c r="BK34" s="1189"/>
      <c r="BL34" s="1189"/>
      <c r="BM34" s="1189"/>
      <c r="BN34" s="1189"/>
      <c r="BO34" s="2"/>
      <c r="BP34" s="1199"/>
      <c r="BQ34" s="1198"/>
      <c r="BR34" s="1198"/>
      <c r="BS34" s="1198"/>
      <c r="BT34" s="51"/>
      <c r="BU34" s="51"/>
      <c r="BV34" s="51"/>
      <c r="BW34" s="51"/>
      <c r="BX34" s="51"/>
      <c r="BY34" s="51"/>
      <c r="BZ34" s="51"/>
      <c r="CA34" s="51"/>
      <c r="CB34" s="51"/>
      <c r="CC34" s="51"/>
      <c r="CD34" s="51"/>
      <c r="CE34" s="51"/>
      <c r="CF34" s="51"/>
      <c r="CG34" s="51"/>
      <c r="CH34" s="51"/>
      <c r="CI34" s="51"/>
      <c r="CJ34" s="51"/>
      <c r="CK34" s="51"/>
      <c r="CL34" s="51"/>
      <c r="CM34" s="51"/>
      <c r="CN34" s="51"/>
      <c r="CO34" s="51"/>
      <c r="CP34" s="51"/>
      <c r="CQ34" s="51"/>
      <c r="CR34" s="51"/>
      <c r="CS34" s="52"/>
      <c r="CT34" s="52"/>
      <c r="CU34" s="52"/>
      <c r="CV34" s="52"/>
      <c r="CW34" s="52"/>
      <c r="CX34" s="2"/>
      <c r="CY34" s="2"/>
      <c r="CZ34" s="2"/>
      <c r="DA34" s="2"/>
      <c r="DB34" s="2"/>
      <c r="DC34" s="2"/>
      <c r="DD34" s="2"/>
      <c r="DE34" s="2"/>
      <c r="DF34" s="2"/>
      <c r="DG34" s="2"/>
      <c r="DH34" s="2"/>
      <c r="DI34" s="2"/>
      <c r="DJ34" s="2"/>
      <c r="DK34" s="2"/>
      <c r="DN34" t="s">
        <v>170</v>
      </c>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row>
    <row r="35" spans="1:186" ht="15" customHeight="1">
      <c r="A35" s="4"/>
      <c r="B35" s="5"/>
      <c r="C35" s="13" t="s">
        <v>14</v>
      </c>
      <c r="D35" s="14"/>
      <c r="E35" s="14"/>
      <c r="F35" s="14"/>
      <c r="G35" s="14"/>
      <c r="H35" s="977" t="s">
        <v>358</v>
      </c>
      <c r="I35" s="978"/>
      <c r="J35" s="1045">
        <f>IFERROR(IF(J27="","",J27),"")</f>
        <v>0</v>
      </c>
      <c r="K35" s="1045"/>
      <c r="L35" s="1045"/>
      <c r="M35" s="1045"/>
      <c r="N35" s="1045"/>
      <c r="O35" s="1045"/>
      <c r="P35" s="1045"/>
      <c r="Q35" s="5"/>
      <c r="R35" s="33"/>
      <c r="S35" s="83"/>
      <c r="T35" s="83"/>
      <c r="U35" s="1051"/>
      <c r="V35" s="1051"/>
      <c r="W35" s="1051"/>
      <c r="X35" s="1051"/>
      <c r="Y35" s="1051"/>
      <c r="Z35" s="1051"/>
      <c r="AA35" s="1051"/>
      <c r="AB35" s="1051"/>
      <c r="AC35" s="1051"/>
      <c r="AD35" s="1051"/>
      <c r="AE35" s="1051"/>
      <c r="AF35" s="1051"/>
      <c r="AG35" s="1051"/>
      <c r="AH35" s="1051"/>
      <c r="AI35" s="1051"/>
      <c r="AJ35" s="1051"/>
      <c r="AK35" s="1051"/>
      <c r="AL35" s="8"/>
      <c r="AM35" s="2"/>
      <c r="AN35" s="2"/>
      <c r="AO35" s="2"/>
      <c r="AP35" s="1047" t="s">
        <v>428</v>
      </c>
      <c r="AQ35" s="1047"/>
      <c r="AR35" s="1047"/>
      <c r="AS35" s="1047"/>
      <c r="AT35" s="1047"/>
      <c r="AU35" s="1047"/>
      <c r="AV35" s="1047"/>
      <c r="AW35" s="1047"/>
      <c r="AX35" s="1047"/>
      <c r="AY35" s="1047"/>
      <c r="AZ35" s="1047"/>
      <c r="BA35" s="1047"/>
      <c r="BB35" s="1047"/>
      <c r="BC35" s="1047"/>
      <c r="BD35" s="1047"/>
      <c r="BE35" s="1047"/>
      <c r="BF35" s="1047"/>
      <c r="BG35" s="1047"/>
      <c r="BH35" s="1047"/>
      <c r="BI35" s="1047"/>
      <c r="BJ35" s="1047"/>
      <c r="BK35" s="1047"/>
      <c r="BL35" s="1047"/>
      <c r="BM35" s="1047"/>
      <c r="BN35" s="1047"/>
      <c r="BO35" s="2"/>
      <c r="BP35" s="1199"/>
      <c r="BQ35" s="1198"/>
      <c r="BR35" s="1198"/>
      <c r="BS35" s="1198"/>
      <c r="BT35" s="51"/>
      <c r="BU35" s="51"/>
      <c r="BV35" s="51"/>
      <c r="BW35" s="51"/>
      <c r="BX35" s="51"/>
      <c r="BY35" s="51"/>
      <c r="BZ35" s="51"/>
      <c r="CA35" s="51"/>
      <c r="CB35" s="51"/>
      <c r="CC35" s="51"/>
      <c r="CD35" s="51"/>
      <c r="CE35" s="51"/>
      <c r="CF35" s="51"/>
      <c r="CG35" s="51"/>
      <c r="CH35" s="51"/>
      <c r="CI35" s="51"/>
      <c r="CJ35" s="51"/>
      <c r="CK35" s="51"/>
      <c r="CL35" s="51"/>
      <c r="CM35" s="51"/>
      <c r="CN35" s="51"/>
      <c r="CO35" s="51"/>
      <c r="CP35" s="51"/>
      <c r="CQ35" s="51"/>
      <c r="CR35" s="51"/>
      <c r="CS35" s="52"/>
      <c r="CT35" s="52"/>
      <c r="CU35" s="52"/>
      <c r="CV35" s="52"/>
      <c r="CW35" s="52"/>
      <c r="CX35" s="2"/>
      <c r="CY35" s="2"/>
      <c r="CZ35" s="2"/>
      <c r="DA35" s="2"/>
      <c r="DB35" s="2"/>
      <c r="DC35" s="2"/>
      <c r="DD35" s="2"/>
      <c r="DE35" s="2"/>
      <c r="DF35" s="2"/>
      <c r="DG35" s="2"/>
      <c r="DH35" s="2"/>
      <c r="DI35" s="2"/>
      <c r="DJ35" s="2"/>
      <c r="DK35" s="2"/>
      <c r="DN35" t="s">
        <v>171</v>
      </c>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row>
    <row r="36" spans="1:186" ht="15" customHeight="1">
      <c r="A36" s="4"/>
      <c r="B36" s="5"/>
      <c r="C36" s="15"/>
      <c r="D36" s="852" t="s">
        <v>425</v>
      </c>
      <c r="E36" s="852"/>
      <c r="F36" s="852"/>
      <c r="G36" s="852"/>
      <c r="H36" s="852"/>
      <c r="I36" s="852"/>
      <c r="J36" s="1046"/>
      <c r="K36" s="1046"/>
      <c r="L36" s="1046"/>
      <c r="M36" s="1046"/>
      <c r="N36" s="1046"/>
      <c r="O36" s="1046"/>
      <c r="P36" s="1046"/>
      <c r="Q36" s="73"/>
      <c r="R36" s="22"/>
      <c r="S36" s="72"/>
      <c r="T36" s="80"/>
      <c r="U36" s="1051"/>
      <c r="V36" s="1051"/>
      <c r="W36" s="1051"/>
      <c r="X36" s="1051"/>
      <c r="Y36" s="1051"/>
      <c r="Z36" s="1051"/>
      <c r="AA36" s="1051"/>
      <c r="AB36" s="1051"/>
      <c r="AC36" s="1051"/>
      <c r="AD36" s="1051"/>
      <c r="AE36" s="1051"/>
      <c r="AF36" s="1051"/>
      <c r="AG36" s="1051"/>
      <c r="AH36" s="1051"/>
      <c r="AI36" s="1051"/>
      <c r="AJ36" s="1051"/>
      <c r="AK36" s="1051"/>
      <c r="AL36" s="8"/>
      <c r="AM36" s="2"/>
      <c r="AN36" s="2"/>
      <c r="AO36" s="2"/>
      <c r="AP36" s="1047"/>
      <c r="AQ36" s="1047"/>
      <c r="AR36" s="1047"/>
      <c r="AS36" s="1047"/>
      <c r="AT36" s="1047"/>
      <c r="AU36" s="1047"/>
      <c r="AV36" s="1047"/>
      <c r="AW36" s="1047"/>
      <c r="AX36" s="1047"/>
      <c r="AY36" s="1047"/>
      <c r="AZ36" s="1047"/>
      <c r="BA36" s="1047"/>
      <c r="BB36" s="1047"/>
      <c r="BC36" s="1047"/>
      <c r="BD36" s="1047"/>
      <c r="BE36" s="1047"/>
      <c r="BF36" s="1047"/>
      <c r="BG36" s="1047"/>
      <c r="BH36" s="1047"/>
      <c r="BI36" s="1047"/>
      <c r="BJ36" s="1047"/>
      <c r="BK36" s="1047"/>
      <c r="BL36" s="1047"/>
      <c r="BM36" s="1047"/>
      <c r="BN36" s="1047"/>
      <c r="BO36" s="2"/>
      <c r="BP36" s="1199"/>
      <c r="BQ36" s="1198"/>
      <c r="BR36" s="1198"/>
      <c r="BS36" s="1198"/>
      <c r="BT36" s="51"/>
      <c r="BU36" s="51"/>
      <c r="BV36" s="51"/>
      <c r="BW36" s="51"/>
      <c r="BX36" s="51"/>
      <c r="BY36" s="51"/>
      <c r="BZ36" s="51"/>
      <c r="CA36" s="51"/>
      <c r="CB36" s="51"/>
      <c r="CC36" s="51"/>
      <c r="CD36" s="51"/>
      <c r="CE36" s="51"/>
      <c r="CF36" s="51"/>
      <c r="CG36" s="51"/>
      <c r="CH36" s="51"/>
      <c r="CI36" s="51"/>
      <c r="CJ36" s="51"/>
      <c r="CK36" s="51"/>
      <c r="CL36" s="51"/>
      <c r="CM36" s="51"/>
      <c r="CN36" s="51"/>
      <c r="CO36" s="51"/>
      <c r="CP36" s="51"/>
      <c r="CQ36" s="51"/>
      <c r="CR36" s="51"/>
      <c r="CS36" s="52"/>
      <c r="CT36" s="52"/>
      <c r="CU36" s="52"/>
      <c r="CV36" s="52"/>
      <c r="CW36" s="52"/>
      <c r="CX36" s="2"/>
      <c r="CY36" s="2"/>
      <c r="CZ36" s="2"/>
      <c r="DA36" s="2"/>
      <c r="DB36" s="2"/>
      <c r="DC36" s="2"/>
      <c r="DD36" s="2"/>
      <c r="DE36" s="2"/>
      <c r="DF36" s="2"/>
      <c r="DG36" s="2"/>
      <c r="DH36" s="2"/>
      <c r="DI36" s="2"/>
      <c r="DJ36" s="2"/>
      <c r="DK36" s="2"/>
      <c r="DN36" t="s">
        <v>172</v>
      </c>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row>
    <row r="37" spans="1:186" ht="15" customHeight="1">
      <c r="A37" s="4"/>
      <c r="B37" s="5"/>
      <c r="C37" s="92" t="s">
        <v>15</v>
      </c>
      <c r="D37" s="983" t="s">
        <v>27</v>
      </c>
      <c r="E37" s="983"/>
      <c r="F37" s="983"/>
      <c r="G37" s="93" t="s">
        <v>227</v>
      </c>
      <c r="H37" s="149">
        <f>IF(AV23="","",AV23)</f>
        <v>10</v>
      </c>
      <c r="I37" s="93" t="s">
        <v>226</v>
      </c>
      <c r="J37" s="982">
        <f>IFERROR(IF(OR(J27="",J29=""),"",SUM(J31-J35)),"")</f>
        <v>55000</v>
      </c>
      <c r="K37" s="982"/>
      <c r="L37" s="982"/>
      <c r="M37" s="982"/>
      <c r="N37" s="982"/>
      <c r="O37" s="982"/>
      <c r="P37" s="982"/>
      <c r="Q37" s="73"/>
      <c r="R37" s="33"/>
      <c r="S37" s="72">
        <v>4</v>
      </c>
      <c r="T37" s="80" t="s">
        <v>234</v>
      </c>
      <c r="U37" s="10" t="s">
        <v>238</v>
      </c>
      <c r="AL37" s="8"/>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1199"/>
      <c r="BQ37" s="1198"/>
      <c r="BR37" s="1198"/>
      <c r="BS37" s="1198"/>
      <c r="BT37" s="51"/>
      <c r="BU37" s="51"/>
      <c r="BV37" s="51"/>
      <c r="BW37" s="51"/>
      <c r="BX37" s="51"/>
      <c r="BY37" s="51"/>
      <c r="BZ37" s="51"/>
      <c r="CA37" s="51"/>
      <c r="CB37" s="51"/>
      <c r="CC37" s="51"/>
      <c r="CD37" s="51"/>
      <c r="CE37" s="51"/>
      <c r="CF37" s="51"/>
      <c r="CG37" s="51"/>
      <c r="CH37" s="51"/>
      <c r="CI37" s="51"/>
      <c r="CJ37" s="51"/>
      <c r="CK37" s="51"/>
      <c r="CL37" s="51"/>
      <c r="CM37" s="51"/>
      <c r="CN37" s="51"/>
      <c r="CO37" s="51"/>
      <c r="CP37" s="51"/>
      <c r="CQ37" s="51"/>
      <c r="CR37" s="51"/>
      <c r="CS37" s="52"/>
      <c r="CT37" s="52"/>
      <c r="CU37" s="52"/>
      <c r="CV37" s="52"/>
      <c r="CW37" s="52"/>
      <c r="CX37" s="2"/>
      <c r="CY37" s="2"/>
      <c r="CZ37" s="2"/>
      <c r="DA37" s="2"/>
      <c r="DB37" s="2"/>
      <c r="DC37" s="2"/>
      <c r="DD37" s="2"/>
      <c r="DE37" s="2"/>
      <c r="DF37" s="2"/>
      <c r="DG37" s="2"/>
      <c r="DH37" s="2"/>
      <c r="DI37" s="2"/>
      <c r="DJ37" s="2"/>
      <c r="DK37" s="2"/>
      <c r="DN37" t="s">
        <v>173</v>
      </c>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row>
    <row r="38" spans="1:186" ht="15" customHeight="1">
      <c r="A38" s="4"/>
      <c r="B38" s="5"/>
      <c r="C38" s="985" t="s">
        <v>23</v>
      </c>
      <c r="D38" s="986"/>
      <c r="E38" s="986"/>
      <c r="F38" s="986"/>
      <c r="G38" s="986"/>
      <c r="H38" s="1039" t="s">
        <v>358</v>
      </c>
      <c r="I38" s="1040"/>
      <c r="J38" s="982"/>
      <c r="K38" s="982"/>
      <c r="L38" s="982"/>
      <c r="M38" s="982"/>
      <c r="N38" s="982"/>
      <c r="O38" s="982"/>
      <c r="P38" s="982"/>
      <c r="Q38" s="5"/>
      <c r="R38" s="22"/>
      <c r="S38" s="72">
        <v>5</v>
      </c>
      <c r="T38" s="80" t="s">
        <v>234</v>
      </c>
      <c r="U38" s="1051" t="s">
        <v>466</v>
      </c>
      <c r="V38" s="1051"/>
      <c r="W38" s="1051"/>
      <c r="X38" s="1051"/>
      <c r="Y38" s="1051"/>
      <c r="Z38" s="1051"/>
      <c r="AA38" s="1051"/>
      <c r="AB38" s="1051"/>
      <c r="AC38" s="1051"/>
      <c r="AD38" s="1051"/>
      <c r="AE38" s="1051"/>
      <c r="AF38" s="1051"/>
      <c r="AG38" s="1051"/>
      <c r="AH38" s="1051"/>
      <c r="AI38" s="1051"/>
      <c r="AJ38" s="1051"/>
      <c r="AK38" s="1051"/>
      <c r="AL38" s="8"/>
      <c r="AM38" s="2"/>
      <c r="AN38" s="2"/>
      <c r="AO38" s="2"/>
      <c r="AP38" s="2"/>
      <c r="AQ38" s="2"/>
      <c r="AR38" s="767"/>
      <c r="AS38" s="767"/>
      <c r="AT38" s="767"/>
      <c r="AU38" s="767"/>
      <c r="AV38" s="767"/>
      <c r="AW38" s="767"/>
      <c r="AX38" s="2"/>
      <c r="AY38" s="2"/>
      <c r="AZ38" s="2"/>
      <c r="BA38" s="2"/>
      <c r="BB38" s="2"/>
      <c r="BC38" s="2"/>
      <c r="BD38" s="2"/>
      <c r="BE38" s="2"/>
      <c r="BF38" s="2"/>
      <c r="BG38" s="2"/>
      <c r="BH38" s="2"/>
      <c r="BI38" s="2"/>
      <c r="BJ38" s="2"/>
      <c r="BK38" s="2"/>
      <c r="BL38" s="2"/>
      <c r="BM38" s="2"/>
      <c r="BN38" s="2"/>
      <c r="BO38" s="2"/>
      <c r="BP38" s="1199"/>
      <c r="BQ38" s="1198"/>
      <c r="BR38" s="1198"/>
      <c r="BS38" s="1198"/>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2"/>
      <c r="CT38" s="52"/>
      <c r="CU38" s="52"/>
      <c r="CV38" s="52"/>
      <c r="CW38" s="52"/>
      <c r="CX38" s="2"/>
      <c r="CY38" s="2"/>
      <c r="CZ38" s="2"/>
      <c r="DA38" s="2"/>
      <c r="DB38" s="2"/>
      <c r="DC38" s="2"/>
      <c r="DD38" s="2"/>
      <c r="DE38" s="2"/>
      <c r="DF38" s="2"/>
      <c r="DG38" s="2"/>
      <c r="DH38" s="2"/>
      <c r="DI38" s="2"/>
      <c r="DJ38" s="2"/>
      <c r="DK38" s="2"/>
      <c r="DN38" t="s">
        <v>174</v>
      </c>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row>
    <row r="39" spans="1:186" ht="15" customHeight="1">
      <c r="A39" s="4"/>
      <c r="B39" s="1231" t="s">
        <v>446</v>
      </c>
      <c r="C39" s="15" t="s">
        <v>16</v>
      </c>
      <c r="D39" s="70" t="s">
        <v>28</v>
      </c>
      <c r="E39" s="916">
        <f>IF(AV23="","",AV23)</f>
        <v>10</v>
      </c>
      <c r="F39" s="916"/>
      <c r="G39" s="10" t="s">
        <v>29</v>
      </c>
      <c r="H39" s="10" t="s">
        <v>30</v>
      </c>
      <c r="I39" s="10"/>
      <c r="J39" s="917">
        <f>IFERROR(IF(J37="","",IF(AZ25="○正",AT25,BH25)),"")</f>
        <v>5000</v>
      </c>
      <c r="K39" s="917"/>
      <c r="L39" s="917"/>
      <c r="M39" s="917"/>
      <c r="N39" s="917"/>
      <c r="O39" s="917"/>
      <c r="P39" s="917"/>
      <c r="Q39" s="5"/>
      <c r="R39" s="22"/>
      <c r="S39" s="72"/>
      <c r="T39" s="80"/>
      <c r="U39" s="1051"/>
      <c r="V39" s="1051"/>
      <c r="W39" s="1051"/>
      <c r="X39" s="1051"/>
      <c r="Y39" s="1051"/>
      <c r="Z39" s="1051"/>
      <c r="AA39" s="1051"/>
      <c r="AB39" s="1051"/>
      <c r="AC39" s="1051"/>
      <c r="AD39" s="1051"/>
      <c r="AE39" s="1051"/>
      <c r="AF39" s="1051"/>
      <c r="AG39" s="1051"/>
      <c r="AH39" s="1051"/>
      <c r="AI39" s="1051"/>
      <c r="AJ39" s="1051"/>
      <c r="AK39" s="1051"/>
      <c r="AL39" s="8"/>
      <c r="AM39" s="2"/>
      <c r="AN39" s="2"/>
      <c r="AO39" s="2"/>
      <c r="AP39" s="2"/>
      <c r="AQ39" s="2"/>
      <c r="AR39" s="767"/>
      <c r="AS39" s="767"/>
      <c r="AT39" s="767"/>
      <c r="AU39" s="767"/>
      <c r="AV39" s="767"/>
      <c r="AW39" s="767"/>
      <c r="AX39" s="2"/>
      <c r="AY39" s="2"/>
      <c r="AZ39" s="2"/>
      <c r="BA39" s="2"/>
      <c r="BB39" s="2"/>
      <c r="BC39" s="2"/>
      <c r="BD39" s="2"/>
      <c r="BE39" s="2"/>
      <c r="BF39" s="2"/>
      <c r="BG39" s="2"/>
      <c r="BH39" s="2"/>
      <c r="BI39" s="2"/>
      <c r="BJ39" s="2"/>
      <c r="BK39" s="2"/>
      <c r="BL39" s="2"/>
      <c r="BM39" s="2"/>
      <c r="BN39" s="2"/>
      <c r="BO39" s="2"/>
      <c r="BP39" s="1199"/>
      <c r="BQ39" s="1198"/>
      <c r="BR39" s="1198"/>
      <c r="BS39" s="1198"/>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2"/>
      <c r="CT39" s="52"/>
      <c r="CU39" s="52"/>
      <c r="CV39" s="52"/>
      <c r="CW39" s="52"/>
      <c r="CX39" s="2"/>
      <c r="CY39" s="2"/>
      <c r="CZ39" s="2"/>
      <c r="DA39" s="2"/>
      <c r="DB39" s="2"/>
      <c r="DC39" s="2"/>
      <c r="DD39" s="2"/>
      <c r="DE39" s="2"/>
      <c r="DF39" s="2"/>
      <c r="DG39" s="2"/>
      <c r="DH39" s="2"/>
      <c r="DI39" s="2"/>
      <c r="DJ39" s="2"/>
      <c r="DK39" s="2"/>
      <c r="DN39" t="s">
        <v>175</v>
      </c>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row>
    <row r="40" spans="1:186" ht="15" customHeight="1">
      <c r="A40" s="4"/>
      <c r="B40" s="1231"/>
      <c r="C40" s="29"/>
      <c r="D40" s="912" t="s">
        <v>225</v>
      </c>
      <c r="E40" s="912"/>
      <c r="F40" s="912"/>
      <c r="G40" s="912"/>
      <c r="H40" s="912"/>
      <c r="I40" s="912"/>
      <c r="J40" s="831"/>
      <c r="K40" s="831"/>
      <c r="L40" s="831"/>
      <c r="M40" s="831"/>
      <c r="N40" s="831"/>
      <c r="O40" s="831"/>
      <c r="P40" s="831"/>
      <c r="Q40" s="5"/>
      <c r="R40" s="33"/>
      <c r="S40" s="72">
        <v>6</v>
      </c>
      <c r="T40" s="80" t="s">
        <v>234</v>
      </c>
      <c r="U40" s="1051" t="s">
        <v>467</v>
      </c>
      <c r="V40" s="1051"/>
      <c r="W40" s="1051"/>
      <c r="X40" s="1051"/>
      <c r="Y40" s="1051"/>
      <c r="Z40" s="1051"/>
      <c r="AA40" s="1051"/>
      <c r="AB40" s="1051"/>
      <c r="AC40" s="1051"/>
      <c r="AD40" s="1051"/>
      <c r="AE40" s="1051"/>
      <c r="AF40" s="1051"/>
      <c r="AG40" s="1051"/>
      <c r="AH40" s="1051"/>
      <c r="AI40" s="1051"/>
      <c r="AJ40" s="1051"/>
      <c r="AK40" s="1051"/>
      <c r="AL40" s="8"/>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1199"/>
      <c r="BQ40" s="1198"/>
      <c r="BR40" s="1198"/>
      <c r="BS40" s="1198"/>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2"/>
      <c r="CT40" s="52"/>
      <c r="CU40" s="52"/>
      <c r="CV40" s="52"/>
      <c r="CW40" s="52"/>
      <c r="CX40" s="2"/>
      <c r="CY40" s="2"/>
      <c r="CZ40" s="2"/>
      <c r="DA40" s="2"/>
      <c r="DB40" s="2"/>
      <c r="DC40" s="2"/>
      <c r="DD40" s="2"/>
      <c r="DE40" s="2"/>
      <c r="DF40" s="2"/>
      <c r="DG40" s="2"/>
      <c r="DH40" s="2"/>
      <c r="DI40" s="2"/>
      <c r="DJ40" s="2"/>
      <c r="DK40" s="2"/>
      <c r="DN40" t="s">
        <v>176</v>
      </c>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row>
    <row r="41" spans="1:186" ht="15" customHeight="1">
      <c r="A41" s="4"/>
      <c r="B41" s="5"/>
      <c r="C41" s="13" t="s">
        <v>228</v>
      </c>
      <c r="D41" s="984" t="s">
        <v>23</v>
      </c>
      <c r="E41" s="984"/>
      <c r="F41" s="984"/>
      <c r="G41" s="984"/>
      <c r="H41" s="984"/>
      <c r="I41" s="987"/>
      <c r="J41" s="831">
        <f>IFERROR(IF(J37="","",J37-J39),"")</f>
        <v>50000</v>
      </c>
      <c r="K41" s="831"/>
      <c r="L41" s="831"/>
      <c r="M41" s="831"/>
      <c r="N41" s="831"/>
      <c r="O41" s="831"/>
      <c r="P41" s="831"/>
      <c r="Q41" s="5"/>
      <c r="R41" s="33"/>
      <c r="S41" s="72"/>
      <c r="T41" s="80"/>
      <c r="U41" s="1051"/>
      <c r="V41" s="1051"/>
      <c r="W41" s="1051"/>
      <c r="X41" s="1051"/>
      <c r="Y41" s="1051"/>
      <c r="Z41" s="1051"/>
      <c r="AA41" s="1051"/>
      <c r="AB41" s="1051"/>
      <c r="AC41" s="1051"/>
      <c r="AD41" s="1051"/>
      <c r="AE41" s="1051"/>
      <c r="AF41" s="1051"/>
      <c r="AG41" s="1051"/>
      <c r="AH41" s="1051"/>
      <c r="AI41" s="1051"/>
      <c r="AJ41" s="1051"/>
      <c r="AK41" s="1051"/>
      <c r="AL41" s="8"/>
      <c r="AM41" s="2"/>
      <c r="AN41" s="2"/>
      <c r="AO41" s="2"/>
      <c r="BH41" s="2"/>
      <c r="BI41" s="2"/>
      <c r="BJ41" s="2"/>
      <c r="BK41" s="2"/>
      <c r="BL41" s="2"/>
      <c r="BM41" s="2"/>
      <c r="BN41" s="2"/>
      <c r="BO41" s="2"/>
      <c r="BP41" s="1199"/>
      <c r="BQ41" s="1198"/>
      <c r="BR41" s="1198"/>
      <c r="BS41" s="1198"/>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2"/>
      <c r="CT41" s="52"/>
      <c r="CU41" s="52"/>
      <c r="CV41" s="52"/>
      <c r="CW41" s="52"/>
      <c r="CX41" s="2"/>
      <c r="CY41" s="2"/>
      <c r="CZ41" s="2"/>
      <c r="DA41" s="2"/>
      <c r="DB41" s="2"/>
      <c r="DC41" s="2"/>
      <c r="DD41" s="2"/>
      <c r="DE41" s="2"/>
      <c r="DF41" s="2"/>
      <c r="DG41" s="2"/>
      <c r="DH41" s="2"/>
      <c r="DI41" s="2"/>
      <c r="DJ41" s="2"/>
      <c r="DK41" s="2"/>
      <c r="DN41" t="s">
        <v>177</v>
      </c>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row>
    <row r="42" spans="1:186" ht="15" customHeight="1">
      <c r="A42" s="4"/>
      <c r="B42" s="5"/>
      <c r="C42" s="29"/>
      <c r="D42" s="912" t="s">
        <v>230</v>
      </c>
      <c r="E42" s="912"/>
      <c r="F42" s="912"/>
      <c r="G42" s="912"/>
      <c r="H42" s="912"/>
      <c r="I42" s="912"/>
      <c r="J42" s="831"/>
      <c r="K42" s="831"/>
      <c r="L42" s="831"/>
      <c r="M42" s="831"/>
      <c r="N42" s="831"/>
      <c r="O42" s="831"/>
      <c r="P42" s="831"/>
      <c r="Q42" s="5"/>
      <c r="R42" s="33"/>
      <c r="S42" s="72">
        <v>7</v>
      </c>
      <c r="T42" s="80" t="s">
        <v>234</v>
      </c>
      <c r="U42" s="1051" t="s">
        <v>783</v>
      </c>
      <c r="V42" s="1051"/>
      <c r="W42" s="1051"/>
      <c r="X42" s="1051"/>
      <c r="Y42" s="1051"/>
      <c r="Z42" s="1051"/>
      <c r="AA42" s="1051"/>
      <c r="AB42" s="1051"/>
      <c r="AC42" s="1051"/>
      <c r="AD42" s="1051"/>
      <c r="AE42" s="1051"/>
      <c r="AF42" s="1051"/>
      <c r="AG42" s="1051"/>
      <c r="AH42" s="1051"/>
      <c r="AI42" s="1051"/>
      <c r="AJ42" s="1051"/>
      <c r="AK42" s="1051"/>
      <c r="AL42" s="8"/>
      <c r="AM42" s="2"/>
      <c r="AN42" s="2"/>
      <c r="AO42" s="2"/>
      <c r="BH42" s="2"/>
      <c r="BI42" s="2"/>
      <c r="BJ42" s="2"/>
      <c r="BK42" s="2"/>
      <c r="BL42" s="2"/>
      <c r="BM42" s="2"/>
      <c r="BN42" s="2"/>
      <c r="BO42" s="2"/>
      <c r="BP42" s="1199"/>
      <c r="BQ42" s="1198"/>
      <c r="BR42" s="1198"/>
      <c r="BS42" s="1198"/>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2"/>
      <c r="CT42" s="52"/>
      <c r="CU42" s="52"/>
      <c r="CV42" s="52"/>
      <c r="CW42" s="52"/>
      <c r="CX42" s="2"/>
      <c r="CY42" s="2"/>
      <c r="CZ42" s="2"/>
      <c r="DA42" s="2"/>
      <c r="DB42" s="2"/>
      <c r="DC42" s="2"/>
      <c r="DD42" s="2"/>
      <c r="DE42" s="2"/>
      <c r="DF42" s="2"/>
      <c r="DG42" s="2"/>
      <c r="DH42" s="2"/>
      <c r="DI42" s="2"/>
      <c r="DJ42" s="2"/>
      <c r="DK42" s="2"/>
      <c r="DN42" t="s">
        <v>178</v>
      </c>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row>
    <row r="43" spans="1:186" ht="15" customHeight="1">
      <c r="A43" s="4"/>
      <c r="B43" s="5"/>
      <c r="C43" s="1052" t="s">
        <v>231</v>
      </c>
      <c r="D43" s="1052" t="s">
        <v>232</v>
      </c>
      <c r="E43" s="1052"/>
      <c r="F43" s="1052"/>
      <c r="G43" s="1052"/>
      <c r="H43" s="1052"/>
      <c r="I43" s="91"/>
      <c r="J43" s="77"/>
      <c r="K43" s="77"/>
      <c r="L43" s="77"/>
      <c r="M43" s="77"/>
      <c r="N43" s="77"/>
      <c r="O43" s="77"/>
      <c r="P43" s="77"/>
      <c r="Q43" s="5"/>
      <c r="R43" s="33"/>
      <c r="S43" s="83"/>
      <c r="T43" s="83"/>
      <c r="U43" s="1051"/>
      <c r="V43" s="1051"/>
      <c r="W43" s="1051"/>
      <c r="X43" s="1051"/>
      <c r="Y43" s="1051"/>
      <c r="Z43" s="1051"/>
      <c r="AA43" s="1051"/>
      <c r="AB43" s="1051"/>
      <c r="AC43" s="1051"/>
      <c r="AD43" s="1051"/>
      <c r="AE43" s="1051"/>
      <c r="AF43" s="1051"/>
      <c r="AG43" s="1051"/>
      <c r="AH43" s="1051"/>
      <c r="AI43" s="1051"/>
      <c r="AJ43" s="1051"/>
      <c r="AK43" s="1051"/>
      <c r="AL43" s="8"/>
      <c r="AM43" s="2"/>
      <c r="AN43" s="2"/>
      <c r="AO43" s="2"/>
      <c r="BH43" s="2"/>
      <c r="BI43" s="2"/>
      <c r="BJ43" s="2"/>
      <c r="BK43" s="2"/>
      <c r="BL43" s="2"/>
      <c r="BM43" s="2"/>
      <c r="BN43" s="2"/>
      <c r="BO43" s="2"/>
      <c r="BP43" s="1199"/>
      <c r="BQ43" s="1198"/>
      <c r="BR43" s="1198"/>
      <c r="BS43" s="1198"/>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2"/>
      <c r="CT43" s="52"/>
      <c r="CU43" s="52"/>
      <c r="CV43" s="52"/>
      <c r="CW43" s="52"/>
      <c r="CX43" s="2"/>
      <c r="CY43" s="2"/>
      <c r="CZ43" s="2"/>
      <c r="DA43" s="2"/>
      <c r="DB43" s="2"/>
      <c r="DC43" s="2"/>
      <c r="DD43" s="2"/>
      <c r="DE43" s="2"/>
      <c r="DF43" s="2"/>
      <c r="DG43" s="2"/>
      <c r="DH43" s="2"/>
      <c r="DI43" s="2"/>
      <c r="DJ43" s="2"/>
      <c r="DK43" s="2"/>
      <c r="DN43" t="s">
        <v>179</v>
      </c>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row>
    <row r="44" spans="1:186" ht="15" customHeight="1">
      <c r="A44" s="4"/>
      <c r="B44" s="5"/>
      <c r="C44" s="1053"/>
      <c r="D44" s="1053"/>
      <c r="E44" s="1053"/>
      <c r="F44" s="1053"/>
      <c r="G44" s="1053"/>
      <c r="H44" s="1053"/>
      <c r="I44" s="66"/>
      <c r="J44" s="77"/>
      <c r="K44" s="77"/>
      <c r="L44" s="77"/>
      <c r="M44" s="77"/>
      <c r="N44" s="77"/>
      <c r="O44" s="77"/>
      <c r="P44" s="77"/>
      <c r="Q44" s="5"/>
      <c r="R44" s="33"/>
      <c r="S44" s="72">
        <v>8</v>
      </c>
      <c r="T44" s="80" t="s">
        <v>234</v>
      </c>
      <c r="U44" s="10" t="s">
        <v>239</v>
      </c>
      <c r="V44" s="83"/>
      <c r="W44" s="83"/>
      <c r="X44" s="83"/>
      <c r="Y44" s="83"/>
      <c r="Z44" s="83"/>
      <c r="AA44" s="83"/>
      <c r="AB44" s="83"/>
      <c r="AC44" s="83"/>
      <c r="AD44" s="83"/>
      <c r="AE44" s="83"/>
      <c r="AF44" s="83"/>
      <c r="AG44" s="83"/>
      <c r="AH44" s="83"/>
      <c r="AI44" s="83"/>
      <c r="AJ44" s="83"/>
      <c r="AK44" s="76"/>
      <c r="AL44" s="8"/>
      <c r="AM44" s="2"/>
      <c r="AN44" s="2"/>
      <c r="AO44" s="2"/>
      <c r="BG44" s="2"/>
      <c r="BH44" s="2"/>
      <c r="BI44" s="2"/>
      <c r="BJ44" s="2"/>
      <c r="BK44" s="2"/>
      <c r="BL44" s="2"/>
      <c r="BM44" s="2"/>
      <c r="BN44" s="2"/>
      <c r="BO44" s="2"/>
      <c r="BP44" s="1199"/>
      <c r="BQ44" s="1198"/>
      <c r="BR44" s="1198"/>
      <c r="BS44" s="1198"/>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2"/>
      <c r="CT44" s="52"/>
      <c r="CU44" s="52"/>
      <c r="CV44" s="52"/>
      <c r="CW44" s="52"/>
      <c r="CX44" s="2"/>
      <c r="CY44" s="2"/>
      <c r="CZ44" s="2"/>
      <c r="DA44" s="2"/>
      <c r="DB44" s="2"/>
      <c r="DC44" s="2"/>
      <c r="DD44" s="2"/>
      <c r="DE44" s="2"/>
      <c r="DF44" s="2"/>
      <c r="DG44" s="2"/>
      <c r="DH44" s="2"/>
      <c r="DI44" s="2"/>
      <c r="DJ44" s="2"/>
      <c r="DK44" s="2"/>
      <c r="DN44" t="s">
        <v>180</v>
      </c>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row>
    <row r="45" spans="1:186" ht="15" customHeight="1">
      <c r="A45" s="4"/>
      <c r="C45" s="1044"/>
      <c r="D45" s="1044"/>
      <c r="E45" s="1044"/>
      <c r="F45" s="1044"/>
      <c r="G45" s="1044"/>
      <c r="H45" s="66"/>
      <c r="I45" s="66"/>
      <c r="J45" s="77"/>
      <c r="K45" s="77"/>
      <c r="L45" s="77"/>
      <c r="M45" s="77"/>
      <c r="N45" s="77"/>
      <c r="O45" s="77"/>
      <c r="P45" s="77"/>
      <c r="Q45" s="5"/>
      <c r="R45" s="33"/>
      <c r="S45" s="72">
        <v>9</v>
      </c>
      <c r="T45" s="80" t="s">
        <v>234</v>
      </c>
      <c r="U45" s="10" t="s">
        <v>240</v>
      </c>
      <c r="V45" s="83"/>
      <c r="W45" s="83"/>
      <c r="X45" s="83"/>
      <c r="Y45" s="83"/>
      <c r="Z45" s="83"/>
      <c r="AA45" s="83"/>
      <c r="AB45" s="83"/>
      <c r="AC45" s="83"/>
      <c r="AD45" s="83"/>
      <c r="AE45" s="83"/>
      <c r="AF45" s="83"/>
      <c r="AG45" s="83"/>
      <c r="AH45" s="83"/>
      <c r="AI45" s="83"/>
      <c r="AJ45" s="83"/>
      <c r="AK45" s="76"/>
      <c r="AL45" s="8"/>
      <c r="AM45" s="2"/>
      <c r="AN45" s="2"/>
      <c r="AO45" s="2"/>
      <c r="AP45" s="84"/>
      <c r="AQ45" s="84"/>
      <c r="AR45" s="84"/>
      <c r="AS45" s="84"/>
      <c r="AT45" s="84"/>
      <c r="AU45" s="84"/>
      <c r="AV45" s="84"/>
      <c r="AW45" s="84"/>
      <c r="AX45" s="84"/>
      <c r="AY45" s="84"/>
      <c r="AZ45" s="84"/>
      <c r="BA45" s="84"/>
      <c r="BB45" s="84"/>
      <c r="BC45" s="84"/>
      <c r="BD45" s="84"/>
      <c r="BE45" s="84"/>
      <c r="BF45" s="84"/>
      <c r="BG45" s="2"/>
      <c r="BH45" s="2"/>
      <c r="BI45" s="2"/>
      <c r="BJ45" s="2"/>
      <c r="BK45" s="2"/>
      <c r="BL45" s="2"/>
      <c r="BM45" s="2"/>
      <c r="BN45" s="2"/>
      <c r="BO45" s="2"/>
      <c r="BP45" s="1199"/>
      <c r="BQ45" s="1198"/>
      <c r="BR45" s="1198"/>
      <c r="BS45" s="1198"/>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2"/>
      <c r="CT45" s="52"/>
      <c r="CU45" s="52"/>
      <c r="CV45" s="52"/>
      <c r="CW45" s="52"/>
      <c r="CX45" s="2"/>
      <c r="CY45" s="2"/>
      <c r="CZ45" s="2"/>
      <c r="DA45" s="2"/>
      <c r="DB45" s="2"/>
      <c r="DC45" s="2"/>
      <c r="DD45" s="2"/>
      <c r="DE45" s="2"/>
      <c r="DF45" s="2"/>
      <c r="DG45" s="2"/>
      <c r="DH45" s="2"/>
      <c r="DI45" s="2"/>
      <c r="DJ45" s="2"/>
      <c r="DK45" s="2"/>
      <c r="DN45" t="s">
        <v>181</v>
      </c>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row>
    <row r="46" spans="1:186" ht="15" customHeight="1">
      <c r="A46" s="4"/>
      <c r="B46" s="5"/>
      <c r="C46" s="1054" t="s">
        <v>313</v>
      </c>
      <c r="D46" s="1054"/>
      <c r="E46" s="1054"/>
      <c r="F46" s="1054"/>
      <c r="G46" s="1054"/>
      <c r="H46" s="1054"/>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76"/>
      <c r="AL46" s="8"/>
      <c r="AM46" s="2"/>
      <c r="AN46" s="2"/>
      <c r="AO46" s="2"/>
      <c r="AP46" s="84"/>
      <c r="AQ46" s="84"/>
      <c r="AR46" s="84"/>
      <c r="AS46" s="84"/>
      <c r="AT46" s="84"/>
      <c r="AU46" s="84"/>
      <c r="AV46" s="84"/>
      <c r="AW46" s="84"/>
      <c r="AX46" s="84"/>
      <c r="AY46" s="84"/>
      <c r="AZ46" s="84"/>
      <c r="BA46" s="84"/>
      <c r="BB46" s="84"/>
      <c r="BC46" s="84"/>
      <c r="BD46" s="84"/>
      <c r="BE46" s="84"/>
      <c r="BF46" s="84"/>
      <c r="BG46" s="2"/>
      <c r="BH46" s="2"/>
      <c r="BI46" s="2"/>
      <c r="BJ46" s="2"/>
      <c r="BK46" s="2"/>
      <c r="BL46" s="2"/>
      <c r="BM46" s="2"/>
      <c r="BN46" s="2"/>
      <c r="BO46" s="2"/>
      <c r="BP46" s="1199"/>
      <c r="BQ46" s="1198"/>
      <c r="BR46" s="1198"/>
      <c r="BS46" s="1198"/>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2"/>
      <c r="CT46" s="52"/>
      <c r="CU46" s="52"/>
      <c r="CV46" s="52"/>
      <c r="CW46" s="52"/>
      <c r="CX46" s="2"/>
      <c r="CY46" s="2"/>
      <c r="CZ46" s="2"/>
      <c r="DA46" s="2"/>
      <c r="DB46" s="2"/>
      <c r="DC46" s="2"/>
      <c r="DD46" s="2"/>
      <c r="DE46" s="2"/>
      <c r="DF46" s="2"/>
      <c r="DG46" s="2"/>
      <c r="DH46" s="2"/>
      <c r="DI46" s="2"/>
      <c r="DJ46" s="2"/>
      <c r="DK46" s="2"/>
      <c r="DN46" t="s">
        <v>184</v>
      </c>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row>
    <row r="47" spans="1:186" ht="15" customHeight="1">
      <c r="A47" s="4"/>
      <c r="B47" s="5"/>
      <c r="C47" s="32"/>
      <c r="D47" s="1055" t="s">
        <v>309</v>
      </c>
      <c r="E47" s="1057"/>
      <c r="F47" s="1055" t="s">
        <v>310</v>
      </c>
      <c r="G47" s="1057"/>
      <c r="H47" s="1056"/>
      <c r="I47" s="1055" t="s">
        <v>311</v>
      </c>
      <c r="J47" s="1057"/>
      <c r="K47" s="1057"/>
      <c r="L47" s="1057"/>
      <c r="M47" s="1056"/>
      <c r="N47" s="1055" t="s">
        <v>312</v>
      </c>
      <c r="O47" s="1057"/>
      <c r="P47" s="1057"/>
      <c r="Q47" s="1057"/>
      <c r="R47" s="1057"/>
      <c r="S47" s="1056"/>
      <c r="T47" s="1055" t="s">
        <v>309</v>
      </c>
      <c r="U47" s="1057"/>
      <c r="V47" s="1055" t="s">
        <v>310</v>
      </c>
      <c r="W47" s="1057"/>
      <c r="X47" s="1056"/>
      <c r="Y47" s="1055" t="s">
        <v>311</v>
      </c>
      <c r="Z47" s="1057"/>
      <c r="AA47" s="1057"/>
      <c r="AB47" s="1057"/>
      <c r="AC47" s="1056"/>
      <c r="AD47" s="1055" t="s">
        <v>312</v>
      </c>
      <c r="AE47" s="1057"/>
      <c r="AF47" s="1057"/>
      <c r="AG47" s="1057"/>
      <c r="AH47" s="1057"/>
      <c r="AI47" s="1056"/>
      <c r="AJ47" s="83"/>
      <c r="AK47" s="76"/>
      <c r="AL47" s="8"/>
      <c r="AM47" s="2"/>
      <c r="AN47" s="2"/>
      <c r="AO47" s="2"/>
      <c r="AP47" s="84"/>
      <c r="AQ47" s="84"/>
      <c r="AR47" s="84"/>
      <c r="AS47" s="84"/>
      <c r="AT47" s="84"/>
      <c r="AU47" s="84"/>
      <c r="AV47" s="84"/>
      <c r="AW47" s="84"/>
      <c r="AX47" s="84"/>
      <c r="AY47" s="84"/>
      <c r="AZ47" s="84"/>
      <c r="BA47" s="84"/>
      <c r="BB47" s="84"/>
      <c r="BC47" s="84"/>
      <c r="BD47" s="84"/>
      <c r="BE47" s="84"/>
      <c r="BF47" s="84"/>
      <c r="BG47" s="2"/>
      <c r="BH47" s="2"/>
      <c r="BI47" s="2"/>
      <c r="BJ47" s="2"/>
      <c r="BK47" s="2"/>
      <c r="BL47" s="2"/>
      <c r="BM47" s="2"/>
      <c r="BN47" s="2"/>
      <c r="BO47" s="2"/>
      <c r="BP47" s="1199"/>
      <c r="BQ47" s="1198"/>
      <c r="BR47" s="1198"/>
      <c r="BS47" s="1198"/>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2"/>
      <c r="CT47" s="52"/>
      <c r="CU47" s="52"/>
      <c r="CV47" s="52"/>
      <c r="CW47" s="52"/>
      <c r="CX47" s="2"/>
      <c r="CY47" s="2"/>
      <c r="CZ47" s="2"/>
      <c r="DA47" s="2"/>
      <c r="DB47" s="2"/>
      <c r="DC47" s="2"/>
      <c r="DD47" s="2"/>
      <c r="DE47" s="2"/>
      <c r="DF47" s="2"/>
      <c r="DG47" s="2"/>
      <c r="DH47" s="2"/>
      <c r="DI47" s="2"/>
      <c r="DJ47" s="2"/>
      <c r="DK47" s="2"/>
      <c r="DN47" t="s">
        <v>185</v>
      </c>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row>
    <row r="48" spans="1:186" ht="15" customHeight="1">
      <c r="A48" s="4"/>
      <c r="B48" s="5"/>
      <c r="C48" s="32"/>
      <c r="D48" s="847">
        <v>1</v>
      </c>
      <c r="E48" s="848"/>
      <c r="F48" s="842"/>
      <c r="G48" s="843"/>
      <c r="H48" s="844"/>
      <c r="I48" s="849"/>
      <c r="J48" s="850"/>
      <c r="K48" s="850"/>
      <c r="L48" s="850"/>
      <c r="M48" s="851"/>
      <c r="N48" s="776" t="str">
        <f>IF(I48="","",I48)</f>
        <v/>
      </c>
      <c r="O48" s="777"/>
      <c r="P48" s="777"/>
      <c r="Q48" s="777"/>
      <c r="R48" s="777"/>
      <c r="S48" s="778"/>
      <c r="T48" s="847">
        <v>13</v>
      </c>
      <c r="U48" s="848"/>
      <c r="V48" s="842"/>
      <c r="W48" s="843"/>
      <c r="X48" s="844"/>
      <c r="Y48" s="849"/>
      <c r="Z48" s="850"/>
      <c r="AA48" s="850"/>
      <c r="AB48" s="850"/>
      <c r="AC48" s="851"/>
      <c r="AD48" s="776" t="str">
        <f>IF(Y48="","",SUM($I$48:$I$59)+Y48)</f>
        <v/>
      </c>
      <c r="AE48" s="777"/>
      <c r="AF48" s="777"/>
      <c r="AG48" s="777"/>
      <c r="AH48" s="777"/>
      <c r="AI48" s="778"/>
      <c r="AJ48" s="83"/>
      <c r="AK48" s="76"/>
      <c r="AL48" s="8"/>
      <c r="AM48" s="2"/>
      <c r="AN48" s="2"/>
      <c r="AO48" s="2"/>
      <c r="AP48" s="84"/>
      <c r="AQ48" s="84"/>
      <c r="AR48" s="84"/>
      <c r="AS48" s="84"/>
      <c r="AT48" s="84"/>
      <c r="AU48" s="84"/>
      <c r="AV48" s="84"/>
      <c r="AW48" s="84"/>
      <c r="AX48" s="84"/>
      <c r="AY48" s="84"/>
      <c r="AZ48" s="84"/>
      <c r="BA48" s="84"/>
      <c r="BB48" s="84"/>
      <c r="BC48" s="84"/>
      <c r="BD48" s="84"/>
      <c r="BE48" s="84"/>
      <c r="BF48" s="84"/>
      <c r="BG48" s="2"/>
      <c r="BH48" s="2"/>
      <c r="BI48" s="2"/>
      <c r="BJ48" s="2"/>
      <c r="BK48" s="2"/>
      <c r="BL48" s="2"/>
      <c r="BM48" s="2"/>
      <c r="BN48" s="2"/>
      <c r="BO48" s="2"/>
      <c r="BP48" s="1199"/>
      <c r="BQ48" s="1198"/>
      <c r="BR48" s="1198"/>
      <c r="BS48" s="1198"/>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2"/>
      <c r="CT48" s="52"/>
      <c r="CU48" s="52"/>
      <c r="CV48" s="52"/>
      <c r="CW48" s="52"/>
      <c r="CX48" s="2"/>
      <c r="CY48" s="2"/>
      <c r="CZ48" s="2"/>
      <c r="DA48" s="2"/>
      <c r="DB48" s="2"/>
      <c r="DC48" s="2"/>
      <c r="DD48" s="2"/>
      <c r="DE48" s="2"/>
      <c r="DF48" s="2"/>
      <c r="DG48" s="2"/>
      <c r="DH48" s="2"/>
      <c r="DI48" s="2"/>
      <c r="DJ48" s="2"/>
      <c r="DK48" s="2"/>
      <c r="DN48" t="s">
        <v>186</v>
      </c>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row>
    <row r="49" spans="1:186" ht="15" customHeight="1">
      <c r="A49" s="4"/>
      <c r="B49" s="5"/>
      <c r="C49" s="32"/>
      <c r="D49" s="847">
        <v>2</v>
      </c>
      <c r="E49" s="848"/>
      <c r="F49" s="842"/>
      <c r="G49" s="843"/>
      <c r="H49" s="844"/>
      <c r="I49" s="849"/>
      <c r="J49" s="850"/>
      <c r="K49" s="850"/>
      <c r="L49" s="850"/>
      <c r="M49" s="851"/>
      <c r="N49" s="776" t="str">
        <f>IF(I49="","",SUM($I48:I$48)+I49)</f>
        <v/>
      </c>
      <c r="O49" s="975"/>
      <c r="P49" s="975"/>
      <c r="Q49" s="975"/>
      <c r="R49" s="975"/>
      <c r="S49" s="976"/>
      <c r="T49" s="847">
        <v>14</v>
      </c>
      <c r="U49" s="848"/>
      <c r="V49" s="842"/>
      <c r="W49" s="843"/>
      <c r="X49" s="844"/>
      <c r="Y49" s="849"/>
      <c r="Z49" s="850"/>
      <c r="AA49" s="850"/>
      <c r="AB49" s="850"/>
      <c r="AC49" s="851"/>
      <c r="AD49" s="776" t="str">
        <f>IF(Y49="","",SUM($I$48:$I$59)+SUM($Y$48:Y48)+Y49)</f>
        <v/>
      </c>
      <c r="AE49" s="777"/>
      <c r="AF49" s="777"/>
      <c r="AG49" s="777"/>
      <c r="AH49" s="777"/>
      <c r="AI49" s="778"/>
      <c r="AJ49" s="83"/>
      <c r="AK49" s="76"/>
      <c r="AL49" s="8"/>
      <c r="AM49" s="2"/>
      <c r="AN49" s="2"/>
      <c r="AO49" s="2"/>
      <c r="AP49" s="84"/>
      <c r="AQ49" s="84"/>
      <c r="AR49" s="84"/>
      <c r="AS49" s="84"/>
      <c r="AT49" s="84"/>
      <c r="AU49" s="84"/>
      <c r="AV49" s="84"/>
      <c r="AW49" s="84"/>
      <c r="AX49" s="84"/>
      <c r="AY49" s="84"/>
      <c r="AZ49" s="84"/>
      <c r="BA49" s="84"/>
      <c r="BB49" s="84"/>
      <c r="BC49" s="84"/>
      <c r="BD49" s="84"/>
      <c r="BE49" s="84"/>
      <c r="BF49" s="84"/>
      <c r="BG49" s="2"/>
      <c r="BH49" s="2"/>
      <c r="BI49" s="2"/>
      <c r="BJ49" s="2"/>
      <c r="BK49" s="2"/>
      <c r="BL49" s="2"/>
      <c r="BM49" s="2"/>
      <c r="BN49" s="2"/>
      <c r="BO49" s="2"/>
      <c r="BP49" s="1199"/>
      <c r="BQ49" s="1198"/>
      <c r="BR49" s="1198"/>
      <c r="BS49" s="1198"/>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2"/>
      <c r="CT49" s="52"/>
      <c r="CU49" s="52"/>
      <c r="CV49" s="52"/>
      <c r="CW49" s="52"/>
      <c r="CX49" s="2"/>
      <c r="CY49" s="2"/>
      <c r="CZ49" s="2"/>
      <c r="DA49" s="2"/>
      <c r="DB49" s="2"/>
      <c r="DC49" s="2"/>
      <c r="DD49" s="2"/>
      <c r="DE49" s="2"/>
      <c r="DF49" s="2"/>
      <c r="DG49" s="2"/>
      <c r="DH49" s="2"/>
      <c r="DI49" s="2"/>
      <c r="DJ49" s="2"/>
      <c r="DK49" s="2"/>
      <c r="DN49" t="s">
        <v>187</v>
      </c>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row>
    <row r="50" spans="1:186" ht="15" customHeight="1">
      <c r="A50" s="4"/>
      <c r="B50" s="5"/>
      <c r="C50" s="32"/>
      <c r="D50" s="847">
        <v>3</v>
      </c>
      <c r="E50" s="848"/>
      <c r="F50" s="842"/>
      <c r="G50" s="843"/>
      <c r="H50" s="844"/>
      <c r="I50" s="849"/>
      <c r="J50" s="850"/>
      <c r="K50" s="850"/>
      <c r="L50" s="850"/>
      <c r="M50" s="851"/>
      <c r="N50" s="776" t="str">
        <f>IF(I50="","",SUM($I$48:I49)+I50)</f>
        <v/>
      </c>
      <c r="O50" s="975"/>
      <c r="P50" s="975"/>
      <c r="Q50" s="975"/>
      <c r="R50" s="975"/>
      <c r="S50" s="976"/>
      <c r="T50" s="847">
        <v>15</v>
      </c>
      <c r="U50" s="848"/>
      <c r="V50" s="842"/>
      <c r="W50" s="843"/>
      <c r="X50" s="844"/>
      <c r="Y50" s="849"/>
      <c r="Z50" s="850"/>
      <c r="AA50" s="850"/>
      <c r="AB50" s="850"/>
      <c r="AC50" s="851"/>
      <c r="AD50" s="776" t="str">
        <f>IF(Y50="","",SUM($I$48:$I$59)+SUM($Y$48:Y49)+Y50)</f>
        <v/>
      </c>
      <c r="AE50" s="777"/>
      <c r="AF50" s="777"/>
      <c r="AG50" s="777"/>
      <c r="AH50" s="777"/>
      <c r="AI50" s="778"/>
      <c r="AJ50" s="83"/>
      <c r="AK50" s="76"/>
      <c r="AL50" s="8"/>
      <c r="AM50" s="2"/>
      <c r="AN50" s="2"/>
      <c r="AO50" s="2"/>
      <c r="AP50" s="84"/>
      <c r="AQ50" s="84"/>
      <c r="AR50" s="84"/>
      <c r="AS50" s="84"/>
      <c r="AT50" s="84"/>
      <c r="AU50" s="84"/>
      <c r="AV50" s="84"/>
      <c r="AW50" s="84"/>
      <c r="AX50" s="84"/>
      <c r="AY50" s="84"/>
      <c r="AZ50" s="84"/>
      <c r="BA50" s="84"/>
      <c r="BB50" s="84"/>
      <c r="BC50" s="84"/>
      <c r="BD50" s="84"/>
      <c r="BE50" s="84"/>
      <c r="BF50" s="84"/>
      <c r="BG50" s="2"/>
      <c r="BH50" s="2"/>
      <c r="BI50" s="2"/>
      <c r="BJ50" s="2"/>
      <c r="BK50" s="2"/>
      <c r="BL50" s="2"/>
      <c r="BM50" s="2"/>
      <c r="BN50" s="2"/>
      <c r="BO50" s="2"/>
      <c r="BP50" s="1199"/>
      <c r="BQ50" s="1198"/>
      <c r="BR50" s="1198"/>
      <c r="BS50" s="1198"/>
      <c r="BT50" s="51"/>
      <c r="BU50" s="51"/>
      <c r="BV50" s="51"/>
      <c r="BW50" s="51"/>
      <c r="BX50" s="51"/>
      <c r="BY50" s="51"/>
      <c r="BZ50" s="51"/>
      <c r="CA50" s="51"/>
      <c r="CB50" s="51"/>
      <c r="CC50" s="51"/>
      <c r="CD50" s="51"/>
      <c r="CE50" s="51"/>
      <c r="CF50" s="51"/>
      <c r="CG50" s="51"/>
      <c r="CH50" s="51"/>
      <c r="CI50" s="51"/>
      <c r="CJ50" s="51"/>
      <c r="CK50" s="51"/>
      <c r="CL50" s="51"/>
      <c r="CM50" s="51"/>
      <c r="CN50" s="51"/>
      <c r="CO50" s="51"/>
      <c r="CP50" s="51"/>
      <c r="CQ50" s="51"/>
      <c r="CR50" s="51"/>
      <c r="CS50" s="52"/>
      <c r="CT50" s="52"/>
      <c r="CU50" s="52"/>
      <c r="CV50" s="52"/>
      <c r="CW50" s="52"/>
      <c r="CX50" s="2"/>
      <c r="CY50" s="2"/>
      <c r="CZ50" s="2"/>
      <c r="DA50" s="2"/>
      <c r="DB50" s="2"/>
      <c r="DC50" s="2"/>
      <c r="DD50" s="2"/>
      <c r="DE50" s="2"/>
      <c r="DF50" s="2"/>
      <c r="DG50" s="2"/>
      <c r="DH50" s="2"/>
      <c r="DI50" s="2"/>
      <c r="DJ50" s="2"/>
      <c r="DK50" s="2"/>
      <c r="DN50" t="s">
        <v>188</v>
      </c>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row>
    <row r="51" spans="1:186" ht="15" customHeight="1">
      <c r="A51" s="4"/>
      <c r="B51" s="5"/>
      <c r="C51" s="32"/>
      <c r="D51" s="847">
        <v>4</v>
      </c>
      <c r="E51" s="848"/>
      <c r="F51" s="842"/>
      <c r="G51" s="843"/>
      <c r="H51" s="844"/>
      <c r="I51" s="849"/>
      <c r="J51" s="850"/>
      <c r="K51" s="850"/>
      <c r="L51" s="850"/>
      <c r="M51" s="851"/>
      <c r="N51" s="776" t="str">
        <f>IF(I51="","",SUM($I$48:I50)+I51)</f>
        <v/>
      </c>
      <c r="O51" s="777"/>
      <c r="P51" s="777"/>
      <c r="Q51" s="777"/>
      <c r="R51" s="777"/>
      <c r="S51" s="778"/>
      <c r="T51" s="847">
        <v>16</v>
      </c>
      <c r="U51" s="848"/>
      <c r="V51" s="842"/>
      <c r="W51" s="843"/>
      <c r="X51" s="844"/>
      <c r="Y51" s="849"/>
      <c r="Z51" s="850"/>
      <c r="AA51" s="850"/>
      <c r="AB51" s="850"/>
      <c r="AC51" s="851"/>
      <c r="AD51" s="776" t="str">
        <f>IF(Y51="","",SUM($I$48:$I$59)+SUM($Y$48:Y50)+Y51)</f>
        <v/>
      </c>
      <c r="AE51" s="777"/>
      <c r="AF51" s="777"/>
      <c r="AG51" s="777"/>
      <c r="AH51" s="777"/>
      <c r="AI51" s="778"/>
      <c r="AJ51" s="83"/>
      <c r="AK51" s="76"/>
      <c r="AL51" s="8"/>
      <c r="AM51" s="2"/>
      <c r="AN51" s="2"/>
      <c r="AO51" s="2"/>
      <c r="AP51" s="84"/>
      <c r="AQ51" s="84"/>
      <c r="AR51" s="84"/>
      <c r="AS51" s="84"/>
      <c r="AT51" s="84"/>
      <c r="AU51" s="84"/>
      <c r="AV51" s="84"/>
      <c r="AW51" s="84"/>
      <c r="AX51" s="84"/>
      <c r="AY51" s="84"/>
      <c r="AZ51" s="84"/>
      <c r="BA51" s="84"/>
      <c r="BB51" s="84"/>
      <c r="BC51" s="84"/>
      <c r="BD51" s="84"/>
      <c r="BE51" s="84"/>
      <c r="BF51" s="84"/>
      <c r="BG51" s="2"/>
      <c r="BH51" s="2"/>
      <c r="BI51" s="2"/>
      <c r="BJ51" s="2"/>
      <c r="BK51" s="2"/>
      <c r="BL51" s="2"/>
      <c r="BM51" s="2"/>
      <c r="BN51" s="2"/>
      <c r="BO51" s="2"/>
      <c r="BP51" s="1199"/>
      <c r="BQ51" s="1198"/>
      <c r="BR51" s="1198"/>
      <c r="BS51" s="1198"/>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2"/>
      <c r="CT51" s="52"/>
      <c r="CU51" s="52"/>
      <c r="CV51" s="52"/>
      <c r="CW51" s="52"/>
      <c r="CX51" s="2"/>
      <c r="CY51" s="2"/>
      <c r="CZ51" s="2"/>
      <c r="DA51" s="2"/>
      <c r="DB51" s="2"/>
      <c r="DC51" s="2"/>
      <c r="DD51" s="2"/>
      <c r="DE51" s="2"/>
      <c r="DF51" s="2"/>
      <c r="DG51" s="2"/>
      <c r="DH51" s="2"/>
      <c r="DI51" s="2"/>
      <c r="DJ51" s="2"/>
      <c r="DK51" s="2"/>
      <c r="DN51" t="s">
        <v>189</v>
      </c>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row>
    <row r="52" spans="1:186" ht="15" customHeight="1">
      <c r="A52" s="4"/>
      <c r="B52" s="5"/>
      <c r="C52" s="32"/>
      <c r="D52" s="847">
        <v>5</v>
      </c>
      <c r="E52" s="848"/>
      <c r="F52" s="842"/>
      <c r="G52" s="843"/>
      <c r="H52" s="844"/>
      <c r="I52" s="849"/>
      <c r="J52" s="850"/>
      <c r="K52" s="850"/>
      <c r="L52" s="850"/>
      <c r="M52" s="851"/>
      <c r="N52" s="776" t="str">
        <f>IF(I52="","",SUM($I$48:I51)+I52)</f>
        <v/>
      </c>
      <c r="O52" s="777"/>
      <c r="P52" s="777"/>
      <c r="Q52" s="777"/>
      <c r="R52" s="777"/>
      <c r="S52" s="778"/>
      <c r="T52" s="847">
        <v>17</v>
      </c>
      <c r="U52" s="848"/>
      <c r="V52" s="842"/>
      <c r="W52" s="843"/>
      <c r="X52" s="844"/>
      <c r="Y52" s="849"/>
      <c r="Z52" s="850"/>
      <c r="AA52" s="850"/>
      <c r="AB52" s="850"/>
      <c r="AC52" s="851"/>
      <c r="AD52" s="776" t="str">
        <f>IF(Y52="","",SUM($I$48:$I$59)+SUM($Y$48:Y51)+Y52)</f>
        <v/>
      </c>
      <c r="AE52" s="777"/>
      <c r="AF52" s="777"/>
      <c r="AG52" s="777"/>
      <c r="AH52" s="777"/>
      <c r="AI52" s="778"/>
      <c r="AJ52" s="83"/>
      <c r="AK52" s="76"/>
      <c r="AL52" s="8"/>
      <c r="AM52" s="2"/>
      <c r="AN52" s="2"/>
      <c r="AO52" s="2"/>
      <c r="AP52" s="84"/>
      <c r="AQ52" s="84"/>
      <c r="AR52" s="84"/>
      <c r="AS52" s="84"/>
      <c r="AT52" s="84"/>
      <c r="AU52" s="84"/>
      <c r="AV52" s="84"/>
      <c r="AW52" s="84"/>
      <c r="AX52" s="84"/>
      <c r="AY52" s="84"/>
      <c r="AZ52" s="84"/>
      <c r="BA52" s="84"/>
      <c r="BB52" s="84"/>
      <c r="BC52" s="84"/>
      <c r="BD52" s="84"/>
      <c r="BE52" s="84"/>
      <c r="BF52" s="84"/>
      <c r="BG52" s="2"/>
      <c r="BH52" s="2"/>
      <c r="BI52" s="2"/>
      <c r="BJ52" s="2"/>
      <c r="BK52" s="2"/>
      <c r="BL52" s="2"/>
      <c r="BM52" s="2"/>
      <c r="BN52" s="2"/>
      <c r="BO52" s="2"/>
      <c r="BP52" s="1199"/>
      <c r="BQ52" s="1198"/>
      <c r="BR52" s="1198"/>
      <c r="BS52" s="1198"/>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2"/>
      <c r="CT52" s="52"/>
      <c r="CU52" s="52"/>
      <c r="CV52" s="52"/>
      <c r="CW52" s="52"/>
      <c r="CX52" s="2"/>
      <c r="CY52" s="2"/>
      <c r="CZ52" s="2"/>
      <c r="DA52" s="2"/>
      <c r="DB52" s="2"/>
      <c r="DC52" s="2"/>
      <c r="DD52" s="2"/>
      <c r="DE52" s="2"/>
      <c r="DF52" s="2"/>
      <c r="DG52" s="2"/>
      <c r="DH52" s="2"/>
      <c r="DI52" s="2"/>
      <c r="DJ52" s="2"/>
      <c r="DK52" s="2"/>
      <c r="DN52" t="s">
        <v>190</v>
      </c>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row>
    <row r="53" spans="1:186" ht="15" customHeight="1">
      <c r="A53" s="4"/>
      <c r="B53" s="5"/>
      <c r="C53" s="32"/>
      <c r="D53" s="847">
        <v>6</v>
      </c>
      <c r="E53" s="848"/>
      <c r="F53" s="842"/>
      <c r="G53" s="843"/>
      <c r="H53" s="844"/>
      <c r="I53" s="849"/>
      <c r="J53" s="850"/>
      <c r="K53" s="850"/>
      <c r="L53" s="850"/>
      <c r="M53" s="851"/>
      <c r="N53" s="776" t="str">
        <f>IF(I53="","",SUM($I$48:I52)+I53)</f>
        <v/>
      </c>
      <c r="O53" s="777"/>
      <c r="P53" s="777"/>
      <c r="Q53" s="777"/>
      <c r="R53" s="777"/>
      <c r="S53" s="778"/>
      <c r="T53" s="847">
        <v>18</v>
      </c>
      <c r="U53" s="848"/>
      <c r="V53" s="842"/>
      <c r="W53" s="843"/>
      <c r="X53" s="844"/>
      <c r="Y53" s="849"/>
      <c r="Z53" s="850"/>
      <c r="AA53" s="850"/>
      <c r="AB53" s="850"/>
      <c r="AC53" s="851"/>
      <c r="AD53" s="776" t="str">
        <f>IF(Y53="","",SUM($I$48:$I$59)+SUM($Y$48:Y52)+Y53)</f>
        <v/>
      </c>
      <c r="AE53" s="777"/>
      <c r="AF53" s="777"/>
      <c r="AG53" s="777"/>
      <c r="AH53" s="777"/>
      <c r="AI53" s="778"/>
      <c r="AJ53" s="83"/>
      <c r="AK53" s="76"/>
      <c r="AL53" s="8"/>
      <c r="AM53" s="2"/>
      <c r="AN53" s="2"/>
      <c r="AO53" s="2"/>
      <c r="AP53" s="84"/>
      <c r="AQ53" s="84"/>
      <c r="AR53" s="84"/>
      <c r="AS53" s="84"/>
      <c r="AT53" s="84"/>
      <c r="AU53" s="84"/>
      <c r="AV53" s="84"/>
      <c r="AW53" s="84"/>
      <c r="AX53" s="84"/>
      <c r="AY53" s="84"/>
      <c r="AZ53" s="84"/>
      <c r="BA53" s="84"/>
      <c r="BB53" s="84"/>
      <c r="BC53" s="84"/>
      <c r="BD53" s="84"/>
      <c r="BE53" s="84"/>
      <c r="BF53" s="84"/>
      <c r="BG53" s="2"/>
      <c r="BH53" s="2"/>
      <c r="BI53" s="2"/>
      <c r="BJ53" s="2"/>
      <c r="BK53" s="2"/>
      <c r="BL53" s="2"/>
      <c r="BM53" s="2"/>
      <c r="BN53" s="2"/>
      <c r="BO53" s="2"/>
      <c r="BP53" s="1199"/>
      <c r="BQ53" s="1198"/>
      <c r="BR53" s="1198"/>
      <c r="BS53" s="1198"/>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2"/>
      <c r="CT53" s="52"/>
      <c r="CU53" s="52"/>
      <c r="CV53" s="52"/>
      <c r="CW53" s="52"/>
      <c r="CX53" s="2"/>
      <c r="CY53" s="2"/>
      <c r="CZ53" s="2"/>
      <c r="DA53" s="2"/>
      <c r="DB53" s="2"/>
      <c r="DC53" s="2"/>
      <c r="DD53" s="2"/>
      <c r="DE53" s="2"/>
      <c r="DF53" s="2"/>
      <c r="DG53" s="2"/>
      <c r="DH53" s="2"/>
      <c r="DI53" s="2"/>
      <c r="DJ53" s="2"/>
      <c r="DK53" s="2"/>
      <c r="DN53" t="s">
        <v>191</v>
      </c>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row>
    <row r="54" spans="1:186" ht="15" customHeight="1">
      <c r="A54" s="4"/>
      <c r="B54" s="5"/>
      <c r="C54" s="32"/>
      <c r="D54" s="847">
        <v>7</v>
      </c>
      <c r="E54" s="848"/>
      <c r="F54" s="842"/>
      <c r="G54" s="843"/>
      <c r="H54" s="844"/>
      <c r="I54" s="849"/>
      <c r="J54" s="850"/>
      <c r="K54" s="850"/>
      <c r="L54" s="850"/>
      <c r="M54" s="851"/>
      <c r="N54" s="776" t="str">
        <f>IF(I54="","",SUM($I$48:I53)+I54)</f>
        <v/>
      </c>
      <c r="O54" s="777"/>
      <c r="P54" s="777"/>
      <c r="Q54" s="777"/>
      <c r="R54" s="777"/>
      <c r="S54" s="778"/>
      <c r="T54" s="847">
        <v>19</v>
      </c>
      <c r="U54" s="848"/>
      <c r="V54" s="842"/>
      <c r="W54" s="843"/>
      <c r="X54" s="844"/>
      <c r="Y54" s="849"/>
      <c r="Z54" s="850"/>
      <c r="AA54" s="850"/>
      <c r="AB54" s="850"/>
      <c r="AC54" s="851"/>
      <c r="AD54" s="776" t="str">
        <f>IF(Y54="","",SUM($I$48:$I$59)+SUM($Y$48:Y53)+Y54)</f>
        <v/>
      </c>
      <c r="AE54" s="777"/>
      <c r="AF54" s="777"/>
      <c r="AG54" s="777"/>
      <c r="AH54" s="777"/>
      <c r="AI54" s="778"/>
      <c r="AJ54" s="83"/>
      <c r="AK54" s="76"/>
      <c r="AL54" s="8"/>
      <c r="AM54" s="2"/>
      <c r="AN54" s="2"/>
      <c r="AO54" s="2"/>
      <c r="AP54" s="84"/>
      <c r="AQ54" s="84"/>
      <c r="AR54" s="84"/>
      <c r="AS54" s="84"/>
      <c r="AT54" s="84"/>
      <c r="AU54" s="84"/>
      <c r="AV54" s="84"/>
      <c r="AW54" s="84"/>
      <c r="AX54" s="84"/>
      <c r="AY54" s="84"/>
      <c r="AZ54" s="84"/>
      <c r="BA54" s="84"/>
      <c r="BB54" s="84"/>
      <c r="BC54" s="84"/>
      <c r="BD54" s="84"/>
      <c r="BE54" s="84"/>
      <c r="BF54" s="84"/>
      <c r="BG54" s="2"/>
      <c r="BH54" s="2"/>
      <c r="BI54" s="2"/>
      <c r="BJ54" s="2"/>
      <c r="BK54" s="2"/>
      <c r="BL54" s="2"/>
      <c r="BM54" s="2"/>
      <c r="BN54" s="2"/>
      <c r="BO54" s="2"/>
      <c r="BP54" s="1199"/>
      <c r="BQ54" s="1198"/>
      <c r="BR54" s="1198"/>
      <c r="BS54" s="1198"/>
      <c r="BT54" s="51"/>
      <c r="BU54" s="51"/>
      <c r="BV54" s="51"/>
      <c r="BW54" s="51"/>
      <c r="BX54" s="51"/>
      <c r="BY54" s="51"/>
      <c r="BZ54" s="51"/>
      <c r="CA54" s="51"/>
      <c r="CB54" s="51"/>
      <c r="CC54" s="52"/>
      <c r="CD54" s="52"/>
      <c r="CE54" s="52"/>
      <c r="CF54" s="52"/>
      <c r="CG54" s="52"/>
      <c r="CH54" s="52"/>
      <c r="CI54" s="52"/>
      <c r="CJ54" s="52"/>
      <c r="CK54" s="52"/>
      <c r="CL54" s="52"/>
      <c r="CM54" s="52"/>
      <c r="CN54" s="52"/>
      <c r="CO54" s="52"/>
      <c r="CP54" s="52"/>
      <c r="CQ54" s="52"/>
      <c r="CR54" s="52"/>
      <c r="CS54" s="52"/>
      <c r="CT54" s="52"/>
      <c r="CU54" s="52"/>
      <c r="CV54" s="52"/>
      <c r="CW54" s="52"/>
      <c r="CX54" s="2"/>
      <c r="CY54" s="2"/>
      <c r="CZ54" s="2"/>
      <c r="DA54" s="2"/>
      <c r="DB54" s="2"/>
      <c r="DC54" s="2"/>
      <c r="DD54" s="2"/>
      <c r="DE54" s="2"/>
      <c r="DF54" s="2"/>
      <c r="DG54" s="2"/>
      <c r="DH54" s="2"/>
      <c r="DI54" s="2"/>
      <c r="DJ54" s="2"/>
      <c r="DK54" s="2"/>
      <c r="DN54" t="s">
        <v>192</v>
      </c>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row>
    <row r="55" spans="1:186" ht="15" customHeight="1">
      <c r="A55" s="4"/>
      <c r="B55" s="5"/>
      <c r="C55" s="32"/>
      <c r="D55" s="847">
        <v>8</v>
      </c>
      <c r="E55" s="848"/>
      <c r="F55" s="842"/>
      <c r="G55" s="843"/>
      <c r="H55" s="844"/>
      <c r="I55" s="849"/>
      <c r="J55" s="850"/>
      <c r="K55" s="850"/>
      <c r="L55" s="850"/>
      <c r="M55" s="851"/>
      <c r="N55" s="776" t="str">
        <f>IF(I55="","",SUM($I$48:I54)+I55)</f>
        <v/>
      </c>
      <c r="O55" s="777"/>
      <c r="P55" s="777"/>
      <c r="Q55" s="777"/>
      <c r="R55" s="777"/>
      <c r="S55" s="778"/>
      <c r="T55" s="847">
        <v>20</v>
      </c>
      <c r="U55" s="848"/>
      <c r="V55" s="842"/>
      <c r="W55" s="843"/>
      <c r="X55" s="844"/>
      <c r="Y55" s="849"/>
      <c r="Z55" s="850"/>
      <c r="AA55" s="850"/>
      <c r="AB55" s="850"/>
      <c r="AC55" s="851"/>
      <c r="AD55" s="776" t="str">
        <f>IF(Y55="","",SUM($I$48:$I$59)+SUM($Y$48:Y54)+Y55)</f>
        <v/>
      </c>
      <c r="AE55" s="777"/>
      <c r="AF55" s="777"/>
      <c r="AG55" s="777"/>
      <c r="AH55" s="777"/>
      <c r="AI55" s="778"/>
      <c r="AJ55" s="83"/>
      <c r="AK55" s="76"/>
      <c r="AL55" s="8"/>
      <c r="AM55" s="2"/>
      <c r="AN55" s="2"/>
      <c r="AO55" s="2"/>
      <c r="AP55" s="84"/>
      <c r="AQ55" s="84"/>
      <c r="AR55" s="84"/>
      <c r="AS55" s="84"/>
      <c r="AT55" s="84"/>
      <c r="AU55" s="84"/>
      <c r="AV55" s="84"/>
      <c r="AW55" s="84"/>
      <c r="AX55" s="84"/>
      <c r="AY55" s="84"/>
      <c r="AZ55" s="84"/>
      <c r="BA55" s="84"/>
      <c r="BB55" s="84"/>
      <c r="BC55" s="84"/>
      <c r="BD55" s="84"/>
      <c r="BE55" s="84"/>
      <c r="BF55" s="84"/>
      <c r="BG55" s="2"/>
      <c r="BH55" s="2"/>
      <c r="BI55" s="2"/>
      <c r="BJ55" s="2"/>
      <c r="BK55" s="2"/>
      <c r="BL55" s="2"/>
      <c r="BM55" s="2"/>
      <c r="BN55" s="2"/>
      <c r="BO55" s="2"/>
      <c r="BP55" s="1199"/>
      <c r="BQ55" s="1198"/>
      <c r="BR55" s="1198"/>
      <c r="BS55" s="1198"/>
      <c r="BT55" s="51"/>
      <c r="BU55" s="51"/>
      <c r="BV55" s="51"/>
      <c r="BW55" s="51"/>
      <c r="BX55" s="51"/>
      <c r="BY55" s="51"/>
      <c r="BZ55" s="51"/>
      <c r="CA55" s="51"/>
      <c r="CB55" s="51"/>
      <c r="CC55" s="52"/>
      <c r="CD55" s="52"/>
      <c r="CE55" s="52"/>
      <c r="CF55" s="52"/>
      <c r="CG55" s="52"/>
      <c r="CH55" s="52"/>
      <c r="CI55" s="52"/>
      <c r="CJ55" s="52"/>
      <c r="CK55" s="52"/>
      <c r="CL55" s="52"/>
      <c r="CM55" s="52"/>
      <c r="CN55" s="52"/>
      <c r="CO55" s="52"/>
      <c r="CP55" s="52"/>
      <c r="CQ55" s="52"/>
      <c r="CR55" s="52"/>
      <c r="CS55" s="52"/>
      <c r="CT55" s="52"/>
      <c r="CU55" s="52"/>
      <c r="CV55" s="52"/>
      <c r="CW55" s="52"/>
      <c r="CX55" s="2"/>
      <c r="CY55" s="2"/>
      <c r="CZ55" s="2"/>
      <c r="DA55" s="2"/>
      <c r="DB55" s="2"/>
      <c r="DC55" s="2"/>
      <c r="DD55" s="2"/>
      <c r="DE55" s="2"/>
      <c r="DF55" s="2"/>
      <c r="DG55" s="2"/>
      <c r="DH55" s="2"/>
      <c r="DI55" s="2"/>
      <c r="DJ55" s="2"/>
      <c r="DK55" s="2"/>
      <c r="DN55" t="s">
        <v>193</v>
      </c>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row>
    <row r="56" spans="1:186" ht="15" customHeight="1">
      <c r="A56" s="4"/>
      <c r="B56" s="5"/>
      <c r="C56" s="32"/>
      <c r="D56" s="847">
        <v>9</v>
      </c>
      <c r="E56" s="848"/>
      <c r="F56" s="842"/>
      <c r="G56" s="843"/>
      <c r="H56" s="844"/>
      <c r="I56" s="849"/>
      <c r="J56" s="850"/>
      <c r="K56" s="850"/>
      <c r="L56" s="850"/>
      <c r="M56" s="851"/>
      <c r="N56" s="776" t="str">
        <f>IF(I56="","",SUM($I$48:I55)+I56)</f>
        <v/>
      </c>
      <c r="O56" s="777"/>
      <c r="P56" s="777"/>
      <c r="Q56" s="777"/>
      <c r="R56" s="777"/>
      <c r="S56" s="778"/>
      <c r="T56" s="847">
        <v>21</v>
      </c>
      <c r="U56" s="848"/>
      <c r="V56" s="842"/>
      <c r="W56" s="843"/>
      <c r="X56" s="844"/>
      <c r="Y56" s="849"/>
      <c r="Z56" s="850"/>
      <c r="AA56" s="850"/>
      <c r="AB56" s="850"/>
      <c r="AC56" s="851"/>
      <c r="AD56" s="776" t="str">
        <f>IF(Y56="","",SUM($I$48:$I$59)+SUM($Y$48:Y55)+Y56)</f>
        <v/>
      </c>
      <c r="AE56" s="777"/>
      <c r="AF56" s="777"/>
      <c r="AG56" s="777"/>
      <c r="AH56" s="777"/>
      <c r="AI56" s="778"/>
      <c r="AJ56" s="83"/>
      <c r="AK56" s="76"/>
      <c r="AL56" s="8"/>
      <c r="AM56" s="2"/>
      <c r="AN56" s="2"/>
      <c r="AO56" s="2"/>
      <c r="AP56" s="84"/>
      <c r="AQ56" s="84"/>
      <c r="AR56" s="84"/>
      <c r="AS56" s="84"/>
      <c r="AT56" s="84"/>
      <c r="AU56" s="84"/>
      <c r="AV56" s="84"/>
      <c r="AW56" s="84"/>
      <c r="AX56" s="84"/>
      <c r="AY56" s="84"/>
      <c r="AZ56" s="84"/>
      <c r="BA56" s="84"/>
      <c r="BB56" s="84"/>
      <c r="BC56" s="84"/>
      <c r="BD56" s="84"/>
      <c r="BE56" s="84"/>
      <c r="BF56" s="84"/>
      <c r="BG56" s="2"/>
      <c r="BH56" s="2"/>
      <c r="BI56" s="2"/>
      <c r="BJ56" s="2"/>
      <c r="BK56" s="2"/>
      <c r="BL56" s="2"/>
      <c r="BM56" s="2"/>
      <c r="BN56" s="2"/>
      <c r="BO56" s="2"/>
      <c r="BP56" s="1199"/>
      <c r="BQ56" s="1198"/>
      <c r="BR56" s="1198"/>
      <c r="BS56" s="1198"/>
      <c r="BT56" s="51"/>
      <c r="BU56" s="51"/>
      <c r="BV56" s="51"/>
      <c r="BW56" s="51"/>
      <c r="BX56" s="51"/>
      <c r="BY56" s="51"/>
      <c r="BZ56" s="51"/>
      <c r="CA56" s="51"/>
      <c r="CB56" s="51"/>
      <c r="CC56" s="52"/>
      <c r="CD56" s="52"/>
      <c r="CE56" s="52"/>
      <c r="CF56" s="52"/>
      <c r="CG56" s="52"/>
      <c r="CH56" s="52"/>
      <c r="CI56" s="52"/>
      <c r="CJ56" s="52"/>
      <c r="CK56" s="52"/>
      <c r="CL56" s="52"/>
      <c r="CM56" s="52"/>
      <c r="CN56" s="52"/>
      <c r="CO56" s="52"/>
      <c r="CP56" s="52"/>
      <c r="CQ56" s="52"/>
      <c r="CR56" s="52"/>
      <c r="CS56" s="52"/>
      <c r="CT56" s="52"/>
      <c r="CU56" s="52"/>
      <c r="CV56" s="52"/>
      <c r="CW56" s="52"/>
      <c r="CX56" s="2"/>
      <c r="CY56" s="2"/>
      <c r="CZ56" s="2"/>
      <c r="DA56" s="2"/>
      <c r="DB56" s="2"/>
      <c r="DC56" s="2"/>
      <c r="DD56" s="2"/>
      <c r="DE56" s="2"/>
      <c r="DF56" s="2"/>
      <c r="DG56" s="2"/>
      <c r="DH56" s="2"/>
      <c r="DI56" s="2"/>
      <c r="DJ56" s="2"/>
      <c r="DK56" s="2"/>
      <c r="DN56" t="s">
        <v>194</v>
      </c>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row>
    <row r="57" spans="1:186" ht="15" customHeight="1">
      <c r="A57" s="4"/>
      <c r="B57" s="5"/>
      <c r="C57" s="32"/>
      <c r="D57" s="847">
        <v>10</v>
      </c>
      <c r="E57" s="848"/>
      <c r="F57" s="842"/>
      <c r="G57" s="843"/>
      <c r="H57" s="844"/>
      <c r="I57" s="849"/>
      <c r="J57" s="850"/>
      <c r="K57" s="850"/>
      <c r="L57" s="850"/>
      <c r="M57" s="851"/>
      <c r="N57" s="776" t="str">
        <f>IF(I57="","",SUM($I$48:I56)+I57)</f>
        <v/>
      </c>
      <c r="O57" s="777"/>
      <c r="P57" s="777"/>
      <c r="Q57" s="777"/>
      <c r="R57" s="777"/>
      <c r="S57" s="778"/>
      <c r="T57" s="847">
        <v>22</v>
      </c>
      <c r="U57" s="848"/>
      <c r="V57" s="842"/>
      <c r="W57" s="843"/>
      <c r="X57" s="844"/>
      <c r="Y57" s="849"/>
      <c r="Z57" s="850"/>
      <c r="AA57" s="850"/>
      <c r="AB57" s="850"/>
      <c r="AC57" s="851"/>
      <c r="AD57" s="776" t="str">
        <f>IF(Y57="","",SUM($I$48:$I$59)+SUM($Y$48:Y56)+Y57)</f>
        <v/>
      </c>
      <c r="AE57" s="777"/>
      <c r="AF57" s="777"/>
      <c r="AG57" s="777"/>
      <c r="AH57" s="777"/>
      <c r="AI57" s="778"/>
      <c r="AJ57" s="83"/>
      <c r="AK57" s="76"/>
      <c r="AL57" s="8"/>
      <c r="AM57" s="2"/>
      <c r="AN57" s="2"/>
      <c r="AO57" s="2"/>
      <c r="AP57" s="84"/>
      <c r="AQ57" s="84"/>
      <c r="AR57" s="84"/>
      <c r="AS57" s="84"/>
      <c r="AT57" s="84"/>
      <c r="AU57" s="84"/>
      <c r="AV57" s="84"/>
      <c r="AW57" s="84"/>
      <c r="AX57" s="84"/>
      <c r="AY57" s="84"/>
      <c r="AZ57" s="84"/>
      <c r="BA57" s="84"/>
      <c r="BB57" s="84"/>
      <c r="BC57" s="84"/>
      <c r="BD57" s="84"/>
      <c r="BE57" s="84"/>
      <c r="BF57" s="84"/>
      <c r="BG57" s="2"/>
      <c r="BH57" s="2"/>
      <c r="BI57" s="2"/>
      <c r="BJ57" s="2"/>
      <c r="BK57" s="2"/>
      <c r="BL57" s="2"/>
      <c r="BM57" s="2"/>
      <c r="BN57" s="2"/>
      <c r="BO57" s="2"/>
      <c r="BP57" s="1199"/>
      <c r="BQ57" s="1198"/>
      <c r="BR57" s="1198"/>
      <c r="BS57" s="1198"/>
      <c r="BT57" s="51"/>
      <c r="BU57" s="51"/>
      <c r="BV57" s="51"/>
      <c r="BW57" s="51"/>
      <c r="BX57" s="51"/>
      <c r="BY57" s="51"/>
      <c r="BZ57" s="51"/>
      <c r="CA57" s="51"/>
      <c r="CB57" s="51"/>
      <c r="CC57" s="51"/>
      <c r="CD57" s="52"/>
      <c r="CE57" s="52"/>
      <c r="CF57" s="52"/>
      <c r="CG57" s="52"/>
      <c r="CH57" s="52"/>
      <c r="CI57" s="52"/>
      <c r="CJ57" s="52"/>
      <c r="CK57" s="52"/>
      <c r="CL57" s="52"/>
      <c r="CM57" s="52"/>
      <c r="CN57" s="52"/>
      <c r="CO57" s="51"/>
      <c r="CP57" s="51"/>
      <c r="CQ57" s="51"/>
      <c r="CR57" s="51"/>
      <c r="CS57" s="52"/>
      <c r="CT57" s="52"/>
      <c r="CU57" s="52"/>
      <c r="CV57" s="52"/>
      <c r="CW57" s="52"/>
      <c r="CX57" s="2"/>
      <c r="CY57" s="2"/>
      <c r="CZ57" s="2"/>
      <c r="DA57" s="2"/>
      <c r="DB57" s="2"/>
      <c r="DC57" s="2"/>
      <c r="DD57" s="2"/>
      <c r="DE57" s="2"/>
      <c r="DF57" s="2"/>
      <c r="DG57" s="2"/>
      <c r="DH57" s="2"/>
      <c r="DI57" s="2"/>
      <c r="DJ57" s="2"/>
      <c r="DK57" s="2"/>
      <c r="DN57" t="s">
        <v>195</v>
      </c>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row>
    <row r="58" spans="1:186" ht="15" customHeight="1">
      <c r="A58" s="4"/>
      <c r="B58" s="5"/>
      <c r="C58" s="32"/>
      <c r="D58" s="847">
        <v>11</v>
      </c>
      <c r="E58" s="848"/>
      <c r="F58" s="842"/>
      <c r="G58" s="843"/>
      <c r="H58" s="844"/>
      <c r="I58" s="849"/>
      <c r="J58" s="850"/>
      <c r="K58" s="850"/>
      <c r="L58" s="850"/>
      <c r="M58" s="851"/>
      <c r="N58" s="776" t="str">
        <f>IF(I58="","",SUM($I$48:I57)+I58)</f>
        <v/>
      </c>
      <c r="O58" s="777"/>
      <c r="P58" s="777"/>
      <c r="Q58" s="777"/>
      <c r="R58" s="777"/>
      <c r="S58" s="778"/>
      <c r="T58" s="847">
        <v>23</v>
      </c>
      <c r="U58" s="848"/>
      <c r="V58" s="842"/>
      <c r="W58" s="843"/>
      <c r="X58" s="844"/>
      <c r="Y58" s="849"/>
      <c r="Z58" s="850"/>
      <c r="AA58" s="850"/>
      <c r="AB58" s="850"/>
      <c r="AC58" s="851"/>
      <c r="AD58" s="776" t="str">
        <f>IF(Y58="","",SUM($I$48:$I$59)+SUM($Y$48:Y57)+Y58)</f>
        <v/>
      </c>
      <c r="AE58" s="777"/>
      <c r="AF58" s="777"/>
      <c r="AG58" s="777"/>
      <c r="AH58" s="777"/>
      <c r="AI58" s="778"/>
      <c r="AJ58" s="83"/>
      <c r="AK58" s="76"/>
      <c r="AL58" s="8"/>
      <c r="AM58" s="2"/>
      <c r="AN58" s="2"/>
      <c r="AO58" s="2"/>
      <c r="AP58" s="84"/>
      <c r="AQ58" s="84"/>
      <c r="AR58" s="84"/>
      <c r="AS58" s="84"/>
      <c r="AT58" s="84"/>
      <c r="AU58" s="84"/>
      <c r="AV58" s="84"/>
      <c r="AW58" s="84"/>
      <c r="AX58" s="84"/>
      <c r="AY58" s="84"/>
      <c r="AZ58" s="84"/>
      <c r="BA58" s="84"/>
      <c r="BB58" s="84"/>
      <c r="BC58" s="84"/>
      <c r="BD58" s="84"/>
      <c r="BE58" s="84"/>
      <c r="BF58" s="84"/>
      <c r="BG58" s="2"/>
      <c r="BH58" s="2"/>
      <c r="BI58" s="2"/>
      <c r="BJ58" s="2"/>
      <c r="BK58" s="2"/>
      <c r="BL58" s="2"/>
      <c r="BM58" s="2"/>
      <c r="BN58" s="2"/>
      <c r="BO58" s="2"/>
      <c r="BP58" s="1199"/>
      <c r="BQ58" s="1198"/>
      <c r="BR58" s="1198"/>
      <c r="BS58" s="1198"/>
      <c r="BT58" s="51"/>
      <c r="BU58" s="51"/>
      <c r="BV58" s="51"/>
      <c r="BW58" s="51"/>
      <c r="BX58" s="51"/>
      <c r="BY58" s="51"/>
      <c r="BZ58" s="51"/>
      <c r="CA58" s="51"/>
      <c r="CB58" s="51"/>
      <c r="CC58" s="52"/>
      <c r="CD58" s="52"/>
      <c r="CE58" s="52"/>
      <c r="CF58" s="52"/>
      <c r="CG58" s="52"/>
      <c r="CH58" s="52"/>
      <c r="CI58" s="52"/>
      <c r="CJ58" s="52"/>
      <c r="CK58" s="52"/>
      <c r="CL58" s="52"/>
      <c r="CM58" s="52"/>
      <c r="CN58" s="52"/>
      <c r="CO58" s="51"/>
      <c r="CP58" s="51"/>
      <c r="CQ58" s="51"/>
      <c r="CR58" s="51"/>
      <c r="CS58" s="52"/>
      <c r="CT58" s="52"/>
      <c r="CU58" s="52"/>
      <c r="CV58" s="52"/>
      <c r="CW58" s="52"/>
      <c r="CX58" s="2"/>
      <c r="CY58" s="2"/>
      <c r="CZ58" s="2"/>
      <c r="DA58" s="2"/>
      <c r="DB58" s="2"/>
      <c r="DC58" s="2"/>
      <c r="DD58" s="2"/>
      <c r="DE58" s="2"/>
      <c r="DF58" s="2"/>
      <c r="DG58" s="2"/>
      <c r="DH58" s="2"/>
      <c r="DI58" s="2"/>
      <c r="DJ58" s="2"/>
      <c r="DK58" s="2"/>
      <c r="DN58" t="s">
        <v>196</v>
      </c>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row>
    <row r="59" spans="1:186" ht="15" customHeight="1">
      <c r="A59" s="4"/>
      <c r="B59" s="5"/>
      <c r="C59" s="32"/>
      <c r="D59" s="847">
        <v>12</v>
      </c>
      <c r="E59" s="848"/>
      <c r="F59" s="842"/>
      <c r="G59" s="843"/>
      <c r="H59" s="844"/>
      <c r="I59" s="849"/>
      <c r="J59" s="850"/>
      <c r="K59" s="850"/>
      <c r="L59" s="850"/>
      <c r="M59" s="851"/>
      <c r="N59" s="776" t="str">
        <f>IF(I59="","",SUM($I$48:I58)+I59)</f>
        <v/>
      </c>
      <c r="O59" s="777"/>
      <c r="P59" s="777"/>
      <c r="Q59" s="777"/>
      <c r="R59" s="777"/>
      <c r="S59" s="778"/>
      <c r="T59" s="847">
        <v>24</v>
      </c>
      <c r="U59" s="848"/>
      <c r="V59" s="842"/>
      <c r="W59" s="843"/>
      <c r="X59" s="844"/>
      <c r="Y59" s="849"/>
      <c r="Z59" s="850"/>
      <c r="AA59" s="850"/>
      <c r="AB59" s="850"/>
      <c r="AC59" s="851"/>
      <c r="AD59" s="776" t="str">
        <f>IF(Y59="","",SUM($I$48:$I$59)+SUM($Y$48:Y58)+Y59)</f>
        <v/>
      </c>
      <c r="AE59" s="777"/>
      <c r="AF59" s="777"/>
      <c r="AG59" s="777"/>
      <c r="AH59" s="777"/>
      <c r="AI59" s="778"/>
      <c r="AJ59" s="83"/>
      <c r="AK59" s="76"/>
      <c r="AL59" s="8"/>
      <c r="AM59" s="2"/>
      <c r="AN59" s="2"/>
      <c r="AO59" s="2"/>
      <c r="AP59" s="84"/>
      <c r="AQ59" s="84"/>
      <c r="AR59" s="84"/>
      <c r="AS59" s="84"/>
      <c r="AT59" s="84"/>
      <c r="AU59" s="84"/>
      <c r="AV59" s="84"/>
      <c r="AW59" s="84"/>
      <c r="AX59" s="84"/>
      <c r="AY59" s="84"/>
      <c r="AZ59" s="84"/>
      <c r="BA59" s="84"/>
      <c r="BB59" s="84"/>
      <c r="BC59" s="84"/>
      <c r="BD59" s="84"/>
      <c r="BE59" s="84"/>
      <c r="BF59" s="84"/>
      <c r="BG59" s="2"/>
      <c r="BH59" s="2"/>
      <c r="BI59" s="2"/>
      <c r="BJ59" s="2"/>
      <c r="BK59" s="2"/>
      <c r="BL59" s="2"/>
      <c r="BM59" s="2"/>
      <c r="BN59" s="2"/>
      <c r="BO59" s="2"/>
      <c r="BP59" s="1199"/>
      <c r="BQ59" s="1198"/>
      <c r="BR59" s="1198"/>
      <c r="BS59" s="1198"/>
      <c r="BT59" s="51"/>
      <c r="BU59" s="51"/>
      <c r="BV59" s="51"/>
      <c r="BW59" s="51"/>
      <c r="BX59" s="51"/>
      <c r="BY59" s="51"/>
      <c r="BZ59" s="51"/>
      <c r="CA59" s="51"/>
      <c r="CB59" s="51"/>
      <c r="CC59" s="52"/>
      <c r="CD59" s="52"/>
      <c r="CE59" s="52"/>
      <c r="CF59" s="52"/>
      <c r="CG59" s="52"/>
      <c r="CH59" s="52"/>
      <c r="CI59" s="52"/>
      <c r="CJ59" s="52"/>
      <c r="CK59" s="52"/>
      <c r="CL59" s="52"/>
      <c r="CM59" s="52"/>
      <c r="CN59" s="52"/>
      <c r="CO59" s="51"/>
      <c r="CP59" s="51"/>
      <c r="CQ59" s="51"/>
      <c r="CR59" s="51"/>
      <c r="CS59" s="52"/>
      <c r="CT59" s="52"/>
      <c r="CU59" s="52"/>
      <c r="CV59" s="52"/>
      <c r="CW59" s="52"/>
      <c r="CX59" s="2"/>
      <c r="CY59" s="2"/>
      <c r="CZ59" s="2"/>
      <c r="DA59" s="2"/>
      <c r="DB59" s="2"/>
      <c r="DC59" s="2"/>
      <c r="DD59" s="2"/>
      <c r="DE59" s="2"/>
      <c r="DF59" s="2"/>
      <c r="DG59" s="2"/>
      <c r="DH59" s="2"/>
      <c r="DI59" s="2"/>
      <c r="DJ59" s="2"/>
      <c r="DK59" s="2"/>
      <c r="DN59" t="s">
        <v>197</v>
      </c>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row>
    <row r="60" spans="1:186" ht="15" customHeight="1">
      <c r="A60" s="4"/>
      <c r="B60" s="5"/>
      <c r="C60" s="5" t="s">
        <v>621</v>
      </c>
      <c r="D60" s="322"/>
      <c r="E60" s="322"/>
      <c r="F60" s="323"/>
      <c r="G60" s="323"/>
      <c r="H60" s="323"/>
      <c r="I60" s="324"/>
      <c r="J60" s="324"/>
      <c r="K60" s="324"/>
      <c r="L60" s="324"/>
      <c r="M60" s="324"/>
      <c r="N60" s="325"/>
      <c r="O60" s="326"/>
      <c r="P60" s="326"/>
      <c r="Q60" s="326"/>
      <c r="R60" s="326"/>
      <c r="S60" s="326"/>
      <c r="T60" s="322"/>
      <c r="U60" s="322"/>
      <c r="V60" s="323"/>
      <c r="W60" s="323"/>
      <c r="X60" s="323"/>
      <c r="Y60" s="324"/>
      <c r="Z60" s="324"/>
      <c r="AA60" s="324"/>
      <c r="AB60" s="324"/>
      <c r="AC60" s="324"/>
      <c r="AD60" s="325" t="str">
        <f>IF(Y60="","",SUM($I$49:$M$60)+SUM($Y$49:Y60)+Y61)</f>
        <v/>
      </c>
      <c r="AE60" s="326"/>
      <c r="AF60" s="1277" t="s">
        <v>786</v>
      </c>
      <c r="AG60" s="1277"/>
      <c r="AH60" s="1277"/>
      <c r="AI60" s="1277"/>
      <c r="AJ60" s="1277"/>
      <c r="AK60" s="1277"/>
      <c r="AL60" s="8"/>
      <c r="AM60" s="2"/>
      <c r="AN60" s="2"/>
      <c r="AO60" s="2"/>
      <c r="AP60" s="84"/>
      <c r="AQ60" s="84"/>
      <c r="AR60" s="84"/>
      <c r="AS60" s="84"/>
      <c r="AT60" s="84"/>
      <c r="AU60" s="84"/>
      <c r="AV60" s="84"/>
      <c r="AW60" s="84"/>
      <c r="AX60" s="84"/>
      <c r="AY60" s="84"/>
      <c r="AZ60" s="84"/>
      <c r="BA60" s="84"/>
      <c r="BB60" s="84"/>
      <c r="BC60" s="84"/>
      <c r="BD60" s="84"/>
      <c r="BE60" s="84"/>
      <c r="BF60" s="84"/>
      <c r="BG60" s="2"/>
      <c r="BH60" s="2"/>
      <c r="BI60" s="2"/>
      <c r="BJ60" s="2"/>
      <c r="BK60" s="2"/>
      <c r="BL60" s="2"/>
      <c r="BM60" s="2"/>
      <c r="BN60" s="2"/>
      <c r="BO60" s="2"/>
      <c r="BP60" s="1199"/>
      <c r="BQ60" s="1198"/>
      <c r="BR60" s="1198"/>
      <c r="BS60" s="1198"/>
      <c r="BT60" s="51"/>
      <c r="BU60" s="51"/>
      <c r="BV60" s="51"/>
      <c r="BW60" s="51"/>
      <c r="BX60" s="51"/>
      <c r="BY60" s="51"/>
      <c r="BZ60" s="51"/>
      <c r="CA60" s="51"/>
      <c r="CB60" s="51"/>
      <c r="CC60" s="52"/>
      <c r="CD60" s="52"/>
      <c r="CE60" s="52"/>
      <c r="CF60" s="52"/>
      <c r="CG60" s="52"/>
      <c r="CH60" s="52"/>
      <c r="CI60" s="52"/>
      <c r="CJ60" s="52"/>
      <c r="CK60" s="52"/>
      <c r="CL60" s="52"/>
      <c r="CM60" s="52"/>
      <c r="CN60" s="52"/>
      <c r="CO60" s="51"/>
      <c r="CP60" s="51"/>
      <c r="CQ60" s="51"/>
      <c r="CR60" s="51"/>
      <c r="CS60" s="52"/>
      <c r="CT60" s="52"/>
      <c r="CU60" s="52"/>
      <c r="CV60" s="52"/>
      <c r="CW60" s="52"/>
      <c r="CX60" s="2"/>
      <c r="CY60" s="2"/>
      <c r="CZ60" s="2"/>
      <c r="DA60" s="2"/>
      <c r="DB60" s="2"/>
      <c r="DC60" s="2"/>
      <c r="DD60" s="2"/>
      <c r="DE60" s="2"/>
      <c r="DF60" s="2"/>
      <c r="DG60" s="2"/>
      <c r="DH60" s="2"/>
      <c r="DI60" s="2"/>
      <c r="DJ60" s="2"/>
      <c r="DK60" s="2"/>
      <c r="DN60" t="s">
        <v>198</v>
      </c>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row>
    <row r="61" spans="1:186" ht="15" customHeight="1">
      <c r="A61" s="4"/>
      <c r="B61" s="34"/>
      <c r="C61" s="34"/>
      <c r="D61" s="34"/>
      <c r="E61" s="34"/>
      <c r="F61" s="34"/>
      <c r="G61" s="34"/>
      <c r="H61" s="34"/>
      <c r="I61" s="34"/>
      <c r="J61" s="34"/>
      <c r="K61" s="34"/>
      <c r="L61" s="34"/>
      <c r="M61" s="34"/>
      <c r="N61" s="34"/>
      <c r="O61" s="34"/>
      <c r="P61" s="34"/>
      <c r="Q61" s="34"/>
      <c r="R61" s="35"/>
      <c r="S61" s="35"/>
      <c r="T61" s="35"/>
      <c r="U61" s="35"/>
      <c r="V61" s="35"/>
      <c r="W61" s="35"/>
      <c r="X61" s="35"/>
      <c r="Y61" s="35"/>
      <c r="Z61" s="35"/>
      <c r="AA61" s="34"/>
      <c r="AB61" s="34"/>
      <c r="AC61" s="34"/>
      <c r="AD61" s="34"/>
      <c r="AE61" s="34"/>
      <c r="AF61" s="34"/>
      <c r="AG61" s="34"/>
      <c r="AH61" s="34"/>
      <c r="AI61" s="34"/>
      <c r="AJ61" s="34"/>
      <c r="AK61" s="34"/>
      <c r="AL61" s="8"/>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1199"/>
      <c r="BQ61" s="1198"/>
      <c r="BR61" s="1198"/>
      <c r="BS61" s="1198"/>
      <c r="BT61" s="51"/>
      <c r="BU61" s="51"/>
      <c r="BV61" s="51"/>
      <c r="BW61" s="51"/>
      <c r="BX61" s="51"/>
      <c r="BY61" s="51"/>
      <c r="BZ61" s="51"/>
      <c r="CA61" s="52"/>
      <c r="CB61" s="51"/>
      <c r="CC61" s="52"/>
      <c r="CD61" s="52"/>
      <c r="CE61" s="52"/>
      <c r="CF61" s="52"/>
      <c r="CG61" s="52"/>
      <c r="CH61" s="52"/>
      <c r="CI61" s="52"/>
      <c r="CJ61" s="52"/>
      <c r="CK61" s="52"/>
      <c r="CL61" s="52"/>
      <c r="CM61" s="52"/>
      <c r="CN61" s="52"/>
      <c r="CO61" s="52"/>
      <c r="CP61" s="52"/>
      <c r="CQ61" s="52"/>
      <c r="CR61" s="52"/>
      <c r="CS61" s="52"/>
      <c r="CT61" s="52"/>
      <c r="CU61" s="52"/>
      <c r="CV61" s="52"/>
      <c r="CW61" s="52"/>
      <c r="CX61" s="2"/>
      <c r="CY61" s="2"/>
      <c r="CZ61" s="2"/>
      <c r="DA61" s="2"/>
      <c r="DB61" s="2"/>
      <c r="DC61" s="2"/>
      <c r="DD61" s="2"/>
      <c r="DE61" s="2"/>
      <c r="DF61" s="2"/>
      <c r="DG61" s="2"/>
      <c r="DH61" s="2"/>
      <c r="DI61" s="2"/>
      <c r="DJ61" s="2"/>
      <c r="DK61" s="2"/>
      <c r="DN61" t="s">
        <v>199</v>
      </c>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row>
    <row r="62" spans="1:186" ht="12.6" customHeight="1">
      <c r="A62" s="320"/>
      <c r="B62" s="327"/>
      <c r="C62" s="327"/>
      <c r="D62" s="327"/>
      <c r="E62" s="327"/>
      <c r="F62" s="327"/>
      <c r="G62" s="327"/>
      <c r="H62" s="327"/>
      <c r="I62" s="327"/>
      <c r="J62" s="327"/>
      <c r="K62" s="327"/>
      <c r="L62" s="327"/>
      <c r="M62" s="327"/>
      <c r="N62" s="327"/>
      <c r="O62" s="327"/>
      <c r="P62" s="327"/>
      <c r="Q62" s="327"/>
      <c r="R62" s="320"/>
      <c r="S62" s="320"/>
      <c r="T62" s="320"/>
      <c r="U62" s="320"/>
      <c r="V62" s="320"/>
      <c r="W62" s="320"/>
      <c r="X62" s="320"/>
      <c r="Y62" s="320"/>
      <c r="Z62" s="320"/>
      <c r="AA62" s="327"/>
      <c r="AB62" s="327"/>
      <c r="AC62" s="327"/>
      <c r="AD62" s="327"/>
      <c r="AE62" s="327"/>
      <c r="AF62" s="327"/>
      <c r="AG62" s="327"/>
      <c r="AH62" s="327"/>
      <c r="AI62" s="327"/>
      <c r="AJ62" s="327"/>
      <c r="AK62" s="327"/>
      <c r="AL62" s="320"/>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1199"/>
      <c r="BQ62" s="1198"/>
      <c r="BR62" s="1198"/>
      <c r="BS62" s="1198"/>
      <c r="BT62" s="51"/>
      <c r="BU62" s="51"/>
      <c r="BV62" s="51"/>
      <c r="BW62" s="51"/>
      <c r="BX62" s="51"/>
      <c r="BY62" s="51"/>
      <c r="BZ62" s="51"/>
      <c r="CA62" s="52"/>
      <c r="CB62" s="51"/>
      <c r="CC62" s="52"/>
      <c r="CD62" s="52"/>
      <c r="CE62" s="52"/>
      <c r="CF62" s="52"/>
      <c r="CG62" s="52"/>
      <c r="CH62" s="52"/>
      <c r="CI62" s="52"/>
      <c r="CJ62" s="52"/>
      <c r="CK62" s="52"/>
      <c r="CL62" s="52"/>
      <c r="CM62" s="52"/>
      <c r="CN62" s="52"/>
      <c r="CO62" s="52"/>
      <c r="CP62" s="52"/>
      <c r="CQ62" s="52"/>
      <c r="CR62" s="52"/>
      <c r="CS62" s="52"/>
      <c r="CT62" s="52"/>
      <c r="CU62" s="52"/>
      <c r="CV62" s="52"/>
      <c r="CW62" s="52"/>
      <c r="CX62" s="2"/>
      <c r="CY62" s="2"/>
      <c r="CZ62" s="2"/>
      <c r="DA62" s="2"/>
      <c r="DB62" s="2"/>
      <c r="DC62" s="2"/>
      <c r="DD62" s="2"/>
      <c r="DE62" s="2"/>
      <c r="DF62" s="2"/>
      <c r="DG62" s="2"/>
      <c r="DH62" s="2"/>
      <c r="DI62" s="2"/>
      <c r="DJ62" s="2"/>
      <c r="DK62" s="2"/>
      <c r="DN62" t="s">
        <v>200</v>
      </c>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row>
    <row r="63" spans="1:186" ht="12.6" customHeight="1">
      <c r="A63" s="2"/>
      <c r="B63" s="5"/>
      <c r="C63" s="5"/>
      <c r="D63" s="5"/>
      <c r="E63" s="5"/>
      <c r="F63" s="5"/>
      <c r="G63" s="5"/>
      <c r="H63" s="5"/>
      <c r="I63" s="5"/>
      <c r="J63" s="5"/>
      <c r="K63" s="5"/>
      <c r="L63" s="5"/>
      <c r="M63" s="5"/>
      <c r="N63" s="5"/>
      <c r="O63" s="5"/>
      <c r="P63" s="5"/>
      <c r="Q63" s="5"/>
      <c r="R63" s="2"/>
      <c r="S63" s="2"/>
      <c r="T63" s="2"/>
      <c r="U63" s="2"/>
      <c r="V63" s="2"/>
      <c r="W63" s="2"/>
      <c r="X63" s="2"/>
      <c r="Y63" s="2"/>
      <c r="Z63" s="2"/>
      <c r="AA63" s="5"/>
      <c r="AB63" s="5"/>
      <c r="AC63" s="5"/>
      <c r="AD63" s="5"/>
      <c r="AE63" s="5"/>
      <c r="AF63" s="5"/>
      <c r="AG63" s="5"/>
      <c r="AH63" s="5"/>
      <c r="AI63" s="5"/>
      <c r="AJ63" s="5"/>
      <c r="AK63" s="5"/>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1199"/>
      <c r="BQ63" s="1198"/>
      <c r="BR63" s="1198"/>
      <c r="BS63" s="1198"/>
      <c r="BT63" s="51"/>
      <c r="BU63" s="51"/>
      <c r="BV63" s="51"/>
      <c r="BW63" s="51"/>
      <c r="BX63" s="51"/>
      <c r="BY63" s="51"/>
      <c r="BZ63" s="51"/>
      <c r="CA63" s="52"/>
      <c r="CB63" s="51"/>
      <c r="CC63" s="52"/>
      <c r="CD63" s="52"/>
      <c r="CE63" s="52"/>
      <c r="CF63" s="52"/>
      <c r="CG63" s="52"/>
      <c r="CH63" s="52"/>
      <c r="CI63" s="52"/>
      <c r="CJ63" s="52"/>
      <c r="CK63" s="52"/>
      <c r="CL63" s="52"/>
      <c r="CM63" s="52"/>
      <c r="CN63" s="52"/>
      <c r="CO63" s="52"/>
      <c r="CP63" s="52"/>
      <c r="CQ63" s="52"/>
      <c r="CR63" s="52"/>
      <c r="CS63" s="52"/>
      <c r="CT63" s="52"/>
      <c r="CU63" s="52"/>
      <c r="CV63" s="52"/>
      <c r="CW63" s="52"/>
      <c r="CX63" s="2"/>
      <c r="CY63" s="2"/>
      <c r="CZ63" s="2"/>
      <c r="DA63" s="2"/>
      <c r="DB63" s="2"/>
      <c r="DC63" s="2"/>
      <c r="DD63" s="2"/>
      <c r="DE63" s="2"/>
      <c r="DF63" s="2"/>
      <c r="DG63" s="2"/>
      <c r="DH63" s="2"/>
      <c r="DI63" s="2"/>
      <c r="DJ63" s="2"/>
      <c r="DK63" s="2"/>
      <c r="DN63" t="s">
        <v>201</v>
      </c>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row>
    <row r="64" spans="1:186" ht="12.6" customHeight="1">
      <c r="A64" s="38"/>
      <c r="B64" s="36"/>
      <c r="C64" s="36"/>
      <c r="D64" s="36"/>
      <c r="E64" s="36"/>
      <c r="F64" s="36"/>
      <c r="G64" s="36"/>
      <c r="H64" s="36"/>
      <c r="I64" s="36"/>
      <c r="J64" s="36"/>
      <c r="K64" s="36"/>
      <c r="L64" s="36"/>
      <c r="M64" s="36"/>
      <c r="N64" s="36"/>
      <c r="O64" s="36"/>
      <c r="P64" s="36"/>
      <c r="Q64" s="36"/>
      <c r="R64" s="37"/>
      <c r="S64" s="37"/>
      <c r="T64" s="37"/>
      <c r="U64" s="37"/>
      <c r="V64" s="37"/>
      <c r="W64" s="37"/>
      <c r="X64" s="37"/>
      <c r="Y64" s="37"/>
      <c r="Z64" s="37"/>
      <c r="AA64" s="36"/>
      <c r="AB64" s="36"/>
      <c r="AC64" s="36"/>
      <c r="AD64" s="36"/>
      <c r="AE64" s="36"/>
      <c r="AF64" s="36"/>
      <c r="AG64" s="36"/>
      <c r="AH64" s="36"/>
      <c r="AI64" s="36"/>
      <c r="AJ64" s="36"/>
      <c r="AK64" s="36"/>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1199"/>
      <c r="BQ64" s="1198"/>
      <c r="BR64" s="1198"/>
      <c r="BS64" s="1198"/>
      <c r="BT64" s="51"/>
      <c r="BU64" s="51"/>
      <c r="BV64" s="51"/>
      <c r="BW64" s="51"/>
      <c r="BX64" s="51"/>
      <c r="BY64" s="51"/>
      <c r="BZ64" s="51"/>
      <c r="CA64" s="52"/>
      <c r="CB64" s="51"/>
      <c r="CC64" s="52"/>
      <c r="CD64" s="52"/>
      <c r="CE64" s="52"/>
      <c r="CF64" s="52"/>
      <c r="CG64" s="52"/>
      <c r="CH64" s="52"/>
      <c r="CI64" s="52"/>
      <c r="CJ64" s="52"/>
      <c r="CK64" s="52"/>
      <c r="CL64" s="52"/>
      <c r="CM64" s="52"/>
      <c r="CN64" s="52"/>
      <c r="CO64" s="52"/>
      <c r="CP64" s="52"/>
      <c r="CQ64" s="52"/>
      <c r="CR64" s="52"/>
      <c r="CS64" s="52"/>
      <c r="CT64" s="52"/>
      <c r="CU64" s="52"/>
      <c r="CV64" s="52"/>
      <c r="CW64" s="52"/>
      <c r="CX64" s="2"/>
      <c r="CY64" s="2"/>
      <c r="CZ64" s="2"/>
      <c r="DA64" s="2"/>
      <c r="DB64" s="2"/>
      <c r="DC64" s="2"/>
      <c r="DD64" s="2"/>
      <c r="DE64" s="2"/>
      <c r="DF64" s="2"/>
      <c r="DG64" s="2"/>
      <c r="DH64" s="2"/>
      <c r="DI64" s="2"/>
      <c r="DJ64" s="2"/>
      <c r="DK64" s="2"/>
      <c r="DN64" t="s">
        <v>202</v>
      </c>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row>
    <row r="65" spans="1:186" ht="12.6" customHeight="1">
      <c r="A65" s="38"/>
      <c r="B65" s="5"/>
      <c r="C65" s="5"/>
      <c r="D65" s="5"/>
      <c r="E65" s="5"/>
      <c r="F65" s="5"/>
      <c r="G65" s="5"/>
      <c r="H65" s="5"/>
      <c r="I65" s="5"/>
      <c r="J65" s="5"/>
      <c r="K65" s="5"/>
      <c r="L65" s="5"/>
      <c r="M65" s="5"/>
      <c r="N65" s="5"/>
      <c r="O65" s="5"/>
      <c r="P65" s="5"/>
      <c r="Q65" s="5"/>
      <c r="R65" s="2"/>
      <c r="S65" s="2"/>
      <c r="T65" s="2"/>
      <c r="U65" s="2"/>
      <c r="V65" s="2"/>
      <c r="W65" s="1193"/>
      <c r="X65" s="1193"/>
      <c r="Y65" s="1193"/>
      <c r="Z65" s="1193"/>
      <c r="AA65" s="1135"/>
      <c r="AB65" s="1135"/>
      <c r="AC65" s="1135"/>
      <c r="AD65" s="1135"/>
      <c r="AE65" s="1135"/>
      <c r="AF65" s="1135"/>
      <c r="AG65" s="1135"/>
      <c r="AH65" s="1135"/>
      <c r="AI65" s="1135"/>
      <c r="AJ65" s="1135"/>
      <c r="AK65" s="1135"/>
      <c r="AL65" s="44"/>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1199"/>
      <c r="BQ65" s="1198"/>
      <c r="BR65" s="1198"/>
      <c r="BS65" s="1198"/>
      <c r="BT65" s="51"/>
      <c r="BU65" s="51"/>
      <c r="BV65" s="51"/>
      <c r="BW65" s="51"/>
      <c r="BX65" s="51"/>
      <c r="BY65" s="51"/>
      <c r="BZ65" s="51"/>
      <c r="CA65" s="52"/>
      <c r="CB65" s="51"/>
      <c r="CC65" s="51"/>
      <c r="CD65" s="51"/>
      <c r="CE65" s="51"/>
      <c r="CF65" s="51"/>
      <c r="CG65" s="51"/>
      <c r="CH65" s="51"/>
      <c r="CI65" s="52"/>
      <c r="CJ65" s="52"/>
      <c r="CK65" s="52"/>
      <c r="CL65" s="52"/>
      <c r="CM65" s="52"/>
      <c r="CN65" s="52"/>
      <c r="CO65" s="52"/>
      <c r="CP65" s="52"/>
      <c r="CQ65" s="52"/>
      <c r="CR65" s="52"/>
      <c r="CS65" s="52"/>
      <c r="CT65" s="52"/>
      <c r="CU65" s="52"/>
      <c r="CV65" s="52"/>
      <c r="CW65" s="52"/>
      <c r="CX65" s="2"/>
      <c r="CY65" s="2"/>
      <c r="CZ65" s="2"/>
      <c r="DA65" s="2"/>
      <c r="DB65" s="2"/>
      <c r="DC65" s="2"/>
      <c r="DD65" s="2"/>
      <c r="DE65" s="2"/>
      <c r="DF65" s="2"/>
      <c r="DG65" s="2"/>
      <c r="DH65" s="2"/>
      <c r="DI65" s="2"/>
      <c r="DJ65" s="2"/>
      <c r="DK65" s="2"/>
      <c r="DN65" t="s">
        <v>203</v>
      </c>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row>
    <row r="66" spans="1:186" ht="20.100000000000001" customHeight="1" thickBot="1">
      <c r="A66" s="38"/>
      <c r="B66" s="5"/>
      <c r="C66" s="5"/>
      <c r="D66" s="5"/>
      <c r="E66" s="5"/>
      <c r="F66" s="5"/>
      <c r="G66" s="5"/>
      <c r="H66" s="5"/>
      <c r="I66" s="5"/>
      <c r="J66" s="5"/>
      <c r="K66" s="5"/>
      <c r="L66" s="5"/>
      <c r="M66" s="5"/>
      <c r="N66" s="5"/>
      <c r="O66" s="5"/>
      <c r="P66" s="5"/>
      <c r="Q66" s="5"/>
      <c r="R66" s="2"/>
      <c r="S66" s="2"/>
      <c r="T66" s="2"/>
      <c r="U66" s="779" t="s">
        <v>222</v>
      </c>
      <c r="V66" s="779"/>
      <c r="W66" s="779"/>
      <c r="X66" s="779"/>
      <c r="Y66" s="779"/>
      <c r="Z66" s="1192" t="s">
        <v>623</v>
      </c>
      <c r="AA66" s="1192"/>
      <c r="AB66" s="1192"/>
      <c r="AC66" s="1192"/>
      <c r="AD66" s="907" t="str">
        <f>AD9</f>
        <v>(自動計算／単発工事用)</v>
      </c>
      <c r="AE66" s="907"/>
      <c r="AF66" s="907"/>
      <c r="AG66" s="907"/>
      <c r="AH66" s="907"/>
      <c r="AI66" s="907"/>
      <c r="AJ66" s="907"/>
      <c r="AK66" s="907"/>
      <c r="AL66" s="44"/>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1199"/>
      <c r="BQ66" s="1198"/>
      <c r="BR66" s="1198"/>
      <c r="BS66" s="1198"/>
      <c r="BT66" s="51"/>
      <c r="BU66" s="51"/>
      <c r="BV66" s="51"/>
      <c r="BW66" s="51"/>
      <c r="BX66" s="51"/>
      <c r="BY66" s="51"/>
      <c r="BZ66" s="51"/>
      <c r="CA66" s="52"/>
      <c r="CB66" s="51"/>
      <c r="CC66" s="51"/>
      <c r="CD66" s="51"/>
      <c r="CE66" s="51"/>
      <c r="CF66" s="51"/>
      <c r="CG66" s="51"/>
      <c r="CH66" s="51"/>
      <c r="CI66" s="52"/>
      <c r="CJ66" s="52"/>
      <c r="CK66" s="52"/>
      <c r="CL66" s="52"/>
      <c r="CM66" s="52"/>
      <c r="CN66" s="52"/>
      <c r="CO66" s="52"/>
      <c r="CP66" s="52"/>
      <c r="CQ66" s="52"/>
      <c r="CR66" s="52"/>
      <c r="CS66" s="52"/>
      <c r="CT66" s="52"/>
      <c r="CU66" s="52"/>
      <c r="CV66" s="52"/>
      <c r="CW66" s="52"/>
      <c r="CX66" s="2"/>
      <c r="CY66" s="2"/>
      <c r="CZ66" s="2"/>
      <c r="DA66" s="2"/>
      <c r="DB66" s="2"/>
      <c r="DC66" s="2"/>
      <c r="DD66" s="2"/>
      <c r="DE66" s="2"/>
      <c r="DF66" s="2"/>
      <c r="DG66" s="2"/>
      <c r="DH66" s="2"/>
      <c r="DI66" s="2"/>
      <c r="DJ66" s="2"/>
      <c r="DK66" s="2"/>
      <c r="DN66" t="s">
        <v>204</v>
      </c>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row>
    <row r="67" spans="1:186" ht="20.100000000000001" customHeight="1">
      <c r="A67" s="38"/>
      <c r="B67" s="5"/>
      <c r="C67" s="2"/>
      <c r="D67" s="2"/>
      <c r="E67" s="2"/>
      <c r="F67" s="772" t="str">
        <f>IF(L6="","池田煖房工業株式会社　御中",L6)</f>
        <v>池田煖房工業株式会社　御中</v>
      </c>
      <c r="G67" s="772"/>
      <c r="H67" s="772"/>
      <c r="I67" s="772"/>
      <c r="J67" s="772"/>
      <c r="K67" s="772"/>
      <c r="L67" s="772"/>
      <c r="M67" s="772"/>
      <c r="N67" s="772"/>
      <c r="O67" s="772"/>
      <c r="P67" s="772"/>
      <c r="Q67" s="772"/>
      <c r="R67" s="6"/>
      <c r="S67" s="7"/>
      <c r="T67" s="2"/>
      <c r="U67" s="886" t="s">
        <v>219</v>
      </c>
      <c r="V67" s="887"/>
      <c r="W67" s="887"/>
      <c r="X67" s="887"/>
      <c r="Y67" s="888"/>
      <c r="Z67" s="1019">
        <f>IF($Z$10="","",$Z$10)</f>
        <v>1</v>
      </c>
      <c r="AA67" s="1019"/>
      <c r="AB67" s="892">
        <f>IF($AB$10="","",$AB$10)</f>
        <v>2</v>
      </c>
      <c r="AC67" s="892"/>
      <c r="AD67" s="892">
        <f>IF($AD$10="","",$AD$10)</f>
        <v>3</v>
      </c>
      <c r="AE67" s="892"/>
      <c r="AF67" s="892">
        <f>IF($AF$10="","",$AF$10)</f>
        <v>4</v>
      </c>
      <c r="AG67" s="892"/>
      <c r="AH67" s="892">
        <f>IF($AH$10="","",$AH$10)</f>
        <v>5</v>
      </c>
      <c r="AI67" s="892"/>
      <c r="AJ67" s="1019">
        <f>IF($AJ$10="","",$AJ$10)</f>
        <v>6</v>
      </c>
      <c r="AK67" s="1020"/>
      <c r="AL67" s="44"/>
      <c r="AM67" s="2"/>
      <c r="AN67" s="2"/>
      <c r="AO67" s="2"/>
      <c r="AP67" s="2"/>
      <c r="AQ67" s="832" t="s">
        <v>430</v>
      </c>
      <c r="AR67" s="832"/>
      <c r="AS67" s="832"/>
      <c r="AT67" s="832"/>
      <c r="AU67" s="832"/>
      <c r="AV67" s="832"/>
      <c r="AW67" s="832"/>
      <c r="AX67" s="832"/>
      <c r="AY67" s="832"/>
      <c r="AZ67" s="832"/>
      <c r="BA67" s="832"/>
      <c r="BB67" s="832"/>
      <c r="BC67" s="832"/>
      <c r="BD67" s="832"/>
      <c r="BE67" s="832"/>
      <c r="BF67" s="832"/>
      <c r="BG67" s="832"/>
      <c r="BH67" s="832"/>
      <c r="BI67" s="832"/>
      <c r="BJ67" s="832"/>
      <c r="BK67" s="832"/>
      <c r="BL67" s="2"/>
      <c r="BM67" s="2"/>
      <c r="BN67" s="2"/>
      <c r="BO67" s="2"/>
      <c r="BP67" s="1199"/>
      <c r="BQ67" s="1198"/>
      <c r="BR67" s="1198"/>
      <c r="BS67" s="1198"/>
      <c r="BT67" s="51"/>
      <c r="BU67" s="51"/>
      <c r="BV67" s="51"/>
      <c r="BW67" s="51"/>
      <c r="BX67" s="51"/>
      <c r="BY67" s="51"/>
      <c r="BZ67" s="51"/>
      <c r="CA67" s="52"/>
      <c r="CB67" s="51"/>
      <c r="CC67" s="51"/>
      <c r="CD67" s="51"/>
      <c r="CE67" s="51"/>
      <c r="CF67" s="51"/>
      <c r="CG67" s="51"/>
      <c r="CH67" s="51"/>
      <c r="CI67" s="52"/>
      <c r="CJ67" s="52"/>
      <c r="CK67" s="52"/>
      <c r="CL67" s="52"/>
      <c r="CM67" s="52"/>
      <c r="CN67" s="52"/>
      <c r="CO67" s="52"/>
      <c r="CP67" s="52"/>
      <c r="CQ67" s="52"/>
      <c r="CR67" s="52"/>
      <c r="CS67" s="52"/>
      <c r="CT67" s="52"/>
      <c r="CU67" s="52"/>
      <c r="CV67" s="52"/>
      <c r="CW67" s="52"/>
      <c r="CX67" s="2"/>
      <c r="CY67" s="2"/>
      <c r="CZ67" s="2"/>
      <c r="DA67" s="2"/>
      <c r="DB67" s="2"/>
      <c r="DC67" s="2"/>
      <c r="DD67" s="2"/>
      <c r="DE67" s="2"/>
      <c r="DF67" s="2"/>
      <c r="DG67" s="2"/>
      <c r="DH67" s="2"/>
      <c r="DI67" s="2"/>
      <c r="DJ67" s="2"/>
      <c r="DK67" s="2"/>
      <c r="DN67" t="s">
        <v>205</v>
      </c>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row>
    <row r="68" spans="1:186" ht="20.100000000000001" customHeight="1">
      <c r="A68" s="38"/>
      <c r="B68" s="5"/>
      <c r="C68" s="2"/>
      <c r="D68" s="2"/>
      <c r="E68" s="2"/>
      <c r="F68" s="772" t="s">
        <v>479</v>
      </c>
      <c r="G68" s="772"/>
      <c r="H68" s="772"/>
      <c r="I68" s="772"/>
      <c r="J68" s="772"/>
      <c r="K68" s="772"/>
      <c r="L68" s="772"/>
      <c r="M68" s="772"/>
      <c r="N68" s="772"/>
      <c r="O68" s="772"/>
      <c r="P68" s="772"/>
      <c r="Q68" s="772"/>
      <c r="R68" s="772"/>
      <c r="S68" s="772"/>
      <c r="T68" s="2"/>
      <c r="U68" s="883" t="s">
        <v>218</v>
      </c>
      <c r="V68" s="884"/>
      <c r="W68" s="885"/>
      <c r="X68" s="68" t="s">
        <v>217</v>
      </c>
      <c r="Y68" s="116">
        <f>IF($Y$11="","",$Y$11)</f>
        <v>1</v>
      </c>
      <c r="Z68" s="116">
        <f>IF($Z$11="","",$Z$11)</f>
        <v>2</v>
      </c>
      <c r="AA68" s="116">
        <f>IF($AA$11="","",$AA$11)</f>
        <v>3</v>
      </c>
      <c r="AB68" s="116">
        <f>IF($AB$11="","",$AB$11)</f>
        <v>4</v>
      </c>
      <c r="AC68" s="116">
        <f>IF($AC$11="","",$AC$11)</f>
        <v>5</v>
      </c>
      <c r="AD68" s="116">
        <f>IF($AD$11="","",$AD$11)</f>
        <v>6</v>
      </c>
      <c r="AE68" s="116">
        <f>IF($AE$11="","",$AE$11)</f>
        <v>7</v>
      </c>
      <c r="AF68" s="116">
        <f>IF($AF$11="","",$AF$11)</f>
        <v>8</v>
      </c>
      <c r="AG68" s="116">
        <f>IF($AG$11="","",$AG$11)</f>
        <v>9</v>
      </c>
      <c r="AH68" s="116">
        <f>IF($AH$11="","",$AH$11)</f>
        <v>0</v>
      </c>
      <c r="AI68" s="116">
        <f>IF($AI$11="","",$AI$11)</f>
        <v>1</v>
      </c>
      <c r="AJ68" s="116">
        <f>IF($AJ$11="","",$AJ$11)</f>
        <v>2</v>
      </c>
      <c r="AK68" s="117">
        <f>IF($AK$11="","",$AK$11)</f>
        <v>3</v>
      </c>
      <c r="AL68" s="44"/>
      <c r="AM68" s="2"/>
      <c r="AN68" s="2"/>
      <c r="AO68" s="2"/>
      <c r="AP68" s="2"/>
      <c r="AQ68" s="832"/>
      <c r="AR68" s="832"/>
      <c r="AS68" s="832"/>
      <c r="AT68" s="832"/>
      <c r="AU68" s="832"/>
      <c r="AV68" s="832"/>
      <c r="AW68" s="832"/>
      <c r="AX68" s="832"/>
      <c r="AY68" s="832"/>
      <c r="AZ68" s="832"/>
      <c r="BA68" s="832"/>
      <c r="BB68" s="832"/>
      <c r="BC68" s="832"/>
      <c r="BD68" s="832"/>
      <c r="BE68" s="832"/>
      <c r="BF68" s="832"/>
      <c r="BG68" s="832"/>
      <c r="BH68" s="832"/>
      <c r="BI68" s="832"/>
      <c r="BJ68" s="832"/>
      <c r="BK68" s="832"/>
      <c r="BL68" s="2"/>
      <c r="BM68" s="2"/>
      <c r="BN68" s="2"/>
      <c r="BO68" s="2"/>
      <c r="BP68" s="1199"/>
      <c r="BQ68" s="1198"/>
      <c r="BR68" s="1198"/>
      <c r="BS68" s="1198"/>
      <c r="BT68" s="51"/>
      <c r="BU68" s="51"/>
      <c r="BV68" s="51"/>
      <c r="BW68" s="51"/>
      <c r="BX68" s="51"/>
      <c r="BY68" s="51"/>
      <c r="BZ68" s="51"/>
      <c r="CA68" s="52"/>
      <c r="CB68" s="51"/>
      <c r="CC68" s="51"/>
      <c r="CD68" s="51"/>
      <c r="CE68" s="51"/>
      <c r="CF68" s="51"/>
      <c r="CG68" s="51"/>
      <c r="CH68" s="51"/>
      <c r="CI68" s="52"/>
      <c r="CJ68" s="52"/>
      <c r="CK68" s="52"/>
      <c r="CL68" s="52"/>
      <c r="CM68" s="52"/>
      <c r="CN68" s="52"/>
      <c r="CO68" s="52"/>
      <c r="CP68" s="52"/>
      <c r="CQ68" s="52"/>
      <c r="CR68" s="52"/>
      <c r="CS68" s="52"/>
      <c r="CT68" s="52"/>
      <c r="CU68" s="52"/>
      <c r="CV68" s="52"/>
      <c r="CW68" s="52"/>
      <c r="CX68" s="2"/>
      <c r="CY68" s="2"/>
      <c r="CZ68" s="2"/>
      <c r="DA68" s="2"/>
      <c r="DB68" s="2"/>
      <c r="DC68" s="2"/>
      <c r="DD68" s="2"/>
      <c r="DE68" s="2"/>
      <c r="DF68" s="2"/>
      <c r="DG68" s="2"/>
      <c r="DH68" s="2"/>
      <c r="DI68" s="2"/>
      <c r="DJ68" s="2"/>
      <c r="DK68" s="2"/>
      <c r="DL68" s="2"/>
      <c r="DM68" s="2"/>
      <c r="DN68" s="2" t="s">
        <v>206</v>
      </c>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row>
    <row r="69" spans="1:186" ht="20.100000000000001" customHeight="1">
      <c r="A69" s="38"/>
      <c r="B69" s="5"/>
      <c r="C69" s="9"/>
      <c r="D69" s="9"/>
      <c r="E69" s="9"/>
      <c r="F69" s="9"/>
      <c r="G69" s="9"/>
      <c r="H69" s="9"/>
      <c r="I69" s="9"/>
      <c r="J69" s="9"/>
      <c r="K69" s="9"/>
      <c r="L69" s="235"/>
      <c r="M69" s="259"/>
      <c r="N69" s="259"/>
      <c r="O69" s="259"/>
      <c r="P69" s="259"/>
      <c r="Q69" s="259"/>
      <c r="R69" s="259"/>
      <c r="S69" s="259"/>
      <c r="T69" s="2"/>
      <c r="U69" s="893" t="s">
        <v>220</v>
      </c>
      <c r="V69" s="894"/>
      <c r="W69" s="895"/>
      <c r="X69" s="10" t="s">
        <v>35</v>
      </c>
      <c r="Y69" s="32" t="str">
        <f>IF($Y$12="","",$Y$12)</f>
        <v>００７－１１１１</v>
      </c>
      <c r="Z69" s="10"/>
      <c r="AA69" s="5"/>
      <c r="AB69" s="5"/>
      <c r="AC69" s="5"/>
      <c r="AD69" s="5"/>
      <c r="AE69" s="5"/>
      <c r="AF69" s="5"/>
      <c r="AG69" s="5"/>
      <c r="AH69" s="5"/>
      <c r="AI69" s="5"/>
      <c r="AJ69" s="5"/>
      <c r="AK69" s="45"/>
      <c r="AL69" s="44"/>
      <c r="AM69" s="2"/>
      <c r="AN69" s="2"/>
      <c r="AO69" s="2"/>
      <c r="AP69" s="2"/>
      <c r="AQ69" s="832"/>
      <c r="AR69" s="832"/>
      <c r="AS69" s="832"/>
      <c r="AT69" s="832"/>
      <c r="AU69" s="832"/>
      <c r="AV69" s="832"/>
      <c r="AW69" s="832"/>
      <c r="AX69" s="832"/>
      <c r="AY69" s="832"/>
      <c r="AZ69" s="832"/>
      <c r="BA69" s="832"/>
      <c r="BB69" s="832"/>
      <c r="BC69" s="832"/>
      <c r="BD69" s="832"/>
      <c r="BE69" s="832"/>
      <c r="BF69" s="832"/>
      <c r="BG69" s="832"/>
      <c r="BH69" s="832"/>
      <c r="BI69" s="832"/>
      <c r="BJ69" s="832"/>
      <c r="BK69" s="832"/>
      <c r="BL69" s="2"/>
      <c r="BM69" s="2"/>
      <c r="BN69" s="2"/>
      <c r="BO69" s="2"/>
      <c r="BP69" s="1199"/>
      <c r="BQ69" s="1198"/>
      <c r="BR69" s="1198"/>
      <c r="BS69" s="1198"/>
      <c r="BT69" s="51"/>
      <c r="BU69" s="51"/>
      <c r="BV69" s="51"/>
      <c r="BW69" s="51"/>
      <c r="BX69" s="51"/>
      <c r="BY69" s="51"/>
      <c r="BZ69" s="51"/>
      <c r="CA69" s="52"/>
      <c r="CB69" s="51"/>
      <c r="CC69" s="51"/>
      <c r="CD69" s="51"/>
      <c r="CE69" s="51"/>
      <c r="CF69" s="51"/>
      <c r="CG69" s="51"/>
      <c r="CH69" s="51"/>
      <c r="CI69" s="52"/>
      <c r="CJ69" s="52"/>
      <c r="CK69" s="52"/>
      <c r="CL69" s="52"/>
      <c r="CM69" s="52"/>
      <c r="CN69" s="52"/>
      <c r="CO69" s="52"/>
      <c r="CP69" s="52"/>
      <c r="CQ69" s="52"/>
      <c r="CR69" s="52"/>
      <c r="CS69" s="52"/>
      <c r="CT69" s="52"/>
      <c r="CU69" s="52"/>
      <c r="CV69" s="52"/>
      <c r="CW69" s="52"/>
      <c r="CX69" s="2"/>
      <c r="CY69" s="2"/>
      <c r="CZ69" s="2"/>
      <c r="DA69" s="2"/>
      <c r="DB69" s="2"/>
      <c r="DC69" s="2"/>
      <c r="DD69" s="2"/>
      <c r="DE69" s="2"/>
      <c r="DF69" s="2"/>
      <c r="DG69" s="2"/>
      <c r="DH69" s="2"/>
      <c r="DI69" s="2"/>
      <c r="DJ69" s="2"/>
      <c r="DK69" s="2"/>
      <c r="DL69" s="2"/>
      <c r="DM69" s="2"/>
      <c r="DN69" s="2" t="s">
        <v>207</v>
      </c>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row>
    <row r="70" spans="1:186" ht="20.100000000000001" customHeight="1">
      <c r="A70" s="38"/>
      <c r="B70" s="5"/>
      <c r="C70" s="1058">
        <f>IF($C$13="","　 年  　 月",$C$13)</f>
        <v>45589</v>
      </c>
      <c r="D70" s="1058"/>
      <c r="E70" s="1058"/>
      <c r="F70" s="1058"/>
      <c r="G70" s="1058"/>
      <c r="H70" s="1059" t="str">
        <f>IF($H$13="","　   日",$H$13)</f>
        <v>15日</v>
      </c>
      <c r="I70" s="1059"/>
      <c r="J70" s="1059"/>
      <c r="K70" s="9"/>
      <c r="L70" s="773" t="s">
        <v>54</v>
      </c>
      <c r="M70" s="773"/>
      <c r="N70" s="773"/>
      <c r="O70" s="773"/>
      <c r="P70" s="773"/>
      <c r="Q70" s="773"/>
      <c r="R70" s="773"/>
      <c r="S70" s="258"/>
      <c r="T70" s="2"/>
      <c r="U70" s="896"/>
      <c r="V70" s="897"/>
      <c r="W70" s="898"/>
      <c r="X70" s="1021" t="str">
        <f>IF($X$13="","",$X$13)</f>
        <v>札幌市東区●●</v>
      </c>
      <c r="Y70" s="897"/>
      <c r="Z70" s="897"/>
      <c r="AA70" s="897"/>
      <c r="AB70" s="897"/>
      <c r="AC70" s="897"/>
      <c r="AD70" s="897"/>
      <c r="AE70" s="897"/>
      <c r="AF70" s="897"/>
      <c r="AG70" s="897"/>
      <c r="AH70" s="897"/>
      <c r="AI70" s="897"/>
      <c r="AJ70" s="897"/>
      <c r="AK70" s="1022"/>
      <c r="AL70" s="44"/>
      <c r="AM70" s="2"/>
      <c r="AN70" s="2"/>
      <c r="AO70" s="2"/>
      <c r="AP70" s="2"/>
      <c r="AQ70" s="832"/>
      <c r="AR70" s="832"/>
      <c r="AS70" s="832"/>
      <c r="AT70" s="832"/>
      <c r="AU70" s="832"/>
      <c r="AV70" s="832"/>
      <c r="AW70" s="832"/>
      <c r="AX70" s="832"/>
      <c r="AY70" s="832"/>
      <c r="AZ70" s="832"/>
      <c r="BA70" s="832"/>
      <c r="BB70" s="832"/>
      <c r="BC70" s="832"/>
      <c r="BD70" s="832"/>
      <c r="BE70" s="832"/>
      <c r="BF70" s="832"/>
      <c r="BG70" s="832"/>
      <c r="BH70" s="832"/>
      <c r="BI70" s="832"/>
      <c r="BJ70" s="832"/>
      <c r="BK70" s="832"/>
      <c r="BL70" s="2"/>
      <c r="BM70" s="2"/>
      <c r="BN70" s="2"/>
      <c r="BO70" s="2"/>
      <c r="BP70" s="1199"/>
      <c r="BQ70" s="1198"/>
      <c r="BR70" s="1198"/>
      <c r="BS70" s="1198"/>
      <c r="BT70" s="51"/>
      <c r="BU70" s="51"/>
      <c r="BV70" s="51"/>
      <c r="BW70" s="51"/>
      <c r="BX70" s="51"/>
      <c r="BY70" s="51"/>
      <c r="BZ70" s="51"/>
      <c r="CA70" s="52"/>
      <c r="CB70" s="51"/>
      <c r="CC70" s="51"/>
      <c r="CD70" s="51"/>
      <c r="CE70" s="52"/>
      <c r="CF70" s="52"/>
      <c r="CG70" s="52"/>
      <c r="CH70" s="52"/>
      <c r="CI70" s="52"/>
      <c r="CJ70" s="52"/>
      <c r="CK70" s="52"/>
      <c r="CL70" s="52"/>
      <c r="CM70" s="52"/>
      <c r="CN70" s="52"/>
      <c r="CO70" s="52"/>
      <c r="CP70" s="52"/>
      <c r="CQ70" s="52"/>
      <c r="CR70" s="52"/>
      <c r="CS70" s="52"/>
      <c r="CT70" s="52"/>
      <c r="CU70" s="52"/>
      <c r="CV70" s="52"/>
      <c r="CW70" s="52"/>
      <c r="CX70" s="2"/>
      <c r="CY70" s="2"/>
      <c r="CZ70" s="2"/>
      <c r="DA70" s="2"/>
      <c r="DB70" s="2"/>
      <c r="DC70" s="2"/>
      <c r="DD70" s="2"/>
      <c r="DE70" s="2"/>
      <c r="DF70" s="2"/>
      <c r="DG70" s="2"/>
      <c r="DH70" s="2"/>
      <c r="DI70" s="2"/>
      <c r="DJ70" s="2"/>
      <c r="DK70" s="2"/>
      <c r="DL70" s="2"/>
      <c r="DM70" s="2"/>
      <c r="DN70" s="2" t="s">
        <v>208</v>
      </c>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row>
    <row r="71" spans="1:186" ht="24.95" customHeight="1">
      <c r="A71" s="38"/>
      <c r="B71" s="5"/>
      <c r="C71" s="2"/>
      <c r="D71" s="5"/>
      <c r="E71" s="5"/>
      <c r="F71" s="5"/>
      <c r="G71" s="5"/>
      <c r="H71" s="5"/>
      <c r="I71" s="5"/>
      <c r="J71" s="5"/>
      <c r="K71" s="5"/>
      <c r="L71" s="773"/>
      <c r="M71" s="773"/>
      <c r="N71" s="773"/>
      <c r="O71" s="773"/>
      <c r="P71" s="773"/>
      <c r="Q71" s="773"/>
      <c r="R71" s="773"/>
      <c r="S71" s="258"/>
      <c r="T71" s="2"/>
      <c r="U71" s="794" t="s">
        <v>3</v>
      </c>
      <c r="V71" s="795"/>
      <c r="W71" s="796"/>
      <c r="X71" s="889" t="str">
        <f>IF($X$14="","",$X$14)</f>
        <v>○○設備工業株式会社</v>
      </c>
      <c r="Y71" s="890"/>
      <c r="Z71" s="890"/>
      <c r="AA71" s="890"/>
      <c r="AB71" s="890"/>
      <c r="AC71" s="890"/>
      <c r="AD71" s="890"/>
      <c r="AE71" s="890"/>
      <c r="AF71" s="890"/>
      <c r="AG71" s="890"/>
      <c r="AH71" s="890"/>
      <c r="AI71" s="890"/>
      <c r="AJ71" s="890"/>
      <c r="AK71" s="891"/>
      <c r="AL71" s="44"/>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1199"/>
      <c r="BQ71" s="1198"/>
      <c r="BR71" s="1198"/>
      <c r="BS71" s="1198"/>
      <c r="BT71" s="51"/>
      <c r="BU71" s="51"/>
      <c r="BV71" s="51"/>
      <c r="BW71" s="51"/>
      <c r="BX71" s="51"/>
      <c r="BY71" s="51"/>
      <c r="BZ71" s="51"/>
      <c r="CA71" s="52"/>
      <c r="CB71" s="51"/>
      <c r="CC71" s="51"/>
      <c r="CD71" s="51"/>
      <c r="CE71" s="52"/>
      <c r="CF71" s="52"/>
      <c r="CG71" s="52"/>
      <c r="CH71" s="52"/>
      <c r="CI71" s="52"/>
      <c r="CJ71" s="52"/>
      <c r="CK71" s="52"/>
      <c r="CL71" s="52"/>
      <c r="CM71" s="52"/>
      <c r="CN71" s="52"/>
      <c r="CO71" s="52"/>
      <c r="CP71" s="52"/>
      <c r="CQ71" s="52"/>
      <c r="CR71" s="52"/>
      <c r="CS71" s="52"/>
      <c r="CT71" s="52"/>
      <c r="CU71" s="52"/>
      <c r="CV71" s="52"/>
      <c r="CW71" s="52"/>
      <c r="CX71" s="2"/>
      <c r="CY71" s="2"/>
      <c r="CZ71" s="2"/>
      <c r="DA71" s="2"/>
      <c r="DB71" s="2"/>
      <c r="DC71" s="2"/>
      <c r="DD71" s="2"/>
      <c r="DE71" s="2"/>
      <c r="DF71" s="2"/>
      <c r="DG71" s="2"/>
      <c r="DH71" s="2"/>
      <c r="DI71" s="2"/>
      <c r="DJ71" s="2"/>
      <c r="DK71" s="2"/>
      <c r="DL71" s="2"/>
      <c r="DM71" s="2"/>
      <c r="DN71" s="2" t="s">
        <v>209</v>
      </c>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row>
    <row r="72" spans="1:186" ht="20.100000000000001" customHeight="1">
      <c r="A72" s="38"/>
      <c r="B72" s="5"/>
      <c r="C72" s="814" t="s">
        <v>629</v>
      </c>
      <c r="D72" s="815"/>
      <c r="E72" s="816"/>
      <c r="F72" s="1060" t="str">
        <f>IF($F$15="","",$F$15)</f>
        <v>Ｂ3</v>
      </c>
      <c r="G72" s="1061"/>
      <c r="H72" s="905" t="s">
        <v>6</v>
      </c>
      <c r="I72" s="1060">
        <f>IF($I$15="","",$I$15)</f>
        <v>72</v>
      </c>
      <c r="J72" s="1061"/>
      <c r="K72" s="905" t="s">
        <v>6</v>
      </c>
      <c r="L72" s="899">
        <f>IF($L$15="","",$L$15)</f>
        <v>1025</v>
      </c>
      <c r="M72" s="900"/>
      <c r="N72" s="900"/>
      <c r="O72" s="901"/>
      <c r="P72" s="905" t="s">
        <v>6</v>
      </c>
      <c r="Q72" s="1064" t="str">
        <f>IF($Q$15="","",$Q$15)</f>
        <v/>
      </c>
      <c r="R72" s="1065"/>
      <c r="S72" s="1066"/>
      <c r="T72" s="2"/>
      <c r="U72" s="1073" t="s">
        <v>2</v>
      </c>
      <c r="V72" s="1074"/>
      <c r="W72" s="1075"/>
      <c r="X72" s="909" t="str">
        <f>IF($X$15="","",$X$15)</f>
        <v>●●　●●</v>
      </c>
      <c r="Y72" s="910"/>
      <c r="Z72" s="910"/>
      <c r="AA72" s="910"/>
      <c r="AB72" s="910"/>
      <c r="AC72" s="910"/>
      <c r="AD72" s="910"/>
      <c r="AE72" s="910"/>
      <c r="AF72" s="910"/>
      <c r="AG72" s="910"/>
      <c r="AH72" s="910"/>
      <c r="AI72" s="910"/>
      <c r="AJ72" s="910"/>
      <c r="AK72" s="911"/>
      <c r="AL72" s="44"/>
      <c r="AM72" s="2"/>
      <c r="AN72" s="2"/>
      <c r="AO72" s="2"/>
      <c r="AP72" s="2"/>
      <c r="AQ72" s="2"/>
      <c r="AR72" s="30" t="s">
        <v>39</v>
      </c>
      <c r="AS72" s="2"/>
      <c r="AT72" s="2"/>
      <c r="AU72" s="2"/>
      <c r="AV72" s="2"/>
      <c r="AW72" s="2"/>
      <c r="AX72" s="2"/>
      <c r="AY72" s="2"/>
      <c r="AZ72" s="2"/>
      <c r="BA72" s="2"/>
      <c r="BB72" s="2"/>
      <c r="BC72" s="2"/>
      <c r="BD72" s="2"/>
      <c r="BE72" s="2"/>
      <c r="BF72" s="2"/>
      <c r="BG72" s="2"/>
      <c r="BH72" s="2"/>
      <c r="BI72" s="2"/>
      <c r="BJ72" s="2"/>
      <c r="BK72" s="2"/>
      <c r="BL72" s="2"/>
      <c r="BM72" s="2"/>
      <c r="BN72" s="2"/>
      <c r="BO72" s="2"/>
      <c r="BP72" s="1199"/>
      <c r="BQ72" s="1198"/>
      <c r="BR72" s="1198"/>
      <c r="BS72" s="1198"/>
      <c r="BT72" s="51"/>
      <c r="BU72" s="51"/>
      <c r="BV72" s="51"/>
      <c r="BW72" s="51"/>
      <c r="BX72" s="51"/>
      <c r="BY72" s="51"/>
      <c r="BZ72" s="51"/>
      <c r="CA72" s="52"/>
      <c r="CB72" s="51"/>
      <c r="CC72" s="51"/>
      <c r="CD72" s="51"/>
      <c r="CE72" s="52"/>
      <c r="CF72" s="52"/>
      <c r="CG72" s="52"/>
      <c r="CH72" s="52"/>
      <c r="CI72" s="52"/>
      <c r="CJ72" s="52"/>
      <c r="CK72" s="52"/>
      <c r="CL72" s="52"/>
      <c r="CM72" s="52"/>
      <c r="CN72" s="52"/>
      <c r="CO72" s="52"/>
      <c r="CP72" s="52"/>
      <c r="CQ72" s="52"/>
      <c r="CR72" s="52"/>
      <c r="CS72" s="52"/>
      <c r="CT72" s="52"/>
      <c r="CU72" s="52"/>
      <c r="CV72" s="52"/>
      <c r="CW72" s="5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row>
    <row r="73" spans="1:186" ht="20.100000000000001" customHeight="1" thickBot="1">
      <c r="A73" s="38"/>
      <c r="B73" s="5"/>
      <c r="C73" s="817"/>
      <c r="D73" s="818"/>
      <c r="E73" s="819"/>
      <c r="F73" s="1062"/>
      <c r="G73" s="1063"/>
      <c r="H73" s="905"/>
      <c r="I73" s="1062"/>
      <c r="J73" s="1063"/>
      <c r="K73" s="905"/>
      <c r="L73" s="902"/>
      <c r="M73" s="903"/>
      <c r="N73" s="903"/>
      <c r="O73" s="904"/>
      <c r="P73" s="905"/>
      <c r="Q73" s="1067"/>
      <c r="R73" s="1068"/>
      <c r="S73" s="1069"/>
      <c r="T73" s="2"/>
      <c r="U73" s="1070" t="s">
        <v>4</v>
      </c>
      <c r="V73" s="1071"/>
      <c r="W73" s="1072"/>
      <c r="X73" s="906" t="str">
        <f>IF($X$16="","",$X$16)</f>
        <v>０１１－１２３－４５６７</v>
      </c>
      <c r="Y73" s="907"/>
      <c r="Z73" s="907"/>
      <c r="AA73" s="907"/>
      <c r="AB73" s="907"/>
      <c r="AC73" s="907"/>
      <c r="AD73" s="907"/>
      <c r="AE73" s="907"/>
      <c r="AF73" s="907"/>
      <c r="AG73" s="907"/>
      <c r="AH73" s="907"/>
      <c r="AI73" s="907"/>
      <c r="AJ73" s="907"/>
      <c r="AK73" s="908"/>
      <c r="AL73" s="44"/>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1199"/>
      <c r="BQ73" s="1198"/>
      <c r="BR73" s="1198"/>
      <c r="BS73" s="1198"/>
      <c r="BT73" s="51"/>
      <c r="BU73" s="51"/>
      <c r="BV73" s="51"/>
      <c r="BW73" s="51"/>
      <c r="BX73" s="51"/>
      <c r="BY73" s="51"/>
      <c r="BZ73" s="51"/>
      <c r="CA73" s="52"/>
      <c r="CB73" s="51"/>
      <c r="CC73" s="51"/>
      <c r="CD73" s="51"/>
      <c r="CE73" s="52"/>
      <c r="CF73" s="52"/>
      <c r="CG73" s="52"/>
      <c r="CH73" s="52"/>
      <c r="CI73" s="52"/>
      <c r="CJ73" s="52"/>
      <c r="CK73" s="52"/>
      <c r="CL73" s="52"/>
      <c r="CM73" s="52"/>
      <c r="CN73" s="52"/>
      <c r="CO73" s="52"/>
      <c r="CP73" s="52"/>
      <c r="CQ73" s="52"/>
      <c r="CR73" s="52"/>
      <c r="CS73" s="52"/>
      <c r="CT73" s="52"/>
      <c r="CU73" s="52"/>
      <c r="CV73" s="52"/>
      <c r="CW73" s="52"/>
      <c r="CX73" s="2"/>
      <c r="CY73" s="2"/>
      <c r="CZ73" s="2"/>
      <c r="DA73" s="2"/>
      <c r="DB73" s="2"/>
      <c r="DC73" s="2"/>
      <c r="DD73" s="2"/>
      <c r="DE73" s="2"/>
      <c r="DF73" s="2"/>
      <c r="DG73" s="2"/>
      <c r="DH73" s="2"/>
      <c r="DI73" s="2"/>
      <c r="DJ73" s="2"/>
      <c r="DK73" s="2"/>
      <c r="DL73" s="2"/>
      <c r="DM73" s="2"/>
      <c r="DN73" s="167">
        <v>1350</v>
      </c>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row>
    <row r="74" spans="1:186" ht="6" customHeight="1" thickBot="1">
      <c r="A74" s="38"/>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44"/>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51"/>
      <c r="BR74" s="51"/>
      <c r="BS74" s="51"/>
      <c r="BT74" s="51"/>
      <c r="BU74" s="51"/>
      <c r="BV74" s="51"/>
      <c r="BW74" s="51"/>
      <c r="BX74" s="51"/>
      <c r="BY74" s="51"/>
      <c r="BZ74" s="51"/>
      <c r="CA74" s="51"/>
      <c r="CB74" s="51"/>
      <c r="CC74" s="51"/>
      <c r="CD74" s="51"/>
      <c r="CE74" s="51"/>
      <c r="CF74" s="51"/>
      <c r="CG74" s="51"/>
      <c r="CH74" s="51"/>
      <c r="CI74" s="51"/>
      <c r="CJ74" s="51"/>
      <c r="CK74" s="51"/>
      <c r="CL74" s="51"/>
      <c r="CM74" s="51"/>
      <c r="CN74" s="51"/>
      <c r="CO74" s="51"/>
      <c r="CP74" s="51"/>
      <c r="CQ74" s="51"/>
      <c r="CR74" s="51"/>
      <c r="CS74" s="52"/>
      <c r="CT74" s="52"/>
      <c r="CU74" s="52"/>
      <c r="CV74" s="52"/>
      <c r="CW74" s="52"/>
      <c r="CX74" s="2"/>
      <c r="CY74" s="2"/>
      <c r="CZ74" s="2"/>
      <c r="DA74" s="2"/>
      <c r="DB74" s="2"/>
      <c r="DC74" s="2"/>
      <c r="DD74" s="2"/>
      <c r="DE74" s="2"/>
      <c r="DF74" s="2"/>
      <c r="DG74" s="2"/>
      <c r="DH74" s="2"/>
      <c r="DI74" s="2"/>
      <c r="DJ74" s="2"/>
      <c r="DK74" s="2"/>
      <c r="DL74" s="2"/>
      <c r="DM74" s="2"/>
      <c r="DN74" s="167"/>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row>
    <row r="75" spans="1:186" ht="18" customHeight="1">
      <c r="A75" s="38"/>
      <c r="B75" s="5"/>
      <c r="C75" s="808" t="s">
        <v>0</v>
      </c>
      <c r="D75" s="809"/>
      <c r="E75" s="810"/>
      <c r="F75" s="853" t="str">
        <f>IF($F$18="","",$F$18)</f>
        <v>〇〇〇学園　漏水修理工事</v>
      </c>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5"/>
      <c r="AF75" s="1003" t="s">
        <v>1</v>
      </c>
      <c r="AG75" s="809"/>
      <c r="AH75" s="1004"/>
      <c r="AI75" s="1030">
        <f>IF($AI$18="","",$AI$18)</f>
        <v>45563</v>
      </c>
      <c r="AJ75" s="1031"/>
      <c r="AK75" s="1032"/>
      <c r="AL75" s="44"/>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DH75" s="2"/>
      <c r="DI75" s="2"/>
      <c r="DJ75" s="2"/>
      <c r="DK75" s="2"/>
      <c r="DL75" s="2"/>
      <c r="DM75" s="2"/>
      <c r="DN75" s="167">
        <v>1360</v>
      </c>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row>
    <row r="76" spans="1:186" ht="18" customHeight="1" thickBot="1">
      <c r="A76" s="38"/>
      <c r="B76" s="5"/>
      <c r="C76" s="811"/>
      <c r="D76" s="812"/>
      <c r="E76" s="813"/>
      <c r="F76" s="856"/>
      <c r="G76" s="857"/>
      <c r="H76" s="857"/>
      <c r="I76" s="857"/>
      <c r="J76" s="857"/>
      <c r="K76" s="857"/>
      <c r="L76" s="857"/>
      <c r="M76" s="857"/>
      <c r="N76" s="857"/>
      <c r="O76" s="857"/>
      <c r="P76" s="857"/>
      <c r="Q76" s="857"/>
      <c r="R76" s="857"/>
      <c r="S76" s="857"/>
      <c r="T76" s="857"/>
      <c r="U76" s="857"/>
      <c r="V76" s="857"/>
      <c r="W76" s="857"/>
      <c r="X76" s="857"/>
      <c r="Y76" s="857"/>
      <c r="Z76" s="857"/>
      <c r="AA76" s="857"/>
      <c r="AB76" s="857"/>
      <c r="AC76" s="857"/>
      <c r="AD76" s="857"/>
      <c r="AE76" s="858"/>
      <c r="AF76" s="1005"/>
      <c r="AG76" s="812"/>
      <c r="AH76" s="1006"/>
      <c r="AI76" s="1033"/>
      <c r="AJ76" s="1034"/>
      <c r="AK76" s="1035"/>
      <c r="AL76" s="44"/>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DH76" s="2"/>
      <c r="DI76" s="2"/>
      <c r="DJ76" s="2"/>
      <c r="DK76" s="2"/>
      <c r="DL76" s="2"/>
      <c r="DM76" s="2"/>
      <c r="DN76" s="167">
        <v>1370</v>
      </c>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77" spans="1:186" ht="6" customHeight="1" thickBot="1">
      <c r="A77" s="38"/>
      <c r="B77" s="5"/>
      <c r="C77" s="5"/>
      <c r="D77" s="5"/>
      <c r="E77" s="5"/>
      <c r="F77" s="5"/>
      <c r="G77" s="5"/>
      <c r="H77" s="5"/>
      <c r="I77" s="5"/>
      <c r="J77" s="5"/>
      <c r="K77" s="5"/>
      <c r="L77" s="5"/>
      <c r="M77" s="5"/>
      <c r="N77" s="5"/>
      <c r="O77" s="5"/>
      <c r="P77" s="5"/>
      <c r="Q77" s="5"/>
      <c r="R77" s="5"/>
      <c r="S77" s="5"/>
      <c r="T77" s="5"/>
      <c r="U77" s="5"/>
      <c r="V77" s="5"/>
      <c r="W77" s="5"/>
      <c r="X77" s="5"/>
      <c r="Y77" s="2"/>
      <c r="Z77" s="2"/>
      <c r="AA77" s="5"/>
      <c r="AB77" s="54"/>
      <c r="AC77" s="54"/>
      <c r="AD77" s="54"/>
      <c r="AE77" s="54"/>
      <c r="AF77" s="54"/>
      <c r="AG77" s="54"/>
      <c r="AH77" s="54"/>
      <c r="AI77" s="54"/>
      <c r="AJ77" s="54"/>
      <c r="AK77" s="54"/>
      <c r="AL77" s="44"/>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DH77" s="2"/>
      <c r="DI77" s="2"/>
      <c r="DJ77" s="2"/>
      <c r="DK77" s="2"/>
      <c r="DL77" s="2"/>
      <c r="DM77" s="2"/>
      <c r="DN77" s="167"/>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row>
    <row r="78" spans="1:186" ht="18" customHeight="1">
      <c r="A78" s="38"/>
      <c r="B78" s="5"/>
      <c r="C78" s="13" t="s">
        <v>7</v>
      </c>
      <c r="D78" s="14"/>
      <c r="E78" s="14"/>
      <c r="F78" s="14"/>
      <c r="G78" s="14"/>
      <c r="H78" s="879"/>
      <c r="I78" s="879"/>
      <c r="J78" s="831">
        <f>IF($J$21="","",$J$21)</f>
        <v>50000</v>
      </c>
      <c r="K78" s="831"/>
      <c r="L78" s="831"/>
      <c r="M78" s="831"/>
      <c r="N78" s="831"/>
      <c r="O78" s="831"/>
      <c r="P78" s="831"/>
      <c r="Q78" s="5"/>
      <c r="R78" s="73"/>
      <c r="S78" s="870" t="s">
        <v>233</v>
      </c>
      <c r="T78" s="871"/>
      <c r="U78" s="872"/>
      <c r="V78" s="774" t="str">
        <f>IF($BQ$15="","",$V$21)</f>
        <v/>
      </c>
      <c r="W78" s="775"/>
      <c r="X78" s="775"/>
      <c r="Y78" s="775"/>
      <c r="Z78" s="775" t="str">
        <f>IF($BT$15="","",$Z$21)</f>
        <v/>
      </c>
      <c r="AA78" s="775"/>
      <c r="AB78" s="775"/>
      <c r="AC78" s="775"/>
      <c r="AD78" s="775"/>
      <c r="AE78" s="775"/>
      <c r="AF78" s="775"/>
      <c r="AG78" s="775"/>
      <c r="AH78" s="775"/>
      <c r="AI78" s="775"/>
      <c r="AJ78" s="775"/>
      <c r="AK78" s="859"/>
      <c r="AL78" s="44"/>
      <c r="AM78" s="2"/>
      <c r="AN78" s="2"/>
      <c r="AO78" s="2"/>
      <c r="AP78" s="2"/>
      <c r="AQ78" s="2"/>
      <c r="AR78" s="111"/>
      <c r="AS78" s="111"/>
      <c r="AT78" s="55"/>
      <c r="AU78" s="97"/>
      <c r="AV78" s="97"/>
      <c r="AW78" s="97"/>
      <c r="AX78" s="112"/>
      <c r="AY78" s="112"/>
      <c r="AZ78" s="112"/>
      <c r="BA78" s="112"/>
      <c r="BB78" s="112"/>
      <c r="BC78" s="2"/>
      <c r="BD78" s="2"/>
      <c r="BE78" s="2"/>
      <c r="BF78" s="2"/>
      <c r="BG78" s="2"/>
      <c r="BH78" s="2"/>
      <c r="BI78" s="2"/>
      <c r="BJ78" s="2"/>
      <c r="BK78" s="2"/>
      <c r="BL78" s="2"/>
      <c r="BM78" s="2"/>
      <c r="BN78" s="2"/>
      <c r="BO78" s="2"/>
      <c r="BP78" s="1199"/>
      <c r="BQ78" s="1198"/>
      <c r="BR78" s="1198"/>
      <c r="BS78" s="1198"/>
      <c r="BT78" s="51"/>
      <c r="BU78" s="51"/>
      <c r="BV78" s="51"/>
      <c r="BW78" s="51"/>
      <c r="BX78" s="51"/>
      <c r="BY78" s="51"/>
      <c r="BZ78" s="51"/>
      <c r="CA78" s="52"/>
      <c r="CB78" s="51"/>
      <c r="CC78" s="51"/>
      <c r="CD78" s="51"/>
      <c r="CE78" s="51"/>
      <c r="CF78" s="51"/>
      <c r="CG78" s="51"/>
      <c r="CH78" s="51"/>
      <c r="CI78" s="51"/>
      <c r="CJ78" s="51"/>
      <c r="CK78" s="51"/>
      <c r="CL78" s="51"/>
      <c r="CM78" s="51"/>
      <c r="CN78" s="51"/>
      <c r="CO78" s="51"/>
      <c r="CP78" s="51"/>
      <c r="CQ78" s="52"/>
      <c r="CR78" s="52"/>
      <c r="CS78" s="52"/>
      <c r="CT78" s="52"/>
      <c r="CU78" s="52"/>
      <c r="CV78" s="52"/>
      <c r="CW78" s="52"/>
      <c r="CX78" s="2"/>
      <c r="CY78" s="2"/>
      <c r="CZ78" s="2"/>
      <c r="DA78" s="2"/>
      <c r="DB78" s="2"/>
      <c r="DC78" s="2"/>
      <c r="DD78" s="2"/>
      <c r="DE78" s="2"/>
      <c r="DF78" s="2"/>
      <c r="DG78" s="2"/>
      <c r="DH78" s="2"/>
      <c r="DI78" s="2"/>
      <c r="DJ78" s="2"/>
      <c r="DK78" s="2"/>
      <c r="DL78" s="2"/>
      <c r="DM78" s="2"/>
      <c r="DN78" s="167">
        <v>1380</v>
      </c>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row>
    <row r="79" spans="1:186" ht="18" customHeight="1">
      <c r="A79" s="38"/>
      <c r="B79" s="5"/>
      <c r="C79" s="15"/>
      <c r="D79" s="852" t="s">
        <v>468</v>
      </c>
      <c r="E79" s="852"/>
      <c r="F79" s="852"/>
      <c r="G79" s="852"/>
      <c r="H79" s="852"/>
      <c r="I79" s="852"/>
      <c r="J79" s="831"/>
      <c r="K79" s="831"/>
      <c r="L79" s="831"/>
      <c r="M79" s="831"/>
      <c r="N79" s="831"/>
      <c r="O79" s="831"/>
      <c r="P79" s="831"/>
      <c r="Q79" s="5"/>
      <c r="R79" s="73"/>
      <c r="S79" s="873"/>
      <c r="T79" s="874"/>
      <c r="U79" s="875"/>
      <c r="V79" s="991" t="str">
        <f>IF($AQ$4="","",$V$22)</f>
        <v>配管工事</v>
      </c>
      <c r="W79" s="992"/>
      <c r="X79" s="992"/>
      <c r="Y79" s="992"/>
      <c r="Z79" s="992"/>
      <c r="AA79" s="992"/>
      <c r="AB79" s="992"/>
      <c r="AC79" s="992"/>
      <c r="AD79" s="992"/>
      <c r="AE79" s="992"/>
      <c r="AF79" s="992"/>
      <c r="AG79" s="992"/>
      <c r="AH79" s="992"/>
      <c r="AI79" s="992"/>
      <c r="AJ79" s="992"/>
      <c r="AK79" s="993"/>
      <c r="AL79" s="44"/>
      <c r="AM79" s="2"/>
      <c r="AN79" s="2"/>
      <c r="AO79" s="2"/>
      <c r="AP79" s="2"/>
      <c r="AQ79" s="2"/>
      <c r="AR79" s="111"/>
      <c r="AS79" s="111"/>
      <c r="AT79" s="55"/>
      <c r="AU79" s="97"/>
      <c r="AV79" s="97"/>
      <c r="AW79" s="97"/>
      <c r="AX79" s="112"/>
      <c r="AY79" s="112"/>
      <c r="AZ79" s="112"/>
      <c r="BA79" s="112"/>
      <c r="BB79" s="112"/>
      <c r="BC79" s="2"/>
      <c r="BD79" s="2"/>
      <c r="BE79" s="2"/>
      <c r="BF79" s="2"/>
      <c r="BG79" s="2"/>
      <c r="BH79" s="2"/>
      <c r="BI79" s="2"/>
      <c r="BJ79" s="2"/>
      <c r="BK79" s="2"/>
      <c r="BL79" s="2"/>
      <c r="BM79" s="2"/>
      <c r="BN79" s="2"/>
      <c r="BO79" s="2"/>
      <c r="BP79" s="1199"/>
      <c r="BQ79" s="1198"/>
      <c r="BR79" s="1198"/>
      <c r="BS79" s="1198"/>
      <c r="BT79" s="51"/>
      <c r="BU79" s="51"/>
      <c r="BV79" s="51"/>
      <c r="BW79" s="51"/>
      <c r="BX79" s="51"/>
      <c r="BY79" s="51"/>
      <c r="BZ79" s="51"/>
      <c r="CA79" s="52"/>
      <c r="CB79" s="51"/>
      <c r="CC79" s="51"/>
      <c r="CD79" s="51"/>
      <c r="CE79" s="51"/>
      <c r="CF79" s="51"/>
      <c r="CG79" s="51"/>
      <c r="CH79" s="51"/>
      <c r="CI79" s="51"/>
      <c r="CJ79" s="51"/>
      <c r="CK79" s="51"/>
      <c r="CL79" s="51"/>
      <c r="CM79" s="51"/>
      <c r="CN79" s="51"/>
      <c r="CO79" s="51"/>
      <c r="CP79" s="51"/>
      <c r="CQ79" s="52"/>
      <c r="CR79" s="52"/>
      <c r="CS79" s="52"/>
      <c r="CT79" s="52"/>
      <c r="CU79" s="52"/>
      <c r="CV79" s="52"/>
      <c r="CW79" s="52"/>
      <c r="CX79" s="2"/>
      <c r="CY79" s="2"/>
      <c r="CZ79" s="2"/>
      <c r="DA79" s="2"/>
      <c r="DB79" s="2"/>
      <c r="DC79" s="2"/>
      <c r="DD79" s="2"/>
      <c r="DE79" s="2"/>
      <c r="DF79" s="2"/>
      <c r="DG79" s="2"/>
      <c r="DH79" s="2"/>
      <c r="DI79" s="2"/>
      <c r="DJ79" s="2"/>
      <c r="DK79" s="2"/>
      <c r="DL79" s="2"/>
      <c r="DM79" s="2"/>
      <c r="DN79" s="167">
        <v>1390</v>
      </c>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row>
    <row r="80" spans="1:186" ht="18" customHeight="1">
      <c r="A80" s="38"/>
      <c r="B80" s="1231" t="s">
        <v>446</v>
      </c>
      <c r="C80" s="13" t="s">
        <v>8</v>
      </c>
      <c r="D80" s="14"/>
      <c r="E80" s="14"/>
      <c r="F80" s="14"/>
      <c r="G80" s="14"/>
      <c r="H80" s="14"/>
      <c r="I80" s="14"/>
      <c r="J80" s="831">
        <f>$J$23</f>
        <v>5000</v>
      </c>
      <c r="K80" s="831"/>
      <c r="L80" s="831"/>
      <c r="M80" s="831"/>
      <c r="N80" s="831"/>
      <c r="O80" s="831"/>
      <c r="P80" s="831"/>
      <c r="Q80" s="5"/>
      <c r="R80" s="70"/>
      <c r="S80" s="873"/>
      <c r="T80" s="874"/>
      <c r="U80" s="875"/>
      <c r="V80" s="994"/>
      <c r="W80" s="995"/>
      <c r="X80" s="995"/>
      <c r="Y80" s="995"/>
      <c r="Z80" s="995"/>
      <c r="AA80" s="995"/>
      <c r="AB80" s="995"/>
      <c r="AC80" s="995"/>
      <c r="AD80" s="995"/>
      <c r="AE80" s="995"/>
      <c r="AF80" s="995"/>
      <c r="AG80" s="995"/>
      <c r="AH80" s="995"/>
      <c r="AI80" s="995"/>
      <c r="AJ80" s="995"/>
      <c r="AK80" s="996"/>
      <c r="AL80" s="44"/>
      <c r="AM80" s="2"/>
      <c r="AN80" s="2"/>
      <c r="AO80" s="2"/>
      <c r="AP80" s="2"/>
      <c r="AQ80" s="2"/>
      <c r="AR80" s="111"/>
      <c r="AS80" s="111"/>
      <c r="AT80" s="55"/>
      <c r="AU80" s="97"/>
      <c r="AV80" s="97"/>
      <c r="AW80" s="97"/>
      <c r="AX80" s="112"/>
      <c r="AY80" s="112"/>
      <c r="AZ80" s="112"/>
      <c r="BA80" s="112"/>
      <c r="BB80" s="112"/>
      <c r="BC80" s="2"/>
      <c r="BD80" s="2"/>
      <c r="BE80" s="2"/>
      <c r="BF80" s="2"/>
      <c r="BG80" s="2"/>
      <c r="BH80" s="2"/>
      <c r="BI80" s="2"/>
      <c r="BJ80" s="2"/>
      <c r="BK80" s="2"/>
      <c r="BL80" s="2"/>
      <c r="BM80" s="2"/>
      <c r="BN80" s="2"/>
      <c r="BO80" s="2"/>
      <c r="BP80" s="1199"/>
      <c r="BQ80" s="1198"/>
      <c r="BR80" s="1198"/>
      <c r="BS80" s="1198"/>
      <c r="BT80" s="1282"/>
      <c r="BU80" s="1282"/>
      <c r="BV80" s="1282"/>
      <c r="BW80" s="1282"/>
      <c r="BX80" s="1282"/>
      <c r="BY80" s="1282"/>
      <c r="BZ80" s="1282"/>
      <c r="CA80" s="1282"/>
      <c r="CB80" s="51"/>
      <c r="CC80" s="51"/>
      <c r="CD80" s="51"/>
      <c r="CE80" s="51"/>
      <c r="CF80" s="51"/>
      <c r="CG80" s="51"/>
      <c r="CH80" s="51"/>
      <c r="CI80" s="51"/>
      <c r="CJ80" s="51"/>
      <c r="CK80" s="51"/>
      <c r="CL80" s="51"/>
      <c r="CM80" s="51"/>
      <c r="CN80" s="51"/>
      <c r="CO80" s="51"/>
      <c r="CP80" s="51"/>
      <c r="CQ80" s="52"/>
      <c r="CR80" s="52"/>
      <c r="CS80" s="52"/>
      <c r="CT80" s="52"/>
      <c r="CU80" s="52"/>
      <c r="CV80" s="52"/>
      <c r="CW80" s="52"/>
      <c r="CX80" s="2"/>
      <c r="CY80" s="2"/>
      <c r="CZ80" s="2"/>
      <c r="DA80" s="2"/>
      <c r="DB80" s="2"/>
      <c r="DC80" s="2"/>
      <c r="DD80" s="2"/>
      <c r="DE80" s="2"/>
      <c r="DF80" s="2"/>
      <c r="DG80" s="2"/>
      <c r="DH80" s="2"/>
      <c r="DI80" s="2"/>
      <c r="DJ80" s="2"/>
      <c r="DK80" s="2"/>
      <c r="DL80" s="2"/>
      <c r="DM80" s="2"/>
      <c r="DN80" s="167">
        <v>1400</v>
      </c>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row>
    <row r="81" spans="1:186" ht="18" customHeight="1">
      <c r="A81" s="38"/>
      <c r="B81" s="1231"/>
      <c r="C81" s="29"/>
      <c r="D81" s="912" t="s">
        <v>224</v>
      </c>
      <c r="E81" s="912"/>
      <c r="F81" s="912"/>
      <c r="G81" s="912"/>
      <c r="H81" s="912"/>
      <c r="I81" s="912"/>
      <c r="J81" s="831"/>
      <c r="K81" s="831"/>
      <c r="L81" s="831"/>
      <c r="M81" s="831"/>
      <c r="N81" s="831"/>
      <c r="O81" s="831"/>
      <c r="P81" s="831"/>
      <c r="Q81" s="5"/>
      <c r="R81" s="70"/>
      <c r="S81" s="873"/>
      <c r="T81" s="874"/>
      <c r="U81" s="875"/>
      <c r="V81" s="862" t="str">
        <f>IF($V$24="","",$V$24)</f>
        <v>給湯管漏水修理</v>
      </c>
      <c r="W81" s="862"/>
      <c r="X81" s="862"/>
      <c r="Y81" s="862"/>
      <c r="Z81" s="862"/>
      <c r="AA81" s="862"/>
      <c r="AB81" s="862"/>
      <c r="AC81" s="862"/>
      <c r="AD81" s="862"/>
      <c r="AE81" s="862"/>
      <c r="AF81" s="862"/>
      <c r="AG81" s="862"/>
      <c r="AH81" s="862"/>
      <c r="AI81" s="862"/>
      <c r="AJ81" s="862"/>
      <c r="AK81" s="863"/>
      <c r="AL81" s="44"/>
      <c r="AM81" s="2"/>
      <c r="AN81" s="2"/>
      <c r="AO81" s="2"/>
      <c r="AP81" s="2"/>
      <c r="AQ81" s="2"/>
      <c r="AR81" s="111"/>
      <c r="AS81" s="111"/>
      <c r="AT81" s="55"/>
      <c r="AU81" s="110"/>
      <c r="AV81" s="110"/>
      <c r="AW81" s="110"/>
      <c r="AX81" s="32"/>
      <c r="AY81" s="32"/>
      <c r="AZ81" s="32"/>
      <c r="BA81" s="32"/>
      <c r="BB81" s="32"/>
      <c r="BC81" s="2"/>
      <c r="BD81" s="2"/>
      <c r="BE81" s="2"/>
      <c r="BF81" s="2"/>
      <c r="BG81" s="2"/>
      <c r="BH81" s="2"/>
      <c r="BI81" s="2"/>
      <c r="BJ81" s="2"/>
      <c r="BK81" s="2"/>
      <c r="BL81" s="2"/>
      <c r="BM81" s="2"/>
      <c r="BN81" s="2"/>
      <c r="BO81" s="2"/>
      <c r="BP81" s="1199"/>
      <c r="BQ81" s="1198"/>
      <c r="BR81" s="1198"/>
      <c r="BS81" s="1198"/>
      <c r="BT81" s="1282"/>
      <c r="BU81" s="1282"/>
      <c r="BV81" s="1282"/>
      <c r="BW81" s="1282"/>
      <c r="BX81" s="1282"/>
      <c r="BY81" s="1282"/>
      <c r="BZ81" s="1282"/>
      <c r="CA81" s="1282"/>
      <c r="CB81" s="51"/>
      <c r="CC81" s="51"/>
      <c r="CD81" s="51"/>
      <c r="CE81" s="51"/>
      <c r="CF81" s="51"/>
      <c r="CG81" s="51"/>
      <c r="CH81" s="51"/>
      <c r="CI81" s="51"/>
      <c r="CJ81" s="51"/>
      <c r="CK81" s="51"/>
      <c r="CL81" s="51"/>
      <c r="CM81" s="51"/>
      <c r="CN81" s="51"/>
      <c r="CO81" s="51"/>
      <c r="CP81" s="51"/>
      <c r="CQ81" s="52"/>
      <c r="CR81" s="52"/>
      <c r="CS81" s="52"/>
      <c r="CT81" s="52"/>
      <c r="CU81" s="52"/>
      <c r="CV81" s="52"/>
      <c r="CW81" s="52"/>
      <c r="CX81" s="2"/>
      <c r="CY81" s="2"/>
      <c r="CZ81" s="2"/>
      <c r="DA81" s="2"/>
      <c r="DB81" s="2"/>
      <c r="DC81" s="2"/>
      <c r="DD81" s="2"/>
      <c r="DE81" s="2"/>
      <c r="DF81" s="2"/>
      <c r="DG81" s="2"/>
      <c r="DH81" s="2"/>
      <c r="DI81" s="2"/>
      <c r="DJ81" s="2"/>
      <c r="DK81" s="2"/>
      <c r="DL81" s="2"/>
      <c r="DM81" s="2"/>
      <c r="DN81" s="167">
        <v>1410</v>
      </c>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row>
    <row r="82" spans="1:186" ht="18" customHeight="1" thickBot="1">
      <c r="A82" s="38"/>
      <c r="B82" s="5"/>
      <c r="C82" s="15" t="s">
        <v>9</v>
      </c>
      <c r="D82" s="10" t="s">
        <v>24</v>
      </c>
      <c r="E82" s="10"/>
      <c r="F82" s="10"/>
      <c r="G82" s="10"/>
      <c r="H82" s="10"/>
      <c r="I82" s="10"/>
      <c r="J82" s="831">
        <f>$J$25</f>
        <v>55000</v>
      </c>
      <c r="K82" s="831"/>
      <c r="L82" s="831"/>
      <c r="M82" s="831"/>
      <c r="N82" s="831"/>
      <c r="O82" s="831"/>
      <c r="P82" s="831"/>
      <c r="Q82" s="5"/>
      <c r="R82" s="10"/>
      <c r="S82" s="876"/>
      <c r="T82" s="877"/>
      <c r="U82" s="878"/>
      <c r="V82" s="864"/>
      <c r="W82" s="864"/>
      <c r="X82" s="864"/>
      <c r="Y82" s="864"/>
      <c r="Z82" s="864"/>
      <c r="AA82" s="864"/>
      <c r="AB82" s="864"/>
      <c r="AC82" s="864"/>
      <c r="AD82" s="864"/>
      <c r="AE82" s="864"/>
      <c r="AF82" s="864"/>
      <c r="AG82" s="864"/>
      <c r="AH82" s="864"/>
      <c r="AI82" s="864"/>
      <c r="AJ82" s="864"/>
      <c r="AK82" s="865"/>
      <c r="AL82" s="44"/>
      <c r="AM82" s="2"/>
      <c r="AN82" s="2"/>
      <c r="AO82" s="2"/>
      <c r="AP82" s="2"/>
      <c r="AQ82" s="2"/>
      <c r="AR82" s="113"/>
      <c r="AS82" s="113"/>
      <c r="AT82" s="55"/>
      <c r="AU82" s="110"/>
      <c r="AV82" s="110"/>
      <c r="AW82" s="110"/>
      <c r="AX82" s="32"/>
      <c r="AY82" s="32"/>
      <c r="AZ82" s="32"/>
      <c r="BA82" s="32"/>
      <c r="BB82" s="32"/>
      <c r="BC82" s="2"/>
      <c r="BD82" s="2"/>
      <c r="BE82" s="2"/>
      <c r="BF82" s="2"/>
      <c r="BG82" s="2"/>
      <c r="BH82" s="2"/>
      <c r="BI82" s="2"/>
      <c r="BJ82" s="2"/>
      <c r="BK82" s="2"/>
      <c r="BL82" s="2"/>
      <c r="BM82" s="2"/>
      <c r="BN82" s="2"/>
      <c r="BO82" s="2"/>
      <c r="BP82" s="1199"/>
      <c r="BQ82" s="1198"/>
      <c r="BR82" s="1198"/>
      <c r="BS82" s="1198"/>
      <c r="BT82" s="51"/>
      <c r="BU82" s="51"/>
      <c r="BV82" s="51"/>
      <c r="BW82" s="51"/>
      <c r="BX82" s="51"/>
      <c r="BY82" s="51"/>
      <c r="BZ82" s="51"/>
      <c r="CA82" s="52"/>
      <c r="CB82" s="51"/>
      <c r="CC82" s="51"/>
      <c r="CD82" s="51"/>
      <c r="CE82" s="51"/>
      <c r="CF82" s="51"/>
      <c r="CG82" s="51"/>
      <c r="CH82" s="51"/>
      <c r="CI82" s="51"/>
      <c r="CJ82" s="51"/>
      <c r="CK82" s="51"/>
      <c r="CL82" s="51"/>
      <c r="CM82" s="51"/>
      <c r="CN82" s="51"/>
      <c r="CO82" s="51"/>
      <c r="CP82" s="51"/>
      <c r="CQ82" s="52"/>
      <c r="CR82" s="52"/>
      <c r="CS82" s="52"/>
      <c r="CT82" s="52"/>
      <c r="CU82" s="52"/>
      <c r="CV82" s="52"/>
      <c r="CW82" s="52"/>
      <c r="CX82" s="2"/>
      <c r="CY82" s="2"/>
      <c r="CZ82" s="2"/>
      <c r="DA82" s="2"/>
      <c r="DB82" s="2"/>
      <c r="DC82" s="2"/>
      <c r="DD82" s="2"/>
      <c r="DE82" s="2"/>
      <c r="DF82" s="2"/>
      <c r="DG82" s="2"/>
      <c r="DH82" s="2"/>
      <c r="DI82" s="2"/>
      <c r="DJ82" s="2"/>
      <c r="DK82" s="2"/>
      <c r="DL82" s="2"/>
      <c r="DM82" s="2"/>
      <c r="DN82" s="167">
        <v>1460</v>
      </c>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row>
    <row r="83" spans="1:186" ht="18" customHeight="1">
      <c r="A83" s="38"/>
      <c r="B83" s="5"/>
      <c r="C83" s="15"/>
      <c r="D83" s="852" t="s">
        <v>469</v>
      </c>
      <c r="E83" s="852"/>
      <c r="F83" s="852"/>
      <c r="G83" s="852"/>
      <c r="H83" s="852"/>
      <c r="I83" s="852"/>
      <c r="J83" s="831"/>
      <c r="K83" s="831"/>
      <c r="L83" s="831"/>
      <c r="M83" s="831"/>
      <c r="N83" s="831"/>
      <c r="O83" s="831"/>
      <c r="P83" s="831"/>
      <c r="Q83" s="5"/>
      <c r="R83" s="73"/>
      <c r="S83" s="73"/>
      <c r="T83" s="73"/>
      <c r="U83" s="73"/>
      <c r="V83" s="73"/>
      <c r="W83" s="73"/>
      <c r="X83" s="73"/>
      <c r="Y83" s="73"/>
      <c r="Z83" s="56"/>
      <c r="AL83" s="44"/>
      <c r="AM83" s="2"/>
      <c r="AN83" s="2"/>
      <c r="AO83" s="2"/>
      <c r="AP83" s="2"/>
      <c r="AQ83" s="2"/>
      <c r="AR83" s="113"/>
      <c r="AS83" s="113"/>
      <c r="AT83" s="55"/>
      <c r="AU83" s="110"/>
      <c r="AV83" s="110"/>
      <c r="AW83" s="110"/>
      <c r="AX83" s="32"/>
      <c r="AY83" s="32"/>
      <c r="AZ83" s="32"/>
      <c r="BA83" s="32"/>
      <c r="BB83" s="32"/>
      <c r="BC83" s="2"/>
      <c r="BD83" s="2"/>
      <c r="BE83" s="2"/>
      <c r="BF83" s="2"/>
      <c r="BG83" s="2"/>
      <c r="BH83" s="2"/>
      <c r="BI83" s="2"/>
      <c r="BJ83" s="2"/>
      <c r="BK83" s="2"/>
      <c r="BL83" s="2"/>
      <c r="BM83" s="2"/>
      <c r="BN83" s="2"/>
      <c r="BO83" s="2"/>
      <c r="BP83" s="1199"/>
      <c r="BQ83" s="1198"/>
      <c r="BR83" s="1198"/>
      <c r="BS83" s="1198"/>
      <c r="BT83" s="1282"/>
      <c r="BU83" s="1282"/>
      <c r="BV83" s="1282"/>
      <c r="BW83" s="1282"/>
      <c r="BX83" s="1282"/>
      <c r="BY83" s="1282"/>
      <c r="BZ83" s="1282"/>
      <c r="CA83" s="1282"/>
      <c r="CB83" s="51"/>
      <c r="CC83" s="51"/>
      <c r="CD83" s="51"/>
      <c r="CE83" s="51"/>
      <c r="CF83" s="51"/>
      <c r="CG83" s="51"/>
      <c r="CH83" s="51"/>
      <c r="CI83" s="51"/>
      <c r="CJ83" s="51"/>
      <c r="CK83" s="51"/>
      <c r="CL83" s="51"/>
      <c r="CM83" s="51"/>
      <c r="CN83" s="51"/>
      <c r="CO83" s="51"/>
      <c r="CP83" s="51"/>
      <c r="CQ83" s="52"/>
      <c r="CR83" s="52"/>
      <c r="CS83" s="52"/>
      <c r="CT83" s="52"/>
      <c r="CU83" s="52"/>
      <c r="CV83" s="52"/>
      <c r="CW83" s="52"/>
      <c r="CX83" s="2"/>
      <c r="CY83" s="2"/>
      <c r="CZ83" s="2"/>
      <c r="DA83" s="2"/>
      <c r="DB83" s="2"/>
      <c r="DC83" s="2"/>
      <c r="DD83" s="2"/>
      <c r="DE83" s="2"/>
      <c r="DF83" s="2"/>
      <c r="DG83" s="2"/>
      <c r="DH83" s="2"/>
      <c r="DI83" s="2"/>
      <c r="DJ83" s="2"/>
      <c r="DK83" s="2"/>
      <c r="DL83" s="2"/>
      <c r="DM83" s="2"/>
      <c r="DN83" s="167">
        <v>1470</v>
      </c>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ht="18" customHeight="1">
      <c r="A84" s="38"/>
      <c r="B84" s="5"/>
      <c r="C84" s="13" t="s">
        <v>10</v>
      </c>
      <c r="D84" s="1094" t="s">
        <v>19</v>
      </c>
      <c r="E84" s="1094"/>
      <c r="F84" s="1094"/>
      <c r="G84" s="1094"/>
      <c r="H84" s="1094"/>
      <c r="I84" s="1095"/>
      <c r="J84" s="831">
        <f>IF($J$27="","",$J$27)</f>
        <v>0</v>
      </c>
      <c r="K84" s="831"/>
      <c r="L84" s="831"/>
      <c r="M84" s="831"/>
      <c r="N84" s="831"/>
      <c r="O84" s="831"/>
      <c r="P84" s="831"/>
      <c r="Q84" s="5"/>
      <c r="R84" s="73"/>
      <c r="S84" s="1098" t="s">
        <v>243</v>
      </c>
      <c r="T84" s="98" t="s">
        <v>55</v>
      </c>
      <c r="U84" s="866">
        <v>12150</v>
      </c>
      <c r="V84" s="866"/>
      <c r="W84" s="866"/>
      <c r="X84" s="867" t="s">
        <v>56</v>
      </c>
      <c r="Y84" s="868"/>
      <c r="Z84" s="868"/>
      <c r="AA84" s="868"/>
      <c r="AB84" s="868"/>
      <c r="AC84" s="267" t="s">
        <v>55</v>
      </c>
      <c r="AD84" s="866">
        <v>85982</v>
      </c>
      <c r="AE84" s="866"/>
      <c r="AF84" s="866"/>
      <c r="AG84" s="1042" t="s">
        <v>244</v>
      </c>
      <c r="AH84" s="1042"/>
      <c r="AI84" s="1042"/>
      <c r="AJ84" s="1042"/>
      <c r="AK84" s="1043"/>
      <c r="AL84" s="44"/>
      <c r="AM84" s="2"/>
      <c r="AN84" s="2"/>
      <c r="AO84" s="2"/>
      <c r="AP84" s="2"/>
      <c r="AQ84" s="2"/>
      <c r="AR84" s="113"/>
      <c r="AS84" s="113"/>
      <c r="AT84" s="55"/>
      <c r="AU84" s="110"/>
      <c r="AV84" s="110"/>
      <c r="AW84" s="110"/>
      <c r="AX84" s="32"/>
      <c r="AY84" s="32"/>
      <c r="AZ84" s="32"/>
      <c r="BA84" s="32"/>
      <c r="BB84" s="32"/>
      <c r="BC84" s="2"/>
      <c r="BD84" s="2"/>
      <c r="BE84" s="2"/>
      <c r="BF84" s="2"/>
      <c r="BG84" s="2"/>
      <c r="BH84" s="2"/>
      <c r="BI84" s="2"/>
      <c r="BJ84" s="2"/>
      <c r="BK84" s="2"/>
      <c r="BL84" s="2"/>
      <c r="BM84" s="2"/>
      <c r="BN84" s="2"/>
      <c r="BO84" s="2"/>
      <c r="BP84" s="1199"/>
      <c r="BQ84" s="1198"/>
      <c r="BR84" s="1198"/>
      <c r="BS84" s="1198"/>
      <c r="BT84" s="51"/>
      <c r="BU84" s="51"/>
      <c r="BV84" s="51"/>
      <c r="BW84" s="51"/>
      <c r="BX84" s="51"/>
      <c r="BY84" s="51"/>
      <c r="BZ84" s="51"/>
      <c r="CA84" s="52"/>
      <c r="CB84" s="51"/>
      <c r="CC84" s="51"/>
      <c r="CD84" s="51"/>
      <c r="CE84" s="51"/>
      <c r="CF84" s="51"/>
      <c r="CG84" s="51"/>
      <c r="CH84" s="51"/>
      <c r="CI84" s="51"/>
      <c r="CJ84" s="51"/>
      <c r="CK84" s="51"/>
      <c r="CL84" s="51"/>
      <c r="CM84" s="51"/>
      <c r="CN84" s="51"/>
      <c r="CO84" s="51"/>
      <c r="CP84" s="51"/>
      <c r="CQ84" s="52"/>
      <c r="CR84" s="52"/>
      <c r="CS84" s="52"/>
      <c r="CT84" s="52"/>
      <c r="CU84" s="52"/>
      <c r="CV84" s="52"/>
      <c r="CW84" s="52"/>
      <c r="CX84" s="2"/>
      <c r="CY84" s="2"/>
      <c r="CZ84" s="2"/>
      <c r="DA84" s="2"/>
      <c r="DB84" s="2"/>
      <c r="DC84" s="2"/>
      <c r="DD84" s="2"/>
      <c r="DE84" s="2"/>
      <c r="DF84" s="2"/>
      <c r="DG84" s="2"/>
      <c r="DH84" s="2"/>
      <c r="DI84" s="2"/>
      <c r="DJ84" s="2"/>
      <c r="DK84" s="2"/>
      <c r="DL84" s="2"/>
      <c r="DM84" s="2"/>
      <c r="DN84" s="167">
        <v>1490</v>
      </c>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ht="18" customHeight="1">
      <c r="A85" s="38"/>
      <c r="B85" s="5"/>
      <c r="C85" s="29"/>
      <c r="D85" s="914" t="s">
        <v>31</v>
      </c>
      <c r="E85" s="914"/>
      <c r="F85" s="914"/>
      <c r="G85" s="914"/>
      <c r="H85" s="914"/>
      <c r="I85" s="915"/>
      <c r="J85" s="831"/>
      <c r="K85" s="831"/>
      <c r="L85" s="831"/>
      <c r="M85" s="831"/>
      <c r="N85" s="831"/>
      <c r="O85" s="831"/>
      <c r="P85" s="831"/>
      <c r="Q85" s="5"/>
      <c r="R85" s="73"/>
      <c r="S85" s="1099"/>
      <c r="T85" s="99" t="s">
        <v>55</v>
      </c>
      <c r="U85" s="869">
        <v>12204</v>
      </c>
      <c r="V85" s="869"/>
      <c r="W85" s="869"/>
      <c r="X85" s="1078" t="s">
        <v>58</v>
      </c>
      <c r="Y85" s="1079"/>
      <c r="Z85" s="1079"/>
      <c r="AA85" s="1079"/>
      <c r="AB85" s="1079"/>
      <c r="AC85" s="268" t="s">
        <v>55</v>
      </c>
      <c r="AD85" s="869">
        <v>14338</v>
      </c>
      <c r="AE85" s="869"/>
      <c r="AF85" s="869"/>
      <c r="AG85" s="1028" t="s">
        <v>57</v>
      </c>
      <c r="AH85" s="1028"/>
      <c r="AI85" s="1028"/>
      <c r="AJ85" s="1028"/>
      <c r="AK85" s="1029"/>
      <c r="AL85" s="44"/>
      <c r="AM85" s="2"/>
      <c r="AN85" s="2"/>
      <c r="AO85" s="2"/>
      <c r="AP85" s="2"/>
      <c r="AQ85" s="2"/>
      <c r="AR85" s="113"/>
      <c r="AS85" s="113"/>
      <c r="AT85" s="55"/>
      <c r="AU85" s="110"/>
      <c r="AV85" s="110"/>
      <c r="AW85" s="110"/>
      <c r="AX85" s="32"/>
      <c r="AY85" s="32"/>
      <c r="AZ85" s="32"/>
      <c r="BA85" s="32"/>
      <c r="BB85" s="32"/>
      <c r="BC85" s="2"/>
      <c r="BD85" s="2"/>
      <c r="BG85" s="2"/>
      <c r="BH85" s="2"/>
      <c r="BL85" s="2"/>
      <c r="BM85" s="2"/>
      <c r="BN85" s="2"/>
      <c r="BO85" s="2"/>
      <c r="BP85" s="1199"/>
      <c r="BQ85" s="1198"/>
      <c r="BR85" s="1198"/>
      <c r="BS85" s="1198"/>
      <c r="BT85" s="1282"/>
      <c r="BU85" s="1282"/>
      <c r="BV85" s="1282"/>
      <c r="BW85" s="1282"/>
      <c r="BX85" s="1282"/>
      <c r="BY85" s="1282"/>
      <c r="BZ85" s="1282"/>
      <c r="CA85" s="1282"/>
      <c r="CB85" s="51"/>
      <c r="CC85" s="51"/>
      <c r="CD85" s="51"/>
      <c r="CE85" s="51"/>
      <c r="CF85" s="51"/>
      <c r="CG85" s="51"/>
      <c r="CH85" s="51"/>
      <c r="CI85" s="51"/>
      <c r="CJ85" s="51"/>
      <c r="CK85" s="51"/>
      <c r="CL85" s="51"/>
      <c r="CM85" s="51"/>
      <c r="CN85" s="51"/>
      <c r="CO85" s="51"/>
      <c r="CP85" s="51"/>
      <c r="CQ85" s="52"/>
      <c r="CR85" s="52"/>
      <c r="CS85" s="52"/>
      <c r="CT85" s="52"/>
      <c r="CU85" s="52"/>
      <c r="CV85" s="52"/>
      <c r="CW85" s="52"/>
      <c r="CX85" s="2"/>
      <c r="CY85" s="2"/>
      <c r="CZ85" s="2"/>
      <c r="DA85" s="2"/>
      <c r="DB85" s="2"/>
      <c r="DC85" s="2"/>
      <c r="DD85" s="2"/>
      <c r="DE85" s="2"/>
      <c r="DF85" s="2"/>
      <c r="DG85" s="2"/>
      <c r="DH85" s="2"/>
      <c r="DI85" s="2"/>
      <c r="DJ85" s="2"/>
      <c r="DK85" s="2"/>
      <c r="DL85" s="2"/>
      <c r="DM85" s="2"/>
      <c r="DN85" s="167">
        <v>1500</v>
      </c>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row>
    <row r="86" spans="1:186" ht="18" customHeight="1">
      <c r="A86" s="38"/>
      <c r="B86" s="5"/>
      <c r="C86" s="15" t="s">
        <v>11</v>
      </c>
      <c r="D86" s="829" t="s">
        <v>20</v>
      </c>
      <c r="E86" s="829"/>
      <c r="F86" s="829"/>
      <c r="G86" s="829"/>
      <c r="H86" s="829"/>
      <c r="I86" s="830"/>
      <c r="J86" s="831">
        <f>IF($J$29="","",$J$29)</f>
        <v>55000</v>
      </c>
      <c r="K86" s="831"/>
      <c r="L86" s="831"/>
      <c r="M86" s="831"/>
      <c r="N86" s="831"/>
      <c r="O86" s="831"/>
      <c r="P86" s="831"/>
      <c r="Q86" s="5"/>
      <c r="R86" s="78"/>
      <c r="S86" s="1100"/>
      <c r="T86" s="100" t="s">
        <v>55</v>
      </c>
      <c r="U86" s="1080">
        <v>81205</v>
      </c>
      <c r="V86" s="1080"/>
      <c r="W86" s="1080"/>
      <c r="X86" s="1037" t="s">
        <v>628</v>
      </c>
      <c r="Y86" s="1037"/>
      <c r="Z86" s="1037"/>
      <c r="AA86" s="1037"/>
      <c r="AB86" s="1038"/>
      <c r="AC86" s="336" t="s">
        <v>55</v>
      </c>
      <c r="AD86" s="334"/>
      <c r="AE86" s="334"/>
      <c r="AF86" s="334"/>
      <c r="AG86" s="334"/>
      <c r="AH86" s="334"/>
      <c r="AI86" s="334"/>
      <c r="AJ86" s="334"/>
      <c r="AK86" s="335"/>
      <c r="AL86" s="44"/>
      <c r="AM86" s="2"/>
      <c r="AN86" s="2"/>
      <c r="AO86" s="2"/>
      <c r="AP86" s="2"/>
      <c r="AQ86" s="2"/>
      <c r="AR86" s="113"/>
      <c r="AS86" s="113"/>
      <c r="AT86" s="55"/>
      <c r="AU86" s="110"/>
      <c r="AV86" s="110"/>
      <c r="AW86" s="110"/>
      <c r="AX86" s="32"/>
      <c r="AY86" s="32"/>
      <c r="AZ86" s="32"/>
      <c r="BA86" s="32"/>
      <c r="BB86" s="32"/>
      <c r="BC86" s="2"/>
      <c r="BD86" s="2"/>
      <c r="BE86" s="2"/>
      <c r="BH86" s="2"/>
      <c r="BL86" s="2"/>
      <c r="BM86" s="2"/>
      <c r="BN86" s="2"/>
      <c r="BO86" s="2"/>
      <c r="BP86" s="1199"/>
      <c r="BQ86" s="1198"/>
      <c r="BR86" s="1198"/>
      <c r="BS86" s="1198"/>
      <c r="BT86" s="51"/>
      <c r="BU86" s="51"/>
      <c r="BV86" s="51"/>
      <c r="BW86" s="51"/>
      <c r="BX86" s="51"/>
      <c r="BY86" s="51"/>
      <c r="BZ86" s="51"/>
      <c r="CA86" s="52"/>
      <c r="CB86" s="51"/>
      <c r="CC86" s="51"/>
      <c r="CD86" s="51"/>
      <c r="CE86" s="51"/>
      <c r="CF86" s="51"/>
      <c r="CG86" s="51"/>
      <c r="CH86" s="51"/>
      <c r="CI86" s="51"/>
      <c r="CJ86" s="51"/>
      <c r="CK86" s="51"/>
      <c r="CL86" s="51"/>
      <c r="CM86" s="51"/>
      <c r="CN86" s="51"/>
      <c r="CO86" s="51"/>
      <c r="CP86" s="51"/>
      <c r="CQ86" s="52"/>
      <c r="CR86" s="52"/>
      <c r="CS86" s="52"/>
      <c r="CT86" s="52"/>
      <c r="CU86" s="52"/>
      <c r="CV86" s="52"/>
      <c r="CW86" s="52"/>
      <c r="CX86" s="2"/>
      <c r="CY86" s="2"/>
      <c r="CZ86" s="2"/>
      <c r="DA86" s="2"/>
      <c r="DB86" s="2"/>
      <c r="DC86" s="2"/>
      <c r="DD86" s="2"/>
      <c r="DE86" s="2"/>
      <c r="DF86" s="2"/>
      <c r="DG86" s="2"/>
      <c r="DH86" s="2"/>
      <c r="DI86" s="2"/>
      <c r="DJ86" s="2"/>
      <c r="DK86" s="2"/>
      <c r="DL86" s="2"/>
      <c r="DM86" s="2"/>
      <c r="DN86" s="167">
        <v>1540</v>
      </c>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row>
    <row r="87" spans="1:186" ht="18" customHeight="1">
      <c r="A87" s="38"/>
      <c r="B87" s="5"/>
      <c r="C87" s="15"/>
      <c r="D87" s="914" t="s">
        <v>31</v>
      </c>
      <c r="E87" s="914"/>
      <c r="F87" s="914"/>
      <c r="G87" s="914"/>
      <c r="H87" s="914"/>
      <c r="I87" s="915"/>
      <c r="J87" s="831"/>
      <c r="K87" s="831"/>
      <c r="L87" s="831"/>
      <c r="M87" s="831"/>
      <c r="N87" s="831"/>
      <c r="O87" s="831"/>
      <c r="P87" s="831"/>
      <c r="Q87" s="5"/>
      <c r="R87" s="78"/>
      <c r="S87" s="836" t="s">
        <v>260</v>
      </c>
      <c r="T87" s="101" t="s">
        <v>55</v>
      </c>
      <c r="U87" s="1076">
        <v>1310</v>
      </c>
      <c r="V87" s="1076"/>
      <c r="W87" s="861" t="s">
        <v>245</v>
      </c>
      <c r="X87" s="861"/>
      <c r="Y87" s="861"/>
      <c r="Z87" s="267" t="s">
        <v>55</v>
      </c>
      <c r="AA87" s="1076">
        <v>1380</v>
      </c>
      <c r="AB87" s="1076"/>
      <c r="AC87" s="1077" t="s">
        <v>584</v>
      </c>
      <c r="AD87" s="1077"/>
      <c r="AE87" s="1077"/>
      <c r="AF87" s="267" t="s">
        <v>55</v>
      </c>
      <c r="AG87" s="1076">
        <v>1490</v>
      </c>
      <c r="AH87" s="1076"/>
      <c r="AI87" s="1024" t="s">
        <v>255</v>
      </c>
      <c r="AJ87" s="1024"/>
      <c r="AK87" s="1025"/>
      <c r="AL87" s="44"/>
      <c r="AM87" s="2"/>
      <c r="AN87" s="2"/>
      <c r="AO87" s="2"/>
      <c r="AP87" s="2"/>
      <c r="AQ87" s="2"/>
      <c r="AR87" s="113"/>
      <c r="AS87" s="113"/>
      <c r="AT87" s="55"/>
      <c r="AU87" s="110"/>
      <c r="AV87" s="110"/>
      <c r="AW87" s="110"/>
      <c r="AX87" s="32"/>
      <c r="AY87" s="32"/>
      <c r="AZ87" s="32"/>
      <c r="BA87" s="32"/>
      <c r="BB87" s="32"/>
      <c r="BC87" s="2"/>
      <c r="BD87" s="2"/>
      <c r="BE87" s="2"/>
      <c r="BH87" s="2"/>
      <c r="BL87" s="2"/>
      <c r="BM87" s="2"/>
      <c r="BN87" s="2"/>
      <c r="BO87" s="2"/>
      <c r="BP87" s="1199"/>
      <c r="BQ87" s="1198"/>
      <c r="BR87" s="1198"/>
      <c r="BS87" s="1198"/>
      <c r="BT87" s="51"/>
      <c r="BU87" s="51"/>
      <c r="BV87" s="51"/>
      <c r="BW87" s="51"/>
      <c r="BX87" s="51"/>
      <c r="BY87" s="51"/>
      <c r="BZ87" s="51"/>
      <c r="CA87" s="52"/>
      <c r="CB87" s="51"/>
      <c r="CC87" s="51"/>
      <c r="CD87" s="51"/>
      <c r="CE87" s="51"/>
      <c r="CF87" s="51"/>
      <c r="CG87" s="51"/>
      <c r="CH87" s="51"/>
      <c r="CI87" s="51"/>
      <c r="CJ87" s="51"/>
      <c r="CK87" s="51"/>
      <c r="CL87" s="51"/>
      <c r="CM87" s="51"/>
      <c r="CN87" s="51"/>
      <c r="CO87" s="51"/>
      <c r="CP87" s="51"/>
      <c r="CQ87" s="52"/>
      <c r="CR87" s="52"/>
      <c r="CS87" s="52"/>
      <c r="CT87" s="52"/>
      <c r="CU87" s="52"/>
      <c r="CV87" s="52"/>
      <c r="CW87" s="52"/>
      <c r="CX87" s="2"/>
      <c r="CY87" s="2"/>
      <c r="CZ87" s="2"/>
      <c r="DA87" s="2"/>
      <c r="DB87" s="2"/>
      <c r="DC87" s="2"/>
      <c r="DD87" s="2"/>
      <c r="DE87" s="2"/>
      <c r="DF87" s="2"/>
      <c r="DG87" s="2"/>
      <c r="DH87" s="2"/>
      <c r="DI87" s="2"/>
      <c r="DJ87" s="2"/>
      <c r="DK87" s="2"/>
      <c r="DL87" s="2"/>
      <c r="DM87" s="2"/>
      <c r="DN87" s="167">
        <v>1700</v>
      </c>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row>
    <row r="88" spans="1:186" ht="18" customHeight="1">
      <c r="A88" s="38"/>
      <c r="B88" s="5"/>
      <c r="C88" s="13" t="s">
        <v>12</v>
      </c>
      <c r="D88" s="14" t="s">
        <v>25</v>
      </c>
      <c r="E88" s="14"/>
      <c r="F88" s="14"/>
      <c r="G88" s="14"/>
      <c r="H88" s="14"/>
      <c r="I88" s="14"/>
      <c r="J88" s="831">
        <f>$J$31</f>
        <v>55000</v>
      </c>
      <c r="K88" s="831"/>
      <c r="L88" s="831"/>
      <c r="M88" s="831"/>
      <c r="N88" s="831"/>
      <c r="O88" s="831"/>
      <c r="P88" s="831"/>
      <c r="Q88" s="5"/>
      <c r="R88" s="5"/>
      <c r="S88" s="837"/>
      <c r="T88" s="99" t="s">
        <v>55</v>
      </c>
      <c r="U88" s="1023">
        <v>1320</v>
      </c>
      <c r="V88" s="1023"/>
      <c r="W88" s="860" t="s">
        <v>246</v>
      </c>
      <c r="X88" s="860"/>
      <c r="Y88" s="860"/>
      <c r="Z88" s="268" t="s">
        <v>55</v>
      </c>
      <c r="AA88" s="1023">
        <v>1390</v>
      </c>
      <c r="AB88" s="1023"/>
      <c r="AC88" s="860" t="s">
        <v>585</v>
      </c>
      <c r="AD88" s="860"/>
      <c r="AE88" s="860"/>
      <c r="AF88" s="268" t="s">
        <v>55</v>
      </c>
      <c r="AG88" s="1023">
        <v>1500</v>
      </c>
      <c r="AH88" s="1023"/>
      <c r="AI88" s="1026" t="s">
        <v>256</v>
      </c>
      <c r="AJ88" s="1026"/>
      <c r="AK88" s="1027"/>
      <c r="AL88" s="44"/>
      <c r="AM88" s="2"/>
      <c r="AN88" s="2"/>
      <c r="AO88" s="2"/>
      <c r="AP88" s="2"/>
      <c r="AQ88" s="2"/>
      <c r="AR88" s="113"/>
      <c r="AS88" s="113"/>
      <c r="AT88" s="55"/>
      <c r="AU88" s="110"/>
      <c r="AV88" s="110"/>
      <c r="AW88" s="110"/>
      <c r="AX88" s="32"/>
      <c r="AY88" s="32"/>
      <c r="AZ88" s="32"/>
      <c r="BA88" s="32"/>
      <c r="BB88" s="32"/>
      <c r="BC88" s="2"/>
      <c r="BD88" s="2"/>
      <c r="BE88" s="2"/>
      <c r="BH88" s="2"/>
      <c r="BJ88" s="897"/>
      <c r="BK88" s="897"/>
      <c r="BL88" s="2"/>
      <c r="BM88" s="2"/>
      <c r="BN88" s="2"/>
      <c r="BO88" s="2"/>
      <c r="BP88" s="1199"/>
      <c r="BQ88" s="1198"/>
      <c r="BR88" s="1198"/>
      <c r="BS88" s="1198"/>
      <c r="BT88" s="51"/>
      <c r="BU88" s="51"/>
      <c r="BV88" s="51"/>
      <c r="BW88" s="51"/>
      <c r="BX88" s="51"/>
      <c r="BY88" s="51"/>
      <c r="BZ88" s="51"/>
      <c r="CA88" s="52"/>
      <c r="CB88" s="51"/>
      <c r="CC88" s="51"/>
      <c r="CD88" s="51"/>
      <c r="CE88" s="51"/>
      <c r="CF88" s="51"/>
      <c r="CG88" s="51"/>
      <c r="CH88" s="51"/>
      <c r="CI88" s="51"/>
      <c r="CJ88" s="51"/>
      <c r="CK88" s="51"/>
      <c r="CL88" s="51"/>
      <c r="CM88" s="51"/>
      <c r="CN88" s="51"/>
      <c r="CO88" s="51"/>
      <c r="CP88" s="51"/>
      <c r="CQ88" s="52"/>
      <c r="CR88" s="52"/>
      <c r="CS88" s="52"/>
      <c r="CT88" s="52"/>
      <c r="CU88" s="52"/>
      <c r="CV88" s="52"/>
      <c r="CW88" s="52"/>
      <c r="CX88" s="2"/>
      <c r="CY88" s="2"/>
      <c r="CZ88" s="2"/>
      <c r="DA88" s="2"/>
      <c r="DB88" s="2"/>
      <c r="DC88" s="2"/>
      <c r="DD88" s="2"/>
      <c r="DE88" s="2"/>
      <c r="DF88" s="2"/>
      <c r="DG88" s="2"/>
      <c r="DH88" s="2"/>
      <c r="DI88" s="2"/>
      <c r="DJ88" s="2"/>
      <c r="DK88" s="2"/>
      <c r="DL88" s="2"/>
      <c r="DM88" s="2"/>
      <c r="DN88" s="167">
        <v>1510</v>
      </c>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row>
    <row r="89" spans="1:186" ht="18" customHeight="1">
      <c r="A89" s="38"/>
      <c r="B89" s="5"/>
      <c r="C89" s="29"/>
      <c r="D89" s="845" t="s">
        <v>21</v>
      </c>
      <c r="E89" s="845"/>
      <c r="F89" s="845"/>
      <c r="G89" s="845"/>
      <c r="H89" s="845"/>
      <c r="I89" s="846"/>
      <c r="J89" s="831"/>
      <c r="K89" s="831"/>
      <c r="L89" s="831"/>
      <c r="M89" s="831"/>
      <c r="N89" s="831"/>
      <c r="O89" s="831"/>
      <c r="P89" s="831"/>
      <c r="Q89" s="5"/>
      <c r="R89" s="10"/>
      <c r="S89" s="837"/>
      <c r="T89" s="99" t="s">
        <v>55</v>
      </c>
      <c r="U89" s="1023">
        <v>1330</v>
      </c>
      <c r="V89" s="1023"/>
      <c r="W89" s="860" t="s">
        <v>247</v>
      </c>
      <c r="X89" s="860"/>
      <c r="Y89" s="860"/>
      <c r="Z89" s="268" t="s">
        <v>55</v>
      </c>
      <c r="AA89" s="1023">
        <v>1400</v>
      </c>
      <c r="AB89" s="1023"/>
      <c r="AC89" s="860" t="s">
        <v>252</v>
      </c>
      <c r="AD89" s="860"/>
      <c r="AE89" s="860"/>
      <c r="AF89" s="268" t="s">
        <v>55</v>
      </c>
      <c r="AG89" s="1023">
        <v>1510</v>
      </c>
      <c r="AH89" s="1023"/>
      <c r="AI89" s="1026" t="s">
        <v>257</v>
      </c>
      <c r="AJ89" s="1026"/>
      <c r="AK89" s="1027"/>
      <c r="AL89" s="44"/>
      <c r="AM89" s="2"/>
      <c r="AN89" s="2"/>
      <c r="AO89" s="2"/>
      <c r="AP89" s="2"/>
      <c r="AQ89" s="2"/>
      <c r="AR89" s="113"/>
      <c r="AS89" s="113"/>
      <c r="AT89" s="55"/>
      <c r="AU89" s="114"/>
      <c r="AV89" s="114"/>
      <c r="AW89" s="114"/>
      <c r="AX89" s="5"/>
      <c r="AY89" s="5"/>
      <c r="AZ89" s="5"/>
      <c r="BA89" s="5"/>
      <c r="BB89" s="5"/>
      <c r="BC89" s="2"/>
      <c r="BD89" s="2"/>
      <c r="BE89" s="2"/>
      <c r="BH89" s="2"/>
      <c r="BJ89" s="897"/>
      <c r="BK89" s="897"/>
      <c r="BN89" s="2"/>
      <c r="BO89" s="2"/>
      <c r="BP89" s="1199"/>
      <c r="BQ89" s="1198"/>
      <c r="BR89" s="1198"/>
      <c r="BS89" s="1198"/>
      <c r="BT89" s="51"/>
      <c r="BU89" s="51"/>
      <c r="BV89" s="51"/>
      <c r="BW89" s="51"/>
      <c r="BX89" s="51"/>
      <c r="BY89" s="51"/>
      <c r="BZ89" s="51"/>
      <c r="CA89" s="52"/>
      <c r="CB89" s="51"/>
      <c r="CC89" s="51"/>
      <c r="CD89" s="51"/>
      <c r="CE89" s="51"/>
      <c r="CF89" s="51"/>
      <c r="CG89" s="51"/>
      <c r="CH89" s="51"/>
      <c r="CI89" s="51"/>
      <c r="CJ89" s="51"/>
      <c r="CK89" s="51"/>
      <c r="CL89" s="51"/>
      <c r="CM89" s="51"/>
      <c r="CN89" s="51"/>
      <c r="CO89" s="51"/>
      <c r="CP89" s="51"/>
      <c r="CQ89" s="52"/>
      <c r="CR89" s="52"/>
      <c r="CS89" s="52"/>
      <c r="CT89" s="52"/>
      <c r="CU89" s="52"/>
      <c r="CV89" s="52"/>
      <c r="CW89" s="52"/>
      <c r="CX89" s="2"/>
      <c r="CY89" s="2"/>
      <c r="CZ89" s="2"/>
      <c r="DA89" s="2"/>
      <c r="DB89" s="2"/>
      <c r="DC89" s="2"/>
      <c r="DD89" s="2"/>
      <c r="DE89" s="2"/>
      <c r="DF89" s="2"/>
      <c r="DG89" s="2"/>
      <c r="DH89" s="2"/>
      <c r="DI89" s="2"/>
      <c r="DJ89" s="2"/>
      <c r="DK89" s="2"/>
      <c r="DL89" s="2"/>
      <c r="DM89" s="2"/>
      <c r="DN89" s="167">
        <v>1800</v>
      </c>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row>
    <row r="90" spans="1:186" ht="18" customHeight="1">
      <c r="A90" s="38"/>
      <c r="B90" s="5"/>
      <c r="C90" s="15" t="s">
        <v>13</v>
      </c>
      <c r="D90" s="10" t="s">
        <v>26</v>
      </c>
      <c r="E90" s="10"/>
      <c r="F90" s="10"/>
      <c r="G90" s="10"/>
      <c r="H90" s="10"/>
      <c r="I90" s="10"/>
      <c r="J90" s="831">
        <f>$J$33</f>
        <v>0</v>
      </c>
      <c r="K90" s="831"/>
      <c r="L90" s="831"/>
      <c r="M90" s="831"/>
      <c r="N90" s="831"/>
      <c r="O90" s="831"/>
      <c r="P90" s="831"/>
      <c r="Q90" s="5"/>
      <c r="R90" s="5"/>
      <c r="S90" s="837"/>
      <c r="T90" s="99" t="s">
        <v>55</v>
      </c>
      <c r="U90" s="1023">
        <v>1350</v>
      </c>
      <c r="V90" s="1023"/>
      <c r="W90" s="860" t="s">
        <v>248</v>
      </c>
      <c r="X90" s="860"/>
      <c r="Y90" s="860"/>
      <c r="Z90" s="268" t="s">
        <v>55</v>
      </c>
      <c r="AA90" s="1023">
        <v>1410</v>
      </c>
      <c r="AB90" s="1023"/>
      <c r="AC90" s="860" t="s">
        <v>265</v>
      </c>
      <c r="AD90" s="860"/>
      <c r="AE90" s="860"/>
      <c r="AF90" s="268" t="s">
        <v>55</v>
      </c>
      <c r="AG90" s="1023">
        <v>1540</v>
      </c>
      <c r="AH90" s="1023"/>
      <c r="AI90" s="860" t="s">
        <v>270</v>
      </c>
      <c r="AJ90" s="860"/>
      <c r="AK90" s="1036"/>
      <c r="AL90" s="44"/>
      <c r="AM90" s="2"/>
      <c r="AN90" s="2"/>
      <c r="AO90" s="2"/>
      <c r="AP90" s="2"/>
      <c r="AQ90" s="2"/>
      <c r="AR90" s="111"/>
      <c r="AS90" s="111"/>
      <c r="AT90" s="55"/>
      <c r="AU90" s="115"/>
      <c r="AV90" s="115"/>
      <c r="AW90" s="115"/>
      <c r="AX90" s="112"/>
      <c r="AY90" s="112"/>
      <c r="AZ90" s="112"/>
      <c r="BA90" s="112"/>
      <c r="BB90" s="112"/>
      <c r="BC90" s="2"/>
      <c r="BD90" s="2"/>
      <c r="BE90" s="2"/>
      <c r="BH90" s="2"/>
      <c r="BJ90" s="897"/>
      <c r="BK90" s="897"/>
      <c r="BN90" s="2"/>
      <c r="BO90" s="2"/>
      <c r="BP90" s="1199"/>
      <c r="BQ90" s="1198"/>
      <c r="BR90" s="1198"/>
      <c r="BS90" s="1198"/>
      <c r="BT90" s="51"/>
      <c r="BU90" s="51"/>
      <c r="BV90" s="51"/>
      <c r="BW90" s="51"/>
      <c r="BX90" s="51"/>
      <c r="BY90" s="51"/>
      <c r="BZ90" s="51"/>
      <c r="CA90" s="52"/>
      <c r="CB90" s="51"/>
      <c r="CC90" s="51"/>
      <c r="CD90" s="51"/>
      <c r="CE90" s="51"/>
      <c r="CF90" s="51"/>
      <c r="CG90" s="51"/>
      <c r="CH90" s="51"/>
      <c r="CI90" s="51"/>
      <c r="CJ90" s="51"/>
      <c r="CK90" s="51"/>
      <c r="CL90" s="51"/>
      <c r="CM90" s="51"/>
      <c r="CN90" s="51"/>
      <c r="CO90" s="51"/>
      <c r="CP90" s="51"/>
      <c r="CQ90" s="52"/>
      <c r="CR90" s="52"/>
      <c r="CS90" s="52"/>
      <c r="CT90" s="52"/>
      <c r="CU90" s="52"/>
      <c r="CV90" s="52"/>
      <c r="CW90" s="5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row>
    <row r="91" spans="1:186" ht="18" customHeight="1">
      <c r="A91" s="38"/>
      <c r="B91" s="5"/>
      <c r="C91" s="15"/>
      <c r="D91" s="852" t="s">
        <v>470</v>
      </c>
      <c r="E91" s="852"/>
      <c r="F91" s="852"/>
      <c r="G91" s="852"/>
      <c r="H91" s="852"/>
      <c r="I91" s="852"/>
      <c r="J91" s="831"/>
      <c r="K91" s="831"/>
      <c r="L91" s="831"/>
      <c r="M91" s="831"/>
      <c r="N91" s="831"/>
      <c r="O91" s="831"/>
      <c r="P91" s="831"/>
      <c r="Q91" s="5"/>
      <c r="R91" s="5"/>
      <c r="S91" s="837"/>
      <c r="T91" s="99" t="s">
        <v>55</v>
      </c>
      <c r="U91" s="1023">
        <v>1360</v>
      </c>
      <c r="V91" s="1023"/>
      <c r="W91" s="860" t="s">
        <v>249</v>
      </c>
      <c r="X91" s="860"/>
      <c r="Y91" s="860"/>
      <c r="Z91" s="268" t="s">
        <v>55</v>
      </c>
      <c r="AA91" s="1023">
        <v>1470</v>
      </c>
      <c r="AB91" s="1023"/>
      <c r="AC91" s="860" t="s">
        <v>253</v>
      </c>
      <c r="AD91" s="860"/>
      <c r="AE91" s="860"/>
      <c r="AF91" s="268" t="s">
        <v>55</v>
      </c>
      <c r="AG91" s="1023">
        <v>1610</v>
      </c>
      <c r="AH91" s="1023"/>
      <c r="AI91" s="860" t="s">
        <v>258</v>
      </c>
      <c r="AJ91" s="860"/>
      <c r="AK91" s="1036"/>
      <c r="AL91" s="44"/>
      <c r="AM91" s="2"/>
      <c r="AN91" s="2"/>
      <c r="AO91" s="2"/>
      <c r="AP91" s="2"/>
      <c r="AQ91" s="2"/>
      <c r="AR91" s="111"/>
      <c r="AS91" s="111"/>
      <c r="AT91" s="55"/>
      <c r="AU91" s="110"/>
      <c r="AV91" s="110"/>
      <c r="AW91" s="110"/>
      <c r="AX91" s="32"/>
      <c r="AY91" s="32"/>
      <c r="AZ91" s="32"/>
      <c r="BA91" s="32"/>
      <c r="BB91" s="32"/>
      <c r="BC91" s="2"/>
      <c r="BD91" s="2"/>
      <c r="BE91" s="2"/>
      <c r="BH91" s="2"/>
      <c r="BN91" s="2"/>
      <c r="BO91" s="2"/>
      <c r="BP91" s="1199"/>
      <c r="BQ91" s="1198"/>
      <c r="BR91" s="1198"/>
      <c r="BS91" s="1198"/>
      <c r="BT91" s="1212"/>
      <c r="BU91" s="1212"/>
      <c r="BV91" s="1212"/>
      <c r="BW91" s="1212"/>
      <c r="BX91" s="1212"/>
      <c r="BY91" s="1212"/>
      <c r="BZ91" s="1212"/>
      <c r="CA91" s="1212"/>
      <c r="CB91" s="51"/>
      <c r="CC91" s="51"/>
      <c r="CD91" s="51"/>
      <c r="CE91" s="51"/>
      <c r="CF91" s="51"/>
      <c r="CG91" s="51"/>
      <c r="CH91" s="51"/>
      <c r="CI91" s="51"/>
      <c r="CJ91" s="51"/>
      <c r="CK91" s="51"/>
      <c r="CL91" s="51"/>
      <c r="CM91" s="51"/>
      <c r="CN91" s="51"/>
      <c r="CO91" s="51"/>
      <c r="CP91" s="51"/>
      <c r="CQ91" s="52"/>
      <c r="CR91" s="52"/>
      <c r="CS91" s="52"/>
      <c r="CT91" s="52"/>
      <c r="CU91" s="52"/>
      <c r="CV91" s="52"/>
      <c r="CW91" s="5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row>
    <row r="92" spans="1:186" ht="18" customHeight="1">
      <c r="A92" s="38"/>
      <c r="B92" s="5"/>
      <c r="C92" s="13" t="s">
        <v>14</v>
      </c>
      <c r="D92" s="14"/>
      <c r="E92" s="14"/>
      <c r="F92" s="14"/>
      <c r="G92" s="14"/>
      <c r="H92" s="14"/>
      <c r="I92" s="146"/>
      <c r="J92" s="921">
        <f>IF($J$35="","",$J$35)</f>
        <v>0</v>
      </c>
      <c r="K92" s="922"/>
      <c r="L92" s="922"/>
      <c r="M92" s="922"/>
      <c r="N92" s="922"/>
      <c r="O92" s="922"/>
      <c r="P92" s="923"/>
      <c r="Q92" s="5"/>
      <c r="R92" s="96"/>
      <c r="S92" s="837"/>
      <c r="T92" s="99" t="s">
        <v>55</v>
      </c>
      <c r="U92" s="1023">
        <v>1370</v>
      </c>
      <c r="V92" s="1023"/>
      <c r="W92" s="860" t="s">
        <v>250</v>
      </c>
      <c r="X92" s="860"/>
      <c r="Y92" s="860"/>
      <c r="Z92" s="268" t="s">
        <v>55</v>
      </c>
      <c r="AA92" s="1023">
        <v>1480</v>
      </c>
      <c r="AB92" s="1023"/>
      <c r="AC92" s="860" t="s">
        <v>254</v>
      </c>
      <c r="AD92" s="860"/>
      <c r="AE92" s="860"/>
      <c r="AF92" s="268" t="s">
        <v>55</v>
      </c>
      <c r="AG92" s="1023">
        <v>1700</v>
      </c>
      <c r="AH92" s="1023"/>
      <c r="AI92" s="860" t="s">
        <v>259</v>
      </c>
      <c r="AJ92" s="860"/>
      <c r="AK92" s="1036"/>
      <c r="AL92" s="44"/>
      <c r="AM92" s="2"/>
      <c r="AN92" s="2"/>
      <c r="AO92" s="2"/>
      <c r="AP92" s="2"/>
      <c r="AQ92" s="2"/>
      <c r="AR92" s="2"/>
      <c r="AS92" s="2"/>
      <c r="AT92" s="2"/>
      <c r="AU92" s="2"/>
      <c r="AV92" s="2"/>
      <c r="AW92" s="2"/>
      <c r="AX92" s="2"/>
      <c r="AY92" s="2"/>
      <c r="AZ92" s="2"/>
      <c r="BA92" s="2"/>
      <c r="BB92" s="2"/>
      <c r="BC92" s="2"/>
      <c r="BD92" s="2"/>
      <c r="BE92" s="2"/>
      <c r="BH92" s="2"/>
      <c r="BN92" s="2"/>
      <c r="BO92" s="2"/>
      <c r="BP92" s="1199"/>
      <c r="BQ92" s="1198"/>
      <c r="BR92" s="1198"/>
      <c r="BS92" s="1198"/>
      <c r="BT92" s="51"/>
      <c r="BU92" s="51"/>
      <c r="BV92" s="51"/>
      <c r="BW92" s="51"/>
      <c r="BX92" s="51"/>
      <c r="BY92" s="51"/>
      <c r="BZ92" s="51"/>
      <c r="CA92" s="52"/>
      <c r="CB92" s="51"/>
      <c r="CC92" s="51"/>
      <c r="CD92" s="51"/>
      <c r="CE92" s="51"/>
      <c r="CF92" s="51"/>
      <c r="CG92" s="51"/>
      <c r="CH92" s="51"/>
      <c r="CI92" s="51"/>
      <c r="CJ92" s="51"/>
      <c r="CK92" s="51"/>
      <c r="CL92" s="51"/>
      <c r="CM92" s="51"/>
      <c r="CN92" s="51"/>
      <c r="CO92" s="51"/>
      <c r="CP92" s="51"/>
      <c r="CQ92" s="52"/>
      <c r="CR92" s="52"/>
      <c r="CS92" s="52"/>
      <c r="CT92" s="52"/>
      <c r="CU92" s="52"/>
      <c r="CV92" s="52"/>
      <c r="CW92" s="5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row>
    <row r="93" spans="1:186" ht="18" customHeight="1">
      <c r="A93" s="38"/>
      <c r="B93" s="5"/>
      <c r="C93" s="15"/>
      <c r="D93" s="852" t="s">
        <v>425</v>
      </c>
      <c r="E93" s="852"/>
      <c r="F93" s="852"/>
      <c r="G93" s="852"/>
      <c r="H93" s="852"/>
      <c r="I93" s="920"/>
      <c r="J93" s="924"/>
      <c r="K93" s="925"/>
      <c r="L93" s="925"/>
      <c r="M93" s="925"/>
      <c r="N93" s="925"/>
      <c r="O93" s="925"/>
      <c r="P93" s="926"/>
      <c r="Q93" s="73"/>
      <c r="R93" s="73"/>
      <c r="S93" s="837"/>
      <c r="T93" s="1096" t="s">
        <v>55</v>
      </c>
      <c r="U93" s="1081"/>
      <c r="V93" s="1081"/>
      <c r="W93" s="1081"/>
      <c r="X93" s="1081"/>
      <c r="Y93" s="1081"/>
      <c r="Z93" s="1081"/>
      <c r="AA93" s="1081"/>
      <c r="AB93" s="1081"/>
      <c r="AC93" s="1081"/>
      <c r="AD93" s="1081"/>
      <c r="AE93" s="1081"/>
      <c r="AF93" s="1081"/>
      <c r="AG93" s="1081"/>
      <c r="AH93" s="1081"/>
      <c r="AI93" s="1081"/>
      <c r="AJ93" s="1081"/>
      <c r="AK93" s="1087"/>
      <c r="AL93" s="44"/>
      <c r="AM93" s="2"/>
      <c r="AN93" s="2"/>
      <c r="AO93" s="2"/>
      <c r="AP93" s="2"/>
      <c r="AQ93" s="2"/>
      <c r="AR93" s="2"/>
      <c r="AS93" s="2"/>
      <c r="AT93" s="2"/>
      <c r="AU93" s="2"/>
      <c r="AV93" s="2"/>
      <c r="AW93" s="2"/>
      <c r="AX93" s="2"/>
      <c r="AY93" s="2"/>
      <c r="AZ93" s="2"/>
      <c r="BA93" s="2"/>
      <c r="BB93" s="2"/>
      <c r="BC93" s="2"/>
      <c r="BD93" s="2"/>
      <c r="BE93" s="2"/>
      <c r="BG93" s="108"/>
      <c r="BH93" s="2"/>
      <c r="BJ93" s="897"/>
      <c r="BK93" s="897"/>
      <c r="BN93" s="2"/>
      <c r="BO93" s="2"/>
      <c r="BP93" s="1199"/>
      <c r="BQ93" s="1198"/>
      <c r="BR93" s="1198"/>
      <c r="BS93" s="1198"/>
      <c r="BT93" s="1212"/>
      <c r="BU93" s="1212"/>
      <c r="BV93" s="1212"/>
      <c r="BW93" s="1212"/>
      <c r="BX93" s="1212"/>
      <c r="BY93" s="1212"/>
      <c r="BZ93" s="1212"/>
      <c r="CA93" s="1212"/>
      <c r="CB93" s="51"/>
      <c r="CC93" s="51"/>
      <c r="CD93" s="51"/>
      <c r="CE93" s="51"/>
      <c r="CF93" s="51"/>
      <c r="CG93" s="51"/>
      <c r="CH93" s="51"/>
      <c r="CI93" s="51"/>
      <c r="CJ93" s="51"/>
      <c r="CK93" s="51"/>
      <c r="CL93" s="51"/>
      <c r="CM93" s="51"/>
      <c r="CN93" s="51"/>
      <c r="CO93" s="51"/>
      <c r="CP93" s="51"/>
      <c r="CQ93" s="52"/>
      <c r="CR93" s="52"/>
      <c r="CS93" s="52"/>
      <c r="CT93" s="52"/>
      <c r="CU93" s="52"/>
      <c r="CV93" s="52"/>
      <c r="CW93" s="5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row>
    <row r="94" spans="1:186" ht="5.0999999999999996" customHeight="1" thickBot="1">
      <c r="A94" s="38"/>
      <c r="B94" s="5"/>
      <c r="C94" s="15"/>
      <c r="D94" s="852"/>
      <c r="E94" s="852"/>
      <c r="F94" s="852"/>
      <c r="G94" s="852"/>
      <c r="H94" s="852"/>
      <c r="I94" s="920"/>
      <c r="J94" s="924"/>
      <c r="K94" s="925"/>
      <c r="L94" s="925"/>
      <c r="M94" s="925"/>
      <c r="N94" s="925"/>
      <c r="O94" s="925"/>
      <c r="P94" s="926"/>
      <c r="Q94" s="73"/>
      <c r="R94" s="73"/>
      <c r="S94" s="262"/>
      <c r="T94" s="1097"/>
      <c r="U94" s="1088"/>
      <c r="V94" s="1088"/>
      <c r="W94" s="1088"/>
      <c r="X94" s="1088"/>
      <c r="Y94" s="1088"/>
      <c r="Z94" s="1088"/>
      <c r="AA94" s="1088"/>
      <c r="AB94" s="1088"/>
      <c r="AC94" s="1088"/>
      <c r="AD94" s="1088"/>
      <c r="AE94" s="1088"/>
      <c r="AF94" s="1088"/>
      <c r="AG94" s="1088"/>
      <c r="AH94" s="1088"/>
      <c r="AI94" s="1088"/>
      <c r="AJ94" s="1088"/>
      <c r="AK94" s="1089"/>
      <c r="AL94" s="44"/>
      <c r="AM94" s="2"/>
      <c r="AN94" s="2"/>
      <c r="AO94" s="2"/>
      <c r="AP94" s="2"/>
      <c r="AQ94" s="2"/>
      <c r="AR94" s="2"/>
      <c r="AS94" s="2"/>
      <c r="AT94" s="2"/>
      <c r="AU94" s="2"/>
      <c r="AV94" s="2"/>
      <c r="AW94" s="2"/>
      <c r="AX94" s="2"/>
      <c r="AY94" s="2"/>
      <c r="AZ94" s="2"/>
      <c r="BA94" s="2"/>
      <c r="BB94" s="2"/>
      <c r="BC94" s="2"/>
      <c r="BD94" s="2"/>
      <c r="BE94" s="2"/>
      <c r="BG94" s="108"/>
      <c r="BH94" s="2"/>
      <c r="BJ94" s="67"/>
      <c r="BK94" s="67"/>
      <c r="BN94" s="2"/>
      <c r="BO94" s="2"/>
      <c r="BP94" s="1199"/>
      <c r="BQ94" s="182"/>
      <c r="BR94" s="182"/>
      <c r="BS94" s="182"/>
      <c r="BT94" s="186"/>
      <c r="BU94" s="186"/>
      <c r="BV94" s="186"/>
      <c r="BW94" s="186"/>
      <c r="BX94" s="186"/>
      <c r="BY94" s="186"/>
      <c r="BZ94" s="186"/>
      <c r="CA94" s="186"/>
      <c r="CB94" s="51"/>
      <c r="CC94" s="51"/>
      <c r="CD94" s="51"/>
      <c r="CE94" s="51"/>
      <c r="CF94" s="51"/>
      <c r="CG94" s="51"/>
      <c r="CH94" s="51"/>
      <c r="CI94" s="51"/>
      <c r="CJ94" s="51"/>
      <c r="CK94" s="51"/>
      <c r="CL94" s="51"/>
      <c r="CM94" s="51"/>
      <c r="CN94" s="51"/>
      <c r="CO94" s="51"/>
      <c r="CP94" s="51"/>
      <c r="CQ94" s="52"/>
      <c r="CR94" s="52"/>
      <c r="CS94" s="52"/>
      <c r="CT94" s="52"/>
      <c r="CU94" s="52"/>
      <c r="CV94" s="52"/>
      <c r="CW94" s="5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row>
    <row r="95" spans="1:186" ht="15" customHeight="1" thickTop="1">
      <c r="A95" s="38"/>
      <c r="B95" s="5"/>
      <c r="C95" s="154" t="s">
        <v>15</v>
      </c>
      <c r="D95" s="913" t="s">
        <v>27</v>
      </c>
      <c r="E95" s="913"/>
      <c r="F95" s="913"/>
      <c r="G95" s="155" t="s">
        <v>227</v>
      </c>
      <c r="H95" s="156">
        <f>IF($AV$23="","",$H$37)</f>
        <v>10</v>
      </c>
      <c r="I95" s="155" t="s">
        <v>226</v>
      </c>
      <c r="J95" s="927">
        <f>$J$37</f>
        <v>55000</v>
      </c>
      <c r="K95" s="928"/>
      <c r="L95" s="928"/>
      <c r="M95" s="928"/>
      <c r="N95" s="928"/>
      <c r="O95" s="928"/>
      <c r="P95" s="929"/>
      <c r="Q95" s="73"/>
      <c r="R95" s="73"/>
      <c r="S95" s="836" t="s">
        <v>215</v>
      </c>
      <c r="T95" s="98" t="s">
        <v>55</v>
      </c>
      <c r="U95" s="894" t="s">
        <v>158</v>
      </c>
      <c r="V95" s="1093"/>
      <c r="W95" s="267" t="s">
        <v>55</v>
      </c>
      <c r="X95" s="894" t="s">
        <v>167</v>
      </c>
      <c r="Y95" s="894"/>
      <c r="Z95" s="267" t="s">
        <v>55</v>
      </c>
      <c r="AA95" s="894" t="s">
        <v>176</v>
      </c>
      <c r="AB95" s="1093"/>
      <c r="AC95" s="101" t="s">
        <v>55</v>
      </c>
      <c r="AD95" s="894" t="s">
        <v>185</v>
      </c>
      <c r="AE95" s="894"/>
      <c r="AF95" s="267" t="s">
        <v>55</v>
      </c>
      <c r="AG95" s="894" t="s">
        <v>194</v>
      </c>
      <c r="AH95" s="894"/>
      <c r="AI95" s="267" t="s">
        <v>55</v>
      </c>
      <c r="AJ95" s="943" t="s">
        <v>202</v>
      </c>
      <c r="AK95" s="944"/>
      <c r="AL95" s="44"/>
      <c r="AM95" s="2"/>
      <c r="AN95" s="2"/>
      <c r="AO95" s="2"/>
      <c r="AP95" s="2"/>
      <c r="AQ95" s="2"/>
      <c r="AR95" s="2"/>
      <c r="AS95" s="2"/>
      <c r="AT95" s="2"/>
      <c r="AU95" s="2"/>
      <c r="AV95" s="2"/>
      <c r="AW95" s="2"/>
      <c r="AX95" s="2"/>
      <c r="AY95" s="2"/>
      <c r="AZ95" s="2"/>
      <c r="BA95" s="2"/>
      <c r="BB95" s="2"/>
      <c r="BC95" s="2"/>
      <c r="BD95" s="2"/>
      <c r="BE95" s="2"/>
      <c r="BG95" s="108"/>
      <c r="BH95" s="2"/>
      <c r="BL95" s="2"/>
      <c r="BM95" s="2"/>
      <c r="BN95" s="2"/>
      <c r="BO95" s="2"/>
      <c r="BP95" s="1199"/>
      <c r="BQ95" s="1198"/>
      <c r="BR95" s="1198"/>
      <c r="BS95" s="1198"/>
      <c r="BT95" s="1212"/>
      <c r="BU95" s="1212"/>
      <c r="BV95" s="1212"/>
      <c r="BW95" s="1212"/>
      <c r="BX95" s="1212"/>
      <c r="BY95" s="1212"/>
      <c r="BZ95" s="1212"/>
      <c r="CA95" s="1212"/>
      <c r="CB95" s="51"/>
      <c r="CC95" s="51"/>
      <c r="CD95" s="51"/>
      <c r="CE95" s="51"/>
      <c r="CF95" s="51"/>
      <c r="CG95" s="51"/>
      <c r="CH95" s="51"/>
      <c r="CI95" s="51"/>
      <c r="CJ95" s="51"/>
      <c r="CK95" s="51"/>
      <c r="CL95" s="51"/>
      <c r="CM95" s="51"/>
      <c r="CN95" s="51"/>
      <c r="CO95" s="51"/>
      <c r="CP95" s="51"/>
      <c r="CQ95" s="52"/>
      <c r="CR95" s="52"/>
      <c r="CS95" s="52"/>
      <c r="CT95" s="52"/>
      <c r="CU95" s="52"/>
      <c r="CV95" s="52"/>
      <c r="CW95" s="5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row>
    <row r="96" spans="1:186" ht="9" customHeight="1">
      <c r="A96" s="38"/>
      <c r="B96" s="5"/>
      <c r="C96" s="157"/>
      <c r="D96" s="158"/>
      <c r="E96" s="158"/>
      <c r="F96" s="158"/>
      <c r="G96" s="159"/>
      <c r="H96" s="159"/>
      <c r="I96" s="159"/>
      <c r="J96" s="930"/>
      <c r="K96" s="931"/>
      <c r="L96" s="931"/>
      <c r="M96" s="931"/>
      <c r="N96" s="931"/>
      <c r="O96" s="931"/>
      <c r="P96" s="932"/>
      <c r="Q96" s="73"/>
      <c r="R96" s="73"/>
      <c r="S96" s="837"/>
      <c r="T96" s="1092" t="s">
        <v>60</v>
      </c>
      <c r="U96" s="1085"/>
      <c r="V96" s="1090"/>
      <c r="W96" s="1084" t="s">
        <v>566</v>
      </c>
      <c r="X96" s="1085"/>
      <c r="Y96" s="1085"/>
      <c r="Z96" s="1084" t="s">
        <v>549</v>
      </c>
      <c r="AA96" s="1085"/>
      <c r="AB96" s="1090"/>
      <c r="AC96" s="1085" t="s">
        <v>531</v>
      </c>
      <c r="AD96" s="1085"/>
      <c r="AE96" s="1085"/>
      <c r="AF96" s="1084" t="s">
        <v>510</v>
      </c>
      <c r="AG96" s="1085"/>
      <c r="AH96" s="1085"/>
      <c r="AI96" s="1084" t="s">
        <v>498</v>
      </c>
      <c r="AJ96" s="1085"/>
      <c r="AK96" s="1091"/>
      <c r="AL96" s="44"/>
      <c r="AM96" s="2"/>
      <c r="AN96" s="2"/>
      <c r="AO96" s="2"/>
      <c r="AP96" s="2"/>
      <c r="AQ96" s="2"/>
      <c r="AR96" s="2"/>
      <c r="AS96" s="2"/>
      <c r="AT96" s="2"/>
      <c r="AU96" s="2"/>
      <c r="AV96" s="2"/>
      <c r="AW96" s="2"/>
      <c r="AX96" s="2"/>
      <c r="AY96" s="2"/>
      <c r="AZ96" s="2"/>
      <c r="BA96" s="2"/>
      <c r="BB96" s="2"/>
      <c r="BC96" s="2"/>
      <c r="BD96" s="2"/>
      <c r="BE96" s="2"/>
      <c r="BG96" s="108"/>
      <c r="BH96" s="2"/>
      <c r="BL96" s="2"/>
      <c r="BM96" s="2"/>
      <c r="BN96" s="2"/>
      <c r="BO96" s="2"/>
      <c r="BP96" s="1199"/>
      <c r="BQ96" s="182"/>
      <c r="BR96" s="182"/>
      <c r="BS96" s="182"/>
      <c r="BT96" s="186"/>
      <c r="BU96" s="186"/>
      <c r="BV96" s="186"/>
      <c r="BW96" s="186"/>
      <c r="BX96" s="186"/>
      <c r="BY96" s="186"/>
      <c r="BZ96" s="186"/>
      <c r="CA96" s="186"/>
      <c r="CB96" s="51"/>
      <c r="CC96" s="51"/>
      <c r="CD96" s="51"/>
      <c r="CE96" s="51"/>
      <c r="CF96" s="51"/>
      <c r="CG96" s="51"/>
      <c r="CH96" s="51"/>
      <c r="CI96" s="51"/>
      <c r="CJ96" s="51"/>
      <c r="CK96" s="51"/>
      <c r="CL96" s="51"/>
      <c r="CM96" s="51"/>
      <c r="CN96" s="51"/>
      <c r="CO96" s="51"/>
      <c r="CP96" s="51"/>
      <c r="CQ96" s="52"/>
      <c r="CR96" s="52"/>
      <c r="CS96" s="52"/>
      <c r="CT96" s="52"/>
      <c r="CU96" s="52"/>
      <c r="CV96" s="52"/>
      <c r="CW96" s="5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row>
    <row r="97" spans="1:186" ht="15" customHeight="1">
      <c r="A97" s="38"/>
      <c r="B97" s="5"/>
      <c r="C97" s="157"/>
      <c r="D97" s="936" t="s">
        <v>359</v>
      </c>
      <c r="E97" s="936"/>
      <c r="F97" s="936"/>
      <c r="G97" s="936"/>
      <c r="H97" s="936"/>
      <c r="I97" s="937"/>
      <c r="J97" s="930"/>
      <c r="K97" s="931"/>
      <c r="L97" s="931"/>
      <c r="M97" s="931"/>
      <c r="N97" s="931"/>
      <c r="O97" s="931"/>
      <c r="P97" s="932"/>
      <c r="Q97" s="5"/>
      <c r="R97" s="5"/>
      <c r="S97" s="837"/>
      <c r="T97" s="103" t="s">
        <v>55</v>
      </c>
      <c r="U97" s="1081" t="s">
        <v>159</v>
      </c>
      <c r="V97" s="1086"/>
      <c r="W97" s="269" t="s">
        <v>55</v>
      </c>
      <c r="X97" s="1081" t="s">
        <v>168</v>
      </c>
      <c r="Y97" s="1081"/>
      <c r="Z97" s="269" t="s">
        <v>55</v>
      </c>
      <c r="AA97" s="144" t="s">
        <v>177</v>
      </c>
      <c r="AB97" s="270"/>
      <c r="AC97" s="266" t="s">
        <v>55</v>
      </c>
      <c r="AD97" s="1081" t="s">
        <v>186</v>
      </c>
      <c r="AE97" s="1081"/>
      <c r="AF97" s="269" t="s">
        <v>55</v>
      </c>
      <c r="AG97" s="1081" t="s">
        <v>195</v>
      </c>
      <c r="AH97" s="1081"/>
      <c r="AI97" s="272" t="s">
        <v>55</v>
      </c>
      <c r="AJ97" s="945" t="s">
        <v>203</v>
      </c>
      <c r="AK97" s="946"/>
      <c r="AL97" s="44"/>
      <c r="AM97" s="2"/>
      <c r="AN97" s="2"/>
      <c r="AO97" s="2"/>
      <c r="AP97" s="2"/>
      <c r="AQ97" s="2"/>
      <c r="AR97" s="2"/>
      <c r="AS97" s="2"/>
      <c r="AT97" s="2"/>
      <c r="AU97" s="2"/>
      <c r="AV97" s="2"/>
      <c r="AW97" s="2"/>
      <c r="AX97" s="2"/>
      <c r="AY97" s="2"/>
      <c r="AZ97" s="2"/>
      <c r="BA97" s="2"/>
      <c r="BB97" s="2"/>
      <c r="BC97" s="2"/>
      <c r="BD97" s="2"/>
      <c r="BE97" s="2"/>
      <c r="BH97" s="2"/>
      <c r="BI97" s="67"/>
      <c r="BL97" s="2"/>
      <c r="BM97" s="2"/>
      <c r="BN97" s="2"/>
      <c r="BO97" s="2"/>
      <c r="BP97" s="1199"/>
      <c r="BQ97" s="1198"/>
      <c r="BR97" s="1198"/>
      <c r="BS97" s="1198"/>
      <c r="BT97" s="1212"/>
      <c r="BU97" s="1212"/>
      <c r="BV97" s="1212"/>
      <c r="BW97" s="1212"/>
      <c r="BX97" s="1212"/>
      <c r="BY97" s="1212"/>
      <c r="BZ97" s="1212"/>
      <c r="CA97" s="1212"/>
      <c r="CB97" s="51"/>
      <c r="CC97" s="51"/>
      <c r="CD97" s="51"/>
      <c r="CE97" s="51"/>
      <c r="CF97" s="51"/>
      <c r="CG97" s="51"/>
      <c r="CH97" s="51"/>
      <c r="CI97" s="51"/>
      <c r="CJ97" s="51"/>
      <c r="CK97" s="51"/>
      <c r="CL97" s="51"/>
      <c r="CM97" s="51"/>
      <c r="CN97" s="51"/>
      <c r="CO97" s="51"/>
      <c r="CP97" s="51"/>
      <c r="CQ97" s="52"/>
      <c r="CR97" s="52"/>
      <c r="CS97" s="52"/>
      <c r="CT97" s="52"/>
      <c r="CU97" s="52"/>
      <c r="CV97" s="52"/>
      <c r="CW97" s="5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row>
    <row r="98" spans="1:186" ht="9" customHeight="1" thickBot="1">
      <c r="A98" s="38"/>
      <c r="B98" s="5"/>
      <c r="C98" s="166"/>
      <c r="D98" s="938"/>
      <c r="E98" s="938"/>
      <c r="F98" s="938"/>
      <c r="G98" s="938"/>
      <c r="H98" s="938"/>
      <c r="I98" s="939"/>
      <c r="J98" s="933"/>
      <c r="K98" s="934"/>
      <c r="L98" s="934"/>
      <c r="M98" s="934"/>
      <c r="N98" s="934"/>
      <c r="O98" s="934"/>
      <c r="P98" s="935"/>
      <c r="Q98" s="5"/>
      <c r="R98" s="5"/>
      <c r="S98" s="837"/>
      <c r="T98" s="1092" t="s">
        <v>582</v>
      </c>
      <c r="U98" s="1085"/>
      <c r="V98" s="1090"/>
      <c r="W98" s="1084" t="s">
        <v>564</v>
      </c>
      <c r="X98" s="1085"/>
      <c r="Y98" s="1085"/>
      <c r="Z98" s="1084" t="s">
        <v>547</v>
      </c>
      <c r="AA98" s="1085"/>
      <c r="AB98" s="1090"/>
      <c r="AC98" s="1085" t="s">
        <v>529</v>
      </c>
      <c r="AD98" s="1085"/>
      <c r="AE98" s="1085"/>
      <c r="AF98" s="1084" t="s">
        <v>508</v>
      </c>
      <c r="AG98" s="1085"/>
      <c r="AH98" s="1085"/>
      <c r="AI98" s="1084" t="s">
        <v>496</v>
      </c>
      <c r="AJ98" s="1085"/>
      <c r="AK98" s="1091"/>
      <c r="AL98" s="44"/>
      <c r="AM98" s="2"/>
      <c r="AN98" s="2"/>
      <c r="AO98" s="2"/>
      <c r="AP98" s="2"/>
      <c r="AQ98" s="2"/>
      <c r="AR98" s="2"/>
      <c r="AS98" s="2"/>
      <c r="AT98" s="2"/>
      <c r="AU98" s="2"/>
      <c r="AV98" s="2"/>
      <c r="AW98" s="2"/>
      <c r="AX98" s="2"/>
      <c r="AY98" s="2"/>
      <c r="AZ98" s="2"/>
      <c r="BA98" s="2"/>
      <c r="BB98" s="2"/>
      <c r="BC98" s="2"/>
      <c r="BD98" s="2"/>
      <c r="BE98" s="2"/>
      <c r="BH98" s="2"/>
      <c r="BI98" s="67"/>
      <c r="BL98" s="2"/>
      <c r="BM98" s="2"/>
      <c r="BN98" s="2"/>
      <c r="BO98" s="2"/>
      <c r="BP98" s="1199"/>
      <c r="BQ98" s="182"/>
      <c r="BR98" s="182"/>
      <c r="BS98" s="182"/>
      <c r="BT98" s="186"/>
      <c r="BU98" s="186"/>
      <c r="BV98" s="186"/>
      <c r="BW98" s="186"/>
      <c r="BX98" s="186"/>
      <c r="BY98" s="186"/>
      <c r="BZ98" s="186"/>
      <c r="CA98" s="186"/>
      <c r="CB98" s="51"/>
      <c r="CC98" s="51"/>
      <c r="CD98" s="51"/>
      <c r="CE98" s="51"/>
      <c r="CF98" s="51"/>
      <c r="CG98" s="51"/>
      <c r="CH98" s="51"/>
      <c r="CI98" s="51"/>
      <c r="CJ98" s="51"/>
      <c r="CK98" s="51"/>
      <c r="CL98" s="51"/>
      <c r="CM98" s="51"/>
      <c r="CN98" s="51"/>
      <c r="CO98" s="51"/>
      <c r="CP98" s="51"/>
      <c r="CQ98" s="52"/>
      <c r="CR98" s="52"/>
      <c r="CS98" s="52"/>
      <c r="CT98" s="52"/>
      <c r="CU98" s="52"/>
      <c r="CV98" s="52"/>
      <c r="CW98" s="5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row>
    <row r="99" spans="1:186" ht="15" customHeight="1" thickTop="1">
      <c r="A99" s="38"/>
      <c r="B99" s="5"/>
      <c r="C99" s="15" t="s">
        <v>16</v>
      </c>
      <c r="D99" s="70" t="s">
        <v>28</v>
      </c>
      <c r="E99" s="916">
        <f>IF($AV$23="","",$E$39)</f>
        <v>10</v>
      </c>
      <c r="F99" s="916"/>
      <c r="G99" s="10" t="s">
        <v>29</v>
      </c>
      <c r="H99" s="10" t="s">
        <v>30</v>
      </c>
      <c r="I99" s="10"/>
      <c r="J99" s="917">
        <f>$J$39</f>
        <v>5000</v>
      </c>
      <c r="K99" s="917"/>
      <c r="L99" s="917"/>
      <c r="M99" s="917"/>
      <c r="N99" s="917"/>
      <c r="O99" s="917"/>
      <c r="P99" s="917"/>
      <c r="Q99" s="5"/>
      <c r="R99" s="5"/>
      <c r="S99" s="837"/>
      <c r="T99" s="103" t="s">
        <v>55</v>
      </c>
      <c r="U99" s="1081" t="s">
        <v>160</v>
      </c>
      <c r="V99" s="1086"/>
      <c r="W99" s="269" t="s">
        <v>55</v>
      </c>
      <c r="X99" s="1081" t="s">
        <v>169</v>
      </c>
      <c r="Y99" s="1081"/>
      <c r="Z99" s="269" t="s">
        <v>55</v>
      </c>
      <c r="AA99" s="144" t="s">
        <v>178</v>
      </c>
      <c r="AB99" s="271"/>
      <c r="AC99" s="266" t="s">
        <v>55</v>
      </c>
      <c r="AD99" s="1081" t="s">
        <v>187</v>
      </c>
      <c r="AE99" s="1081"/>
      <c r="AF99" s="269" t="s">
        <v>55</v>
      </c>
      <c r="AG99" s="1081" t="s">
        <v>196</v>
      </c>
      <c r="AH99" s="1081"/>
      <c r="AI99" s="272" t="s">
        <v>55</v>
      </c>
      <c r="AJ99" s="1081" t="s">
        <v>204</v>
      </c>
      <c r="AK99" s="1087"/>
      <c r="AL99" s="44"/>
      <c r="AM99" s="2"/>
      <c r="AN99" s="2"/>
      <c r="AO99" s="2"/>
      <c r="AP99" s="2"/>
      <c r="AQ99" s="2"/>
      <c r="AR99" s="2"/>
      <c r="AS99" s="2"/>
      <c r="AT99" s="2"/>
      <c r="AU99" s="2"/>
      <c r="AV99" s="2"/>
      <c r="AW99" s="2"/>
      <c r="AX99" s="2"/>
      <c r="AY99" s="2"/>
      <c r="AZ99" s="2"/>
      <c r="BA99" s="2"/>
      <c r="BB99" s="2"/>
      <c r="BC99" s="2"/>
      <c r="BD99" s="2"/>
      <c r="BE99" s="2"/>
      <c r="BH99" s="2"/>
      <c r="BI99" s="897"/>
      <c r="BJ99" s="897"/>
      <c r="BK99" s="2"/>
      <c r="BL99" s="2"/>
      <c r="BM99" s="2"/>
      <c r="BN99" s="2"/>
      <c r="BO99" s="2"/>
      <c r="BP99" s="1199"/>
      <c r="BQ99" s="1198"/>
      <c r="BR99" s="1198"/>
      <c r="BS99" s="1198"/>
      <c r="BT99" s="1212"/>
      <c r="BU99" s="1212"/>
      <c r="BV99" s="1212"/>
      <c r="BW99" s="1212"/>
      <c r="BX99" s="1212"/>
      <c r="BY99" s="1212"/>
      <c r="BZ99" s="1212"/>
      <c r="CA99" s="1212"/>
      <c r="CB99" s="51"/>
      <c r="CC99" s="51"/>
      <c r="CD99" s="52"/>
      <c r="CE99" s="52"/>
      <c r="CF99" s="52"/>
      <c r="CG99" s="52"/>
      <c r="CH99" s="52"/>
      <c r="CI99" s="52"/>
      <c r="CJ99" s="52"/>
      <c r="CK99" s="52"/>
      <c r="CL99" s="52"/>
      <c r="CM99" s="52"/>
      <c r="CN99" s="52"/>
      <c r="CO99" s="52"/>
      <c r="CP99" s="52"/>
      <c r="CQ99" s="52"/>
      <c r="CR99" s="52"/>
      <c r="CS99" s="52"/>
      <c r="CT99" s="52"/>
      <c r="CU99" s="52"/>
      <c r="CV99" s="52"/>
      <c r="CW99" s="5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row>
    <row r="100" spans="1:186" ht="9" customHeight="1">
      <c r="A100" s="38"/>
      <c r="B100" s="1231" t="s">
        <v>446</v>
      </c>
      <c r="C100" s="15"/>
      <c r="D100" s="70"/>
      <c r="E100" s="121"/>
      <c r="F100" s="121"/>
      <c r="G100" s="10"/>
      <c r="H100" s="10"/>
      <c r="I100" s="10"/>
      <c r="J100" s="918"/>
      <c r="K100" s="918"/>
      <c r="L100" s="918"/>
      <c r="M100" s="918"/>
      <c r="N100" s="918"/>
      <c r="O100" s="918"/>
      <c r="P100" s="918"/>
      <c r="Q100" s="5"/>
      <c r="R100" s="5"/>
      <c r="S100" s="837"/>
      <c r="T100" s="1092" t="s">
        <v>580</v>
      </c>
      <c r="U100" s="1085"/>
      <c r="V100" s="1090"/>
      <c r="W100" s="1084" t="s">
        <v>562</v>
      </c>
      <c r="X100" s="1085"/>
      <c r="Y100" s="1085"/>
      <c r="Z100" s="1084" t="s">
        <v>545</v>
      </c>
      <c r="AA100" s="1085"/>
      <c r="AB100" s="1090"/>
      <c r="AC100" s="1085" t="s">
        <v>510</v>
      </c>
      <c r="AD100" s="1085"/>
      <c r="AE100" s="1085"/>
      <c r="AF100" s="1084" t="s">
        <v>506</v>
      </c>
      <c r="AG100" s="1085"/>
      <c r="AH100" s="1085"/>
      <c r="AI100" s="1084" t="s">
        <v>494</v>
      </c>
      <c r="AJ100" s="1085"/>
      <c r="AK100" s="1091"/>
      <c r="AL100" s="44"/>
      <c r="AM100" s="2"/>
      <c r="AN100" s="2"/>
      <c r="AO100" s="2"/>
      <c r="AP100" s="2"/>
      <c r="AQ100" s="2"/>
      <c r="AR100" s="2"/>
      <c r="AS100" s="2"/>
      <c r="AT100" s="2"/>
      <c r="AU100" s="2"/>
      <c r="AV100" s="2"/>
      <c r="AW100" s="2"/>
      <c r="AX100" s="2"/>
      <c r="AY100" s="2"/>
      <c r="AZ100" s="2"/>
      <c r="BA100" s="2"/>
      <c r="BB100" s="2"/>
      <c r="BC100" s="2"/>
      <c r="BD100" s="2"/>
      <c r="BE100" s="2"/>
      <c r="BH100" s="2"/>
      <c r="BI100" s="67"/>
      <c r="BJ100" s="67"/>
      <c r="BK100" s="2"/>
      <c r="BL100" s="2"/>
      <c r="BM100" s="2"/>
      <c r="BN100" s="2"/>
      <c r="BO100" s="2"/>
      <c r="BP100" s="1199"/>
      <c r="BQ100" s="182"/>
      <c r="BR100" s="182"/>
      <c r="BS100" s="182"/>
      <c r="BT100" s="186"/>
      <c r="BU100" s="186"/>
      <c r="BV100" s="186"/>
      <c r="BW100" s="186"/>
      <c r="BX100" s="186"/>
      <c r="BY100" s="186"/>
      <c r="BZ100" s="186"/>
      <c r="CA100" s="186"/>
      <c r="CB100" s="51"/>
      <c r="CC100" s="51"/>
      <c r="CD100" s="52"/>
      <c r="CE100" s="52"/>
      <c r="CF100" s="52"/>
      <c r="CG100" s="52"/>
      <c r="CH100" s="52"/>
      <c r="CI100" s="52"/>
      <c r="CJ100" s="52"/>
      <c r="CK100" s="52"/>
      <c r="CL100" s="52"/>
      <c r="CM100" s="52"/>
      <c r="CN100" s="52"/>
      <c r="CO100" s="52"/>
      <c r="CP100" s="52"/>
      <c r="CQ100" s="52"/>
      <c r="CR100" s="52"/>
      <c r="CS100" s="52"/>
      <c r="CT100" s="52"/>
      <c r="CU100" s="52"/>
      <c r="CV100" s="52"/>
      <c r="CW100" s="5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row>
    <row r="101" spans="1:186" ht="15" customHeight="1">
      <c r="A101" s="38"/>
      <c r="B101" s="1231"/>
      <c r="C101" s="29"/>
      <c r="D101" s="912" t="s">
        <v>225</v>
      </c>
      <c r="E101" s="912"/>
      <c r="F101" s="912"/>
      <c r="G101" s="912"/>
      <c r="H101" s="912"/>
      <c r="I101" s="912"/>
      <c r="J101" s="919"/>
      <c r="K101" s="919"/>
      <c r="L101" s="919"/>
      <c r="M101" s="919"/>
      <c r="N101" s="919"/>
      <c r="O101" s="919"/>
      <c r="P101" s="919"/>
      <c r="Q101" s="5"/>
      <c r="R101" s="5"/>
      <c r="S101" s="837"/>
      <c r="T101" s="103" t="s">
        <v>55</v>
      </c>
      <c r="U101" s="1081" t="s">
        <v>161</v>
      </c>
      <c r="V101" s="1086"/>
      <c r="W101" s="269" t="s">
        <v>55</v>
      </c>
      <c r="X101" s="1081" t="s">
        <v>170</v>
      </c>
      <c r="Y101" s="1081"/>
      <c r="Z101" s="269" t="s">
        <v>55</v>
      </c>
      <c r="AA101" s="1081" t="s">
        <v>179</v>
      </c>
      <c r="AB101" s="1086"/>
      <c r="AC101" s="266" t="s">
        <v>55</v>
      </c>
      <c r="AD101" s="144" t="s">
        <v>188</v>
      </c>
      <c r="AE101" s="144"/>
      <c r="AF101" s="269" t="s">
        <v>55</v>
      </c>
      <c r="AG101" s="1081" t="s">
        <v>197</v>
      </c>
      <c r="AH101" s="1081"/>
      <c r="AI101" s="269" t="s">
        <v>55</v>
      </c>
      <c r="AJ101" s="1081" t="s">
        <v>205</v>
      </c>
      <c r="AK101" s="1087"/>
      <c r="AL101" s="44"/>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1199"/>
      <c r="BQ101" s="1198"/>
      <c r="BR101" s="1198"/>
      <c r="BS101" s="1198"/>
      <c r="BT101" s="1212"/>
      <c r="BU101" s="1212"/>
      <c r="BV101" s="1212"/>
      <c r="BW101" s="1212"/>
      <c r="BX101" s="1212"/>
      <c r="BY101" s="1212"/>
      <c r="BZ101" s="1212"/>
      <c r="CA101" s="1212"/>
      <c r="CB101" s="51"/>
      <c r="CC101" s="51"/>
      <c r="CD101" s="52"/>
      <c r="CE101" s="52"/>
      <c r="CF101" s="52"/>
      <c r="CG101" s="52"/>
      <c r="CH101" s="52"/>
      <c r="CI101" s="52"/>
      <c r="CJ101" s="52"/>
      <c r="CK101" s="52"/>
      <c r="CL101" s="52"/>
      <c r="CM101" s="52"/>
      <c r="CN101" s="52"/>
      <c r="CO101" s="52"/>
      <c r="CP101" s="52"/>
      <c r="CQ101" s="52"/>
      <c r="CR101" s="52"/>
      <c r="CS101" s="52"/>
      <c r="CT101" s="52"/>
      <c r="CU101" s="52"/>
      <c r="CV101" s="52"/>
      <c r="CW101" s="5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row>
    <row r="102" spans="1:186" ht="9" customHeight="1">
      <c r="A102" s="38"/>
      <c r="B102" s="5"/>
      <c r="C102" s="1214" t="s">
        <v>228</v>
      </c>
      <c r="D102" s="984" t="s">
        <v>23</v>
      </c>
      <c r="E102" s="984"/>
      <c r="F102" s="984"/>
      <c r="G102" s="984"/>
      <c r="H102" s="984"/>
      <c r="I102" s="987"/>
      <c r="J102" s="921">
        <f>IF($J$95="","",$J$95-$J$99)</f>
        <v>50000</v>
      </c>
      <c r="K102" s="922"/>
      <c r="L102" s="922"/>
      <c r="M102" s="922"/>
      <c r="N102" s="922"/>
      <c r="O102" s="922"/>
      <c r="P102" s="923"/>
      <c r="Q102" s="5"/>
      <c r="R102" s="5"/>
      <c r="S102" s="837"/>
      <c r="T102" s="1092" t="s">
        <v>578</v>
      </c>
      <c r="U102" s="1085"/>
      <c r="V102" s="1090"/>
      <c r="W102" s="1084" t="s">
        <v>561</v>
      </c>
      <c r="X102" s="1085"/>
      <c r="Y102" s="1085"/>
      <c r="Z102" s="1084" t="s">
        <v>543</v>
      </c>
      <c r="AA102" s="1085"/>
      <c r="AB102" s="1090"/>
      <c r="AC102" s="1085" t="s">
        <v>526</v>
      </c>
      <c r="AD102" s="1085"/>
      <c r="AE102" s="1085"/>
      <c r="AF102" s="1084" t="s">
        <v>504</v>
      </c>
      <c r="AG102" s="1085"/>
      <c r="AH102" s="1085"/>
      <c r="AI102" s="1084" t="s">
        <v>492</v>
      </c>
      <c r="AJ102" s="1085"/>
      <c r="AK102" s="1091"/>
      <c r="AL102" s="44"/>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1199"/>
      <c r="BQ102" s="182"/>
      <c r="BR102" s="182"/>
      <c r="BS102" s="182"/>
      <c r="BT102" s="51"/>
      <c r="BU102" s="51"/>
      <c r="BV102" s="51"/>
      <c r="BW102" s="51"/>
      <c r="BX102" s="51"/>
      <c r="BY102" s="51"/>
      <c r="BZ102" s="51"/>
      <c r="CA102" s="52"/>
      <c r="CB102" s="51"/>
      <c r="CC102" s="51"/>
      <c r="CD102" s="52"/>
      <c r="CE102" s="52"/>
      <c r="CF102" s="52"/>
      <c r="CG102" s="52"/>
      <c r="CH102" s="52"/>
      <c r="CI102" s="52"/>
      <c r="CJ102" s="52"/>
      <c r="CK102" s="52"/>
      <c r="CL102" s="52"/>
      <c r="CM102" s="52"/>
      <c r="CN102" s="52"/>
      <c r="CO102" s="52"/>
      <c r="CP102" s="52"/>
      <c r="CQ102" s="52"/>
      <c r="CR102" s="52"/>
      <c r="CS102" s="52"/>
      <c r="CT102" s="52"/>
      <c r="CU102" s="52"/>
      <c r="CV102" s="52"/>
      <c r="CW102" s="5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row>
    <row r="103" spans="1:186" ht="15" customHeight="1">
      <c r="A103" s="38"/>
      <c r="B103" s="5"/>
      <c r="C103" s="1215"/>
      <c r="D103" s="852"/>
      <c r="E103" s="852"/>
      <c r="F103" s="852"/>
      <c r="G103" s="852"/>
      <c r="H103" s="852"/>
      <c r="I103" s="920"/>
      <c r="J103" s="924"/>
      <c r="K103" s="925"/>
      <c r="L103" s="925"/>
      <c r="M103" s="925"/>
      <c r="N103" s="925"/>
      <c r="O103" s="925"/>
      <c r="P103" s="926"/>
      <c r="Q103" s="5"/>
      <c r="R103" s="5"/>
      <c r="S103" s="837"/>
      <c r="T103" s="103" t="s">
        <v>55</v>
      </c>
      <c r="U103" s="1081" t="s">
        <v>162</v>
      </c>
      <c r="V103" s="1086"/>
      <c r="W103" s="269" t="s">
        <v>55</v>
      </c>
      <c r="X103" s="1081" t="s">
        <v>171</v>
      </c>
      <c r="Y103" s="1081"/>
      <c r="Z103" s="269" t="s">
        <v>55</v>
      </c>
      <c r="AA103" s="1081" t="s">
        <v>180</v>
      </c>
      <c r="AB103" s="1086"/>
      <c r="AC103" s="266" t="s">
        <v>55</v>
      </c>
      <c r="AD103" s="144" t="s">
        <v>189</v>
      </c>
      <c r="AE103" s="144"/>
      <c r="AF103" s="269" t="s">
        <v>55</v>
      </c>
      <c r="AG103" s="1081" t="s">
        <v>198</v>
      </c>
      <c r="AH103" s="1081"/>
      <c r="AI103" s="269" t="s">
        <v>55</v>
      </c>
      <c r="AJ103" s="1081" t="s">
        <v>206</v>
      </c>
      <c r="AK103" s="1087"/>
      <c r="AL103" s="44"/>
      <c r="AM103" s="2"/>
      <c r="AN103" s="2"/>
      <c r="AO103" s="2"/>
      <c r="AP103" s="2"/>
      <c r="AQ103" s="2"/>
      <c r="AR103" s="55"/>
      <c r="AS103" s="110"/>
      <c r="AT103" s="110"/>
      <c r="AU103" s="110"/>
      <c r="AV103" s="32"/>
      <c r="AW103" s="32"/>
      <c r="AX103" s="32"/>
      <c r="AY103" s="32"/>
      <c r="AZ103" s="32"/>
      <c r="BA103" s="55"/>
      <c r="BB103" s="110"/>
      <c r="BC103" s="110"/>
      <c r="BD103" s="110"/>
      <c r="BE103" s="32"/>
      <c r="BF103" s="32"/>
      <c r="BG103" s="32"/>
      <c r="BH103" s="32"/>
      <c r="BI103" s="32"/>
      <c r="BJ103" s="2"/>
      <c r="BK103" s="2"/>
      <c r="BL103" s="2"/>
      <c r="BM103" s="2"/>
      <c r="BN103" s="2"/>
      <c r="BO103" s="2"/>
      <c r="BP103" s="1199"/>
      <c r="BQ103" s="1198"/>
      <c r="BR103" s="1198"/>
      <c r="BS103" s="1198"/>
      <c r="BT103" s="51"/>
      <c r="BU103" s="51"/>
      <c r="BV103" s="51"/>
      <c r="BW103" s="51"/>
      <c r="BX103" s="51"/>
      <c r="BY103" s="51"/>
      <c r="BZ103" s="51"/>
      <c r="CA103" s="52"/>
      <c r="CB103" s="51"/>
      <c r="CC103" s="51"/>
      <c r="CD103" s="52"/>
      <c r="CE103" s="52"/>
      <c r="CF103" s="52"/>
      <c r="CG103" s="52"/>
      <c r="CH103" s="52"/>
      <c r="CI103" s="52"/>
      <c r="CJ103" s="52"/>
      <c r="CK103" s="52"/>
      <c r="CL103" s="52"/>
      <c r="CM103" s="52"/>
      <c r="CN103" s="52"/>
      <c r="CO103" s="52"/>
      <c r="CP103" s="52"/>
      <c r="CQ103" s="52"/>
      <c r="CR103" s="52"/>
      <c r="CS103" s="52"/>
      <c r="CT103" s="52"/>
      <c r="CU103" s="52"/>
      <c r="CV103" s="52"/>
      <c r="CW103" s="5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row>
    <row r="104" spans="1:186" ht="9" customHeight="1">
      <c r="A104" s="38"/>
      <c r="B104" s="5"/>
      <c r="C104" s="15"/>
      <c r="D104" s="66"/>
      <c r="E104" s="66"/>
      <c r="F104" s="66"/>
      <c r="G104" s="66"/>
      <c r="H104" s="66"/>
      <c r="I104" s="66"/>
      <c r="J104" s="924"/>
      <c r="K104" s="925"/>
      <c r="L104" s="925"/>
      <c r="M104" s="925"/>
      <c r="N104" s="925"/>
      <c r="O104" s="925"/>
      <c r="P104" s="926"/>
      <c r="Q104" s="5"/>
      <c r="R104" s="5"/>
      <c r="S104" s="837"/>
      <c r="T104" s="1092" t="s">
        <v>576</v>
      </c>
      <c r="U104" s="1085"/>
      <c r="V104" s="1090"/>
      <c r="W104" s="1084" t="s">
        <v>559</v>
      </c>
      <c r="X104" s="1085"/>
      <c r="Y104" s="1085"/>
      <c r="Z104" s="1084" t="s">
        <v>541</v>
      </c>
      <c r="AA104" s="1085"/>
      <c r="AB104" s="1090"/>
      <c r="AC104" s="1085" t="s">
        <v>524</v>
      </c>
      <c r="AD104" s="1085"/>
      <c r="AE104" s="1085"/>
      <c r="AF104" s="1084" t="s">
        <v>502</v>
      </c>
      <c r="AG104" s="1085"/>
      <c r="AH104" s="1085"/>
      <c r="AI104" s="1084" t="s">
        <v>490</v>
      </c>
      <c r="AJ104" s="1085"/>
      <c r="AK104" s="1091"/>
      <c r="AL104" s="44"/>
      <c r="AM104" s="2"/>
      <c r="AN104" s="2"/>
      <c r="AO104" s="2"/>
      <c r="AP104" s="2"/>
      <c r="AQ104" s="2"/>
      <c r="AR104" s="55"/>
      <c r="AS104" s="110"/>
      <c r="AT104" s="110"/>
      <c r="AU104" s="110"/>
      <c r="AV104" s="32"/>
      <c r="AW104" s="32"/>
      <c r="AX104" s="32"/>
      <c r="AY104" s="32"/>
      <c r="AZ104" s="32"/>
      <c r="BA104" s="55"/>
      <c r="BB104" s="110"/>
      <c r="BC104" s="110"/>
      <c r="BD104" s="110"/>
      <c r="BE104" s="32"/>
      <c r="BF104" s="32"/>
      <c r="BG104" s="32"/>
      <c r="BH104" s="32"/>
      <c r="BI104" s="32"/>
      <c r="BJ104" s="2"/>
      <c r="BK104" s="2"/>
      <c r="BL104" s="2"/>
      <c r="BM104" s="2"/>
      <c r="BN104" s="2"/>
      <c r="BO104" s="2"/>
      <c r="BP104" s="1199"/>
      <c r="BQ104" s="182"/>
      <c r="BR104" s="182"/>
      <c r="BS104" s="182"/>
      <c r="BT104" s="186"/>
      <c r="BU104" s="186"/>
      <c r="BV104" s="186"/>
      <c r="BW104" s="186"/>
      <c r="BX104" s="186"/>
      <c r="BY104" s="186"/>
      <c r="BZ104" s="186"/>
      <c r="CA104" s="186"/>
      <c r="CB104" s="51"/>
      <c r="CC104" s="51"/>
      <c r="CD104" s="52"/>
      <c r="CE104" s="52"/>
      <c r="CF104" s="52"/>
      <c r="CG104" s="52"/>
      <c r="CH104" s="52"/>
      <c r="CI104" s="52"/>
      <c r="CJ104" s="52"/>
      <c r="CK104" s="52"/>
      <c r="CL104" s="52"/>
      <c r="CM104" s="52"/>
      <c r="CN104" s="52"/>
      <c r="CO104" s="52"/>
      <c r="CP104" s="52"/>
      <c r="CQ104" s="52"/>
      <c r="CR104" s="52"/>
      <c r="CS104" s="52"/>
      <c r="CT104" s="52"/>
      <c r="CU104" s="52"/>
      <c r="CV104" s="52"/>
      <c r="CW104" s="5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row>
    <row r="105" spans="1:186" ht="15" customHeight="1">
      <c r="A105" s="38"/>
      <c r="B105" s="5"/>
      <c r="C105" s="29"/>
      <c r="D105" s="912" t="s">
        <v>230</v>
      </c>
      <c r="E105" s="912"/>
      <c r="F105" s="912"/>
      <c r="G105" s="912"/>
      <c r="H105" s="912"/>
      <c r="I105" s="912"/>
      <c r="J105" s="1216"/>
      <c r="K105" s="1217"/>
      <c r="L105" s="1217"/>
      <c r="M105" s="1217"/>
      <c r="N105" s="1217"/>
      <c r="O105" s="1217"/>
      <c r="P105" s="1218"/>
      <c r="Q105" s="5"/>
      <c r="R105" s="5"/>
      <c r="S105" s="837"/>
      <c r="T105" s="103" t="s">
        <v>55</v>
      </c>
      <c r="U105" s="1081" t="s">
        <v>163</v>
      </c>
      <c r="V105" s="1086"/>
      <c r="W105" s="269" t="s">
        <v>55</v>
      </c>
      <c r="X105" s="1081" t="s">
        <v>172</v>
      </c>
      <c r="Y105" s="1081"/>
      <c r="Z105" s="269" t="s">
        <v>55</v>
      </c>
      <c r="AA105" s="1081" t="s">
        <v>181</v>
      </c>
      <c r="AB105" s="1086"/>
      <c r="AC105" s="266" t="s">
        <v>55</v>
      </c>
      <c r="AD105" s="1081" t="s">
        <v>190</v>
      </c>
      <c r="AE105" s="1081"/>
      <c r="AF105" s="269" t="s">
        <v>55</v>
      </c>
      <c r="AG105" s="1081" t="s">
        <v>199</v>
      </c>
      <c r="AH105" s="1081"/>
      <c r="AI105" s="269" t="s">
        <v>55</v>
      </c>
      <c r="AJ105" s="1081" t="s">
        <v>207</v>
      </c>
      <c r="AK105" s="1087"/>
      <c r="AL105" s="44"/>
      <c r="AM105" s="2"/>
      <c r="AN105" s="2"/>
      <c r="AO105" s="2"/>
      <c r="AP105" s="2"/>
      <c r="AQ105" s="2"/>
      <c r="AR105" s="55"/>
      <c r="AS105" s="110"/>
      <c r="AT105" s="110"/>
      <c r="AU105" s="110"/>
      <c r="AV105" s="32"/>
      <c r="AW105" s="32"/>
      <c r="AX105" s="32"/>
      <c r="AY105" s="32"/>
      <c r="AZ105" s="32"/>
      <c r="BA105" s="55"/>
      <c r="BB105" s="110"/>
      <c r="BC105" s="110"/>
      <c r="BD105" s="110"/>
      <c r="BE105" s="32"/>
      <c r="BF105" s="32"/>
      <c r="BG105" s="32"/>
      <c r="BH105" s="32"/>
      <c r="BI105" s="32"/>
      <c r="BJ105" s="2"/>
      <c r="BK105" s="2"/>
      <c r="BL105" s="2"/>
      <c r="BM105" s="2"/>
      <c r="BN105" s="2"/>
      <c r="BO105" s="2"/>
      <c r="BP105" s="1199"/>
      <c r="BQ105" s="1198"/>
      <c r="BR105" s="1198"/>
      <c r="BS105" s="1198"/>
      <c r="BT105" s="1212"/>
      <c r="BU105" s="1212"/>
      <c r="BV105" s="1212"/>
      <c r="BW105" s="1212"/>
      <c r="BX105" s="1212"/>
      <c r="BY105" s="1212"/>
      <c r="BZ105" s="1212"/>
      <c r="CA105" s="1212"/>
      <c r="CB105" s="51"/>
      <c r="CC105" s="51"/>
      <c r="CD105" s="52"/>
      <c r="CE105" s="52"/>
      <c r="CF105" s="52"/>
      <c r="CG105" s="52"/>
      <c r="CH105" s="52"/>
      <c r="CI105" s="52"/>
      <c r="CJ105" s="52"/>
      <c r="CK105" s="52"/>
      <c r="CL105" s="52"/>
      <c r="CM105" s="52"/>
      <c r="CN105" s="52"/>
      <c r="CO105" s="52"/>
      <c r="CP105" s="52"/>
      <c r="CQ105" s="52"/>
      <c r="CR105" s="52"/>
      <c r="CS105" s="52"/>
      <c r="CT105" s="52"/>
      <c r="CU105" s="52"/>
      <c r="CV105" s="52"/>
      <c r="CW105" s="5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row>
    <row r="106" spans="1:186" ht="9" customHeight="1">
      <c r="A106" s="38"/>
      <c r="B106" s="5"/>
      <c r="C106" s="32"/>
      <c r="D106" s="66"/>
      <c r="E106" s="66"/>
      <c r="F106" s="66"/>
      <c r="G106" s="66"/>
      <c r="H106" s="66"/>
      <c r="I106" s="66"/>
      <c r="J106" s="77"/>
      <c r="K106" s="77"/>
      <c r="L106" s="77"/>
      <c r="M106" s="77"/>
      <c r="N106" s="77"/>
      <c r="O106" s="77"/>
      <c r="P106" s="77"/>
      <c r="Q106" s="5"/>
      <c r="R106" s="5"/>
      <c r="S106" s="837"/>
      <c r="T106" s="1092" t="s">
        <v>574</v>
      </c>
      <c r="U106" s="1085"/>
      <c r="V106" s="1090"/>
      <c r="W106" s="1084" t="s">
        <v>557</v>
      </c>
      <c r="X106" s="1085"/>
      <c r="Y106" s="1085"/>
      <c r="Z106" s="1084" t="s">
        <v>539</v>
      </c>
      <c r="AA106" s="1085"/>
      <c r="AB106" s="1090"/>
      <c r="AC106" s="1085" t="s">
        <v>522</v>
      </c>
      <c r="AD106" s="1085"/>
      <c r="AE106" s="1085"/>
      <c r="AF106" s="1084" t="s">
        <v>129</v>
      </c>
      <c r="AG106" s="1085"/>
      <c r="AH106" s="1085"/>
      <c r="AI106" s="1084" t="s">
        <v>488</v>
      </c>
      <c r="AJ106" s="1085"/>
      <c r="AK106" s="1091"/>
      <c r="AL106" s="44"/>
      <c r="AM106" s="2"/>
      <c r="AN106" s="2"/>
      <c r="AO106" s="2"/>
      <c r="AP106" s="2"/>
      <c r="AQ106" s="2"/>
      <c r="AR106" s="55"/>
      <c r="AS106" s="110"/>
      <c r="AT106" s="110"/>
      <c r="AU106" s="110"/>
      <c r="AV106" s="32"/>
      <c r="AW106" s="32"/>
      <c r="AX106" s="32"/>
      <c r="AY106" s="32"/>
      <c r="AZ106" s="32"/>
      <c r="BA106" s="55"/>
      <c r="BB106" s="110"/>
      <c r="BC106" s="110"/>
      <c r="BD106" s="110"/>
      <c r="BE106" s="32"/>
      <c r="BF106" s="32"/>
      <c r="BG106" s="32"/>
      <c r="BH106" s="32"/>
      <c r="BI106" s="32"/>
      <c r="BJ106" s="2"/>
      <c r="BK106" s="2"/>
      <c r="BL106" s="2"/>
      <c r="BM106" s="2"/>
      <c r="BN106" s="2"/>
      <c r="BO106" s="2"/>
      <c r="BP106" s="1199"/>
      <c r="BQ106" s="182"/>
      <c r="BR106" s="182"/>
      <c r="BS106" s="182"/>
      <c r="BT106" s="186"/>
      <c r="BU106" s="186"/>
      <c r="BV106" s="187"/>
      <c r="BW106" s="187"/>
      <c r="BX106" s="187"/>
      <c r="BY106" s="187"/>
      <c r="BZ106" s="187"/>
      <c r="CA106" s="187"/>
      <c r="CB106" s="51"/>
      <c r="CC106" s="51"/>
      <c r="CD106" s="52"/>
      <c r="CE106" s="52"/>
      <c r="CF106" s="52"/>
      <c r="CG106" s="52"/>
      <c r="CH106" s="52"/>
      <c r="CI106" s="52"/>
      <c r="CJ106" s="52"/>
      <c r="CK106" s="52"/>
      <c r="CL106" s="52"/>
      <c r="CM106" s="52"/>
      <c r="CN106" s="52"/>
      <c r="CO106" s="52"/>
      <c r="CP106" s="52"/>
      <c r="CQ106" s="52"/>
      <c r="CR106" s="52"/>
      <c r="CS106" s="52"/>
      <c r="CT106" s="52"/>
      <c r="CU106" s="52"/>
      <c r="CV106" s="52"/>
      <c r="CW106" s="5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row>
    <row r="107" spans="1:186" ht="15" customHeight="1">
      <c r="A107" s="38"/>
      <c r="B107" s="5"/>
      <c r="C107" s="1118" t="s">
        <v>231</v>
      </c>
      <c r="D107" s="1118" t="s">
        <v>232</v>
      </c>
      <c r="E107" s="1118"/>
      <c r="F107" s="1118"/>
      <c r="G107" s="1118"/>
      <c r="H107" s="148"/>
      <c r="I107" s="66"/>
      <c r="J107" s="77"/>
      <c r="K107" s="77"/>
      <c r="L107" s="77"/>
      <c r="M107" s="77"/>
      <c r="N107" s="77"/>
      <c r="O107" s="77"/>
      <c r="P107" s="77"/>
      <c r="Q107" s="5"/>
      <c r="R107" s="5"/>
      <c r="S107" s="837"/>
      <c r="T107" s="103" t="s">
        <v>55</v>
      </c>
      <c r="U107" s="1081" t="s">
        <v>165</v>
      </c>
      <c r="V107" s="1086"/>
      <c r="W107" s="269" t="s">
        <v>55</v>
      </c>
      <c r="X107" s="1081" t="s">
        <v>173</v>
      </c>
      <c r="Y107" s="1081"/>
      <c r="Z107" s="269" t="s">
        <v>55</v>
      </c>
      <c r="AA107" s="1081" t="s">
        <v>182</v>
      </c>
      <c r="AB107" s="1086"/>
      <c r="AC107" s="266" t="s">
        <v>55</v>
      </c>
      <c r="AD107" s="1081" t="s">
        <v>191</v>
      </c>
      <c r="AE107" s="1081"/>
      <c r="AF107" s="269" t="s">
        <v>55</v>
      </c>
      <c r="AG107" s="1081" t="s">
        <v>200</v>
      </c>
      <c r="AH107" s="1081"/>
      <c r="AI107" s="269" t="s">
        <v>55</v>
      </c>
      <c r="AJ107" s="1107" t="s">
        <v>208</v>
      </c>
      <c r="AK107" s="1219"/>
      <c r="AL107" s="44"/>
      <c r="AM107" s="2"/>
      <c r="AN107" s="2"/>
      <c r="AO107" s="2"/>
      <c r="AP107" s="2"/>
      <c r="BL107" s="2"/>
      <c r="BM107" s="2"/>
      <c r="BN107" s="2"/>
      <c r="BO107" s="2"/>
      <c r="BP107" s="1199"/>
      <c r="BQ107" s="1198"/>
      <c r="BR107" s="1198"/>
      <c r="BS107" s="1198"/>
      <c r="BT107" s="1212"/>
      <c r="BU107" s="1212"/>
      <c r="BV107" s="1212"/>
      <c r="BW107" s="1212"/>
      <c r="BX107" s="1212"/>
      <c r="BY107" s="1212"/>
      <c r="BZ107" s="1212"/>
      <c r="CA107" s="1212"/>
      <c r="CB107" s="51"/>
      <c r="CC107" s="51"/>
      <c r="CD107" s="52"/>
      <c r="CE107" s="52"/>
      <c r="CF107" s="52"/>
      <c r="CG107" s="52"/>
      <c r="CH107" s="52"/>
      <c r="CI107" s="52"/>
      <c r="CJ107" s="52"/>
      <c r="CK107" s="52"/>
      <c r="CL107" s="52"/>
      <c r="CM107" s="52"/>
      <c r="CN107" s="52"/>
      <c r="CO107" s="52"/>
      <c r="CP107" s="52"/>
      <c r="CQ107" s="52"/>
      <c r="CR107" s="52"/>
      <c r="CS107" s="52"/>
      <c r="CT107" s="52"/>
      <c r="CU107" s="52"/>
      <c r="CV107" s="52"/>
      <c r="CW107" s="5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row>
    <row r="108" spans="1:186" ht="9" customHeight="1">
      <c r="A108" s="38"/>
      <c r="B108" s="5"/>
      <c r="C108" s="1118"/>
      <c r="D108" s="1118"/>
      <c r="E108" s="1118"/>
      <c r="F108" s="1118"/>
      <c r="G108" s="1118"/>
      <c r="H108" s="148"/>
      <c r="I108" s="66"/>
      <c r="J108" s="77"/>
      <c r="K108" s="77"/>
      <c r="L108" s="77"/>
      <c r="M108" s="77"/>
      <c r="N108" s="77"/>
      <c r="O108" s="77"/>
      <c r="P108" s="77"/>
      <c r="Q108" s="5"/>
      <c r="R108" s="5"/>
      <c r="S108" s="837"/>
      <c r="T108" s="1092" t="s">
        <v>572</v>
      </c>
      <c r="U108" s="1085"/>
      <c r="V108" s="1090"/>
      <c r="W108" s="1084" t="s">
        <v>555</v>
      </c>
      <c r="X108" s="1085"/>
      <c r="Y108" s="1085"/>
      <c r="Z108" s="1084" t="s">
        <v>537</v>
      </c>
      <c r="AA108" s="1085"/>
      <c r="AB108" s="1090"/>
      <c r="AC108" s="1085" t="s">
        <v>519</v>
      </c>
      <c r="AD108" s="1085"/>
      <c r="AE108" s="1085"/>
      <c r="AF108" s="1084" t="s">
        <v>130</v>
      </c>
      <c r="AG108" s="1085"/>
      <c r="AH108" s="1085"/>
      <c r="AI108" s="1084" t="s">
        <v>486</v>
      </c>
      <c r="AJ108" s="1085"/>
      <c r="AK108" s="1091"/>
      <c r="AL108" s="44"/>
      <c r="AM108" s="2"/>
      <c r="AN108" s="2"/>
      <c r="AO108" s="2"/>
      <c r="AP108" s="2"/>
      <c r="BL108" s="2"/>
      <c r="BM108" s="2"/>
      <c r="BN108" s="2"/>
      <c r="BO108" s="2"/>
      <c r="BP108" s="1199"/>
      <c r="BQ108" s="182"/>
      <c r="BR108" s="182"/>
      <c r="BS108" s="182"/>
      <c r="BT108" s="186"/>
      <c r="BU108" s="186"/>
      <c r="BV108" s="186"/>
      <c r="BW108" s="186"/>
      <c r="BX108" s="186"/>
      <c r="BY108" s="186"/>
      <c r="BZ108" s="186"/>
      <c r="CA108" s="186"/>
      <c r="CB108" s="51"/>
      <c r="CC108" s="51"/>
      <c r="CD108" s="52"/>
      <c r="CE108" s="52"/>
      <c r="CF108" s="52"/>
      <c r="CG108" s="52"/>
      <c r="CH108" s="52"/>
      <c r="CI108" s="52"/>
      <c r="CJ108" s="52"/>
      <c r="CK108" s="52"/>
      <c r="CL108" s="52"/>
      <c r="CM108" s="52"/>
      <c r="CN108" s="52"/>
      <c r="CO108" s="52"/>
      <c r="CP108" s="52"/>
      <c r="CQ108" s="52"/>
      <c r="CR108" s="52"/>
      <c r="CS108" s="52"/>
      <c r="CT108" s="52"/>
      <c r="CU108" s="52"/>
      <c r="CV108" s="52"/>
      <c r="CW108" s="5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row>
    <row r="109" spans="1:186" ht="15" customHeight="1">
      <c r="A109" s="38"/>
      <c r="B109" s="5"/>
      <c r="C109" s="1108" t="s">
        <v>299</v>
      </c>
      <c r="D109" s="894"/>
      <c r="E109" s="894"/>
      <c r="F109" s="894"/>
      <c r="G109" s="1110" t="s">
        <v>51</v>
      </c>
      <c r="H109" s="1125" t="s">
        <v>300</v>
      </c>
      <c r="I109" s="1126"/>
      <c r="J109" s="1113" t="s">
        <v>302</v>
      </c>
      <c r="K109" s="1129" t="s">
        <v>304</v>
      </c>
      <c r="L109" s="1130"/>
      <c r="M109" s="1220" t="s">
        <v>303</v>
      </c>
      <c r="N109" s="1129" t="s">
        <v>305</v>
      </c>
      <c r="O109" s="1129"/>
      <c r="P109" s="1130"/>
      <c r="Q109" s="5"/>
      <c r="R109" s="5"/>
      <c r="S109" s="837"/>
      <c r="T109" s="103" t="s">
        <v>55</v>
      </c>
      <c r="U109" s="1081" t="s">
        <v>164</v>
      </c>
      <c r="V109" s="1086"/>
      <c r="W109" s="269" t="s">
        <v>55</v>
      </c>
      <c r="X109" s="1081" t="s">
        <v>174</v>
      </c>
      <c r="Y109" s="1081"/>
      <c r="Z109" s="269" t="s">
        <v>55</v>
      </c>
      <c r="AA109" s="1081" t="s">
        <v>183</v>
      </c>
      <c r="AB109" s="1086"/>
      <c r="AC109" s="266" t="s">
        <v>55</v>
      </c>
      <c r="AD109" s="1081" t="s">
        <v>192</v>
      </c>
      <c r="AE109" s="1081"/>
      <c r="AF109" s="269" t="s">
        <v>55</v>
      </c>
      <c r="AG109" s="1106" t="s">
        <v>201</v>
      </c>
      <c r="AH109" s="1107"/>
      <c r="AI109" s="269" t="s">
        <v>55</v>
      </c>
      <c r="AJ109" s="1107" t="s">
        <v>209</v>
      </c>
      <c r="AK109" s="1219"/>
      <c r="AL109" s="44"/>
      <c r="AM109" s="2"/>
      <c r="AN109" s="2"/>
      <c r="AO109" s="2"/>
      <c r="AP109" s="2"/>
      <c r="BL109" s="2"/>
      <c r="BM109" s="2"/>
      <c r="BN109" s="2"/>
      <c r="BO109" s="2"/>
      <c r="BP109" s="1199"/>
      <c r="BQ109" s="1198"/>
      <c r="BR109" s="1198"/>
      <c r="BS109" s="1198"/>
      <c r="BT109" s="1212"/>
      <c r="BU109" s="1212"/>
      <c r="BV109" s="1212"/>
      <c r="BW109" s="1212"/>
      <c r="BX109" s="1212"/>
      <c r="BY109" s="1212"/>
      <c r="BZ109" s="1212"/>
      <c r="CA109" s="1212"/>
      <c r="CB109" s="51"/>
      <c r="CC109" s="51"/>
      <c r="CD109" s="52"/>
      <c r="CE109" s="52"/>
      <c r="CF109" s="52"/>
      <c r="CG109" s="52"/>
      <c r="CH109" s="52"/>
      <c r="CI109" s="52"/>
      <c r="CJ109" s="52"/>
      <c r="CK109" s="52"/>
      <c r="CL109" s="52"/>
      <c r="CM109" s="52"/>
      <c r="CN109" s="52"/>
      <c r="CO109" s="52"/>
      <c r="CP109" s="52"/>
      <c r="CQ109" s="52"/>
      <c r="CR109" s="52"/>
      <c r="CS109" s="52"/>
      <c r="CT109" s="52"/>
      <c r="CU109" s="52"/>
      <c r="CV109" s="52"/>
      <c r="CW109" s="5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row>
    <row r="110" spans="1:186" ht="4.5" customHeight="1">
      <c r="A110" s="38"/>
      <c r="B110" s="5"/>
      <c r="C110" s="1021"/>
      <c r="D110" s="897"/>
      <c r="E110" s="897"/>
      <c r="F110" s="897"/>
      <c r="G110" s="1111"/>
      <c r="H110" s="1127"/>
      <c r="I110" s="1128"/>
      <c r="J110" s="1114"/>
      <c r="K110" s="1131"/>
      <c r="L110" s="1132"/>
      <c r="M110" s="1221"/>
      <c r="N110" s="1222"/>
      <c r="O110" s="1222"/>
      <c r="P110" s="1223"/>
      <c r="Q110" s="5"/>
      <c r="R110" s="5"/>
      <c r="S110" s="837"/>
      <c r="T110" s="1105" t="s">
        <v>570</v>
      </c>
      <c r="U110" s="1083"/>
      <c r="V110" s="1104"/>
      <c r="W110" s="1082" t="s">
        <v>551</v>
      </c>
      <c r="X110" s="1083"/>
      <c r="Y110" s="1083"/>
      <c r="Z110" s="1082" t="s">
        <v>535</v>
      </c>
      <c r="AA110" s="1083"/>
      <c r="AB110" s="1104"/>
      <c r="AC110" s="1083" t="s">
        <v>518</v>
      </c>
      <c r="AD110" s="1083"/>
      <c r="AE110" s="1083"/>
      <c r="AF110" s="1082" t="s">
        <v>500</v>
      </c>
      <c r="AG110" s="1083"/>
      <c r="AH110" s="1083"/>
      <c r="AI110" s="1082" t="s">
        <v>483</v>
      </c>
      <c r="AJ110" s="1083"/>
      <c r="AK110" s="1224"/>
      <c r="AL110" s="44"/>
      <c r="AM110" s="2"/>
      <c r="AN110" s="2"/>
      <c r="AO110" s="2"/>
      <c r="AP110" s="2"/>
      <c r="BL110" s="2"/>
      <c r="BM110" s="2"/>
      <c r="BN110" s="2"/>
      <c r="BO110" s="2"/>
      <c r="BP110" s="1199"/>
      <c r="BQ110" s="182"/>
      <c r="BR110" s="182"/>
      <c r="BS110" s="182"/>
      <c r="BT110" s="51"/>
      <c r="BU110" s="51"/>
      <c r="BV110" s="52"/>
      <c r="BW110" s="52"/>
      <c r="BX110" s="52"/>
      <c r="BY110" s="52"/>
      <c r="BZ110" s="52"/>
      <c r="CA110" s="52"/>
      <c r="CB110" s="51"/>
      <c r="CC110" s="51"/>
      <c r="CD110" s="52"/>
      <c r="CE110" s="52"/>
      <c r="CF110" s="52"/>
      <c r="CG110" s="52"/>
      <c r="CH110" s="52"/>
      <c r="CI110" s="52"/>
      <c r="CJ110" s="52"/>
      <c r="CK110" s="52"/>
      <c r="CL110" s="52"/>
      <c r="CM110" s="52"/>
      <c r="CN110" s="52"/>
      <c r="CO110" s="52"/>
      <c r="CP110" s="52"/>
      <c r="CQ110" s="52"/>
      <c r="CR110" s="52"/>
      <c r="CS110" s="52"/>
      <c r="CT110" s="52"/>
      <c r="CU110" s="52"/>
      <c r="CV110" s="52"/>
      <c r="CW110" s="5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row>
    <row r="111" spans="1:186" ht="4.5" customHeight="1">
      <c r="A111" s="38"/>
      <c r="B111" s="5"/>
      <c r="C111" s="1021"/>
      <c r="D111" s="897"/>
      <c r="E111" s="897"/>
      <c r="F111" s="897"/>
      <c r="G111" s="1111"/>
      <c r="H111" s="1116">
        <v>10</v>
      </c>
      <c r="I111" s="1119" t="s">
        <v>29</v>
      </c>
      <c r="J111" s="1114"/>
      <c r="K111" s="1121">
        <v>8</v>
      </c>
      <c r="L111" s="1123" t="s">
        <v>29</v>
      </c>
      <c r="M111" s="1225" t="s">
        <v>357</v>
      </c>
      <c r="N111" s="1226"/>
      <c r="O111" s="1226"/>
      <c r="P111" s="1228" t="s">
        <v>29</v>
      </c>
      <c r="Q111" s="5"/>
      <c r="R111" s="5"/>
      <c r="S111" s="837"/>
      <c r="T111" s="1092"/>
      <c r="U111" s="1085"/>
      <c r="V111" s="1090"/>
      <c r="W111" s="1084"/>
      <c r="X111" s="1085"/>
      <c r="Y111" s="1085"/>
      <c r="Z111" s="1084"/>
      <c r="AA111" s="1085"/>
      <c r="AB111" s="1090"/>
      <c r="AC111" s="1085"/>
      <c r="AD111" s="1085"/>
      <c r="AE111" s="1085"/>
      <c r="AF111" s="1084"/>
      <c r="AG111" s="1085"/>
      <c r="AH111" s="1085"/>
      <c r="AI111" s="1084"/>
      <c r="AJ111" s="1085"/>
      <c r="AK111" s="1091"/>
      <c r="AL111" s="44"/>
      <c r="AM111" s="2"/>
      <c r="AN111" s="2"/>
      <c r="AO111" s="2"/>
      <c r="AP111" s="2"/>
      <c r="BL111" s="2"/>
      <c r="BM111" s="2"/>
      <c r="BN111" s="2"/>
      <c r="BO111" s="2"/>
      <c r="BP111" s="1199"/>
      <c r="BQ111" s="182"/>
      <c r="BR111" s="182"/>
      <c r="BS111" s="182"/>
      <c r="BT111" s="51"/>
      <c r="BU111" s="51"/>
      <c r="BV111" s="52"/>
      <c r="BW111" s="52"/>
      <c r="BX111" s="52"/>
      <c r="BY111" s="52"/>
      <c r="BZ111" s="52"/>
      <c r="CA111" s="52"/>
      <c r="CB111" s="51"/>
      <c r="CC111" s="51"/>
      <c r="CD111" s="52"/>
      <c r="CE111" s="52"/>
      <c r="CF111" s="52"/>
      <c r="CG111" s="52"/>
      <c r="CH111" s="52"/>
      <c r="CI111" s="52"/>
      <c r="CJ111" s="52"/>
      <c r="CK111" s="52"/>
      <c r="CL111" s="52"/>
      <c r="CM111" s="52"/>
      <c r="CN111" s="52"/>
      <c r="CO111" s="52"/>
      <c r="CP111" s="52"/>
      <c r="CQ111" s="52"/>
      <c r="CR111" s="52"/>
      <c r="CS111" s="52"/>
      <c r="CT111" s="52"/>
      <c r="CU111" s="52"/>
      <c r="CV111" s="52"/>
      <c r="CW111" s="5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row>
    <row r="112" spans="1:186" ht="15" customHeight="1">
      <c r="A112" s="38"/>
      <c r="B112" s="5"/>
      <c r="C112" s="1109"/>
      <c r="D112" s="1088"/>
      <c r="E112" s="1088"/>
      <c r="F112" s="1088"/>
      <c r="G112" s="1112"/>
      <c r="H112" s="1117"/>
      <c r="I112" s="1120"/>
      <c r="J112" s="1115"/>
      <c r="K112" s="1122"/>
      <c r="L112" s="1124"/>
      <c r="M112" s="1221"/>
      <c r="N112" s="1227"/>
      <c r="O112" s="1227"/>
      <c r="P112" s="1229"/>
      <c r="Q112" s="5"/>
      <c r="R112" s="5"/>
      <c r="S112" s="837"/>
      <c r="T112" s="141" t="s">
        <v>55</v>
      </c>
      <c r="U112" s="897" t="s">
        <v>166</v>
      </c>
      <c r="V112" s="1103"/>
      <c r="W112" s="272" t="s">
        <v>55</v>
      </c>
      <c r="X112" s="897" t="s">
        <v>175</v>
      </c>
      <c r="Y112" s="897"/>
      <c r="Z112" s="272" t="s">
        <v>55</v>
      </c>
      <c r="AA112" s="897" t="s">
        <v>184</v>
      </c>
      <c r="AB112" s="1103"/>
      <c r="AC112" s="104" t="s">
        <v>55</v>
      </c>
      <c r="AD112" s="897" t="s">
        <v>193</v>
      </c>
      <c r="AE112" s="897"/>
      <c r="AF112" s="272" t="s">
        <v>55</v>
      </c>
      <c r="AG112" s="1102"/>
      <c r="AH112" s="1102"/>
      <c r="AI112" s="104"/>
      <c r="AJ112" s="768"/>
      <c r="AK112" s="1101"/>
      <c r="AL112" s="44"/>
      <c r="AM112" s="2"/>
      <c r="AN112" s="2"/>
      <c r="AO112" s="2"/>
      <c r="AP112" s="2"/>
      <c r="BL112" s="2"/>
      <c r="BM112" s="2"/>
      <c r="BN112" s="2"/>
      <c r="BO112" s="2"/>
      <c r="BP112" s="1199"/>
      <c r="BQ112" s="1198"/>
      <c r="BR112" s="1198"/>
      <c r="BS112" s="1198"/>
      <c r="BT112" s="51"/>
      <c r="BU112" s="51"/>
      <c r="BV112" s="52"/>
      <c r="BW112" s="52"/>
      <c r="BX112" s="52"/>
      <c r="BY112" s="52"/>
      <c r="BZ112" s="52"/>
      <c r="CA112" s="52"/>
      <c r="CB112" s="51"/>
      <c r="CC112" s="51"/>
      <c r="CD112" s="52"/>
      <c r="CE112" s="52"/>
      <c r="CF112" s="52"/>
      <c r="CG112" s="52"/>
      <c r="CH112" s="52"/>
      <c r="CI112" s="52"/>
      <c r="CJ112" s="52"/>
      <c r="CK112" s="52"/>
      <c r="CL112" s="52"/>
      <c r="CM112" s="52"/>
      <c r="CN112" s="52"/>
      <c r="CO112" s="52"/>
      <c r="CP112" s="52"/>
      <c r="CQ112" s="52"/>
      <c r="CR112" s="52"/>
      <c r="CS112" s="52"/>
      <c r="CT112" s="52"/>
      <c r="CU112" s="52"/>
      <c r="CV112" s="52"/>
      <c r="CW112" s="5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row>
    <row r="113" spans="1:186" ht="9" customHeight="1">
      <c r="A113" s="38"/>
      <c r="B113" s="5"/>
      <c r="Q113" s="5"/>
      <c r="R113" s="5"/>
      <c r="S113" s="838"/>
      <c r="T113" s="1258" t="s">
        <v>568</v>
      </c>
      <c r="U113" s="1259"/>
      <c r="V113" s="1279"/>
      <c r="W113" s="1280" t="s">
        <v>553</v>
      </c>
      <c r="X113" s="1259"/>
      <c r="Y113" s="1259"/>
      <c r="Z113" s="1280" t="s">
        <v>533</v>
      </c>
      <c r="AA113" s="1259"/>
      <c r="AB113" s="1279"/>
      <c r="AC113" s="1259" t="s">
        <v>512</v>
      </c>
      <c r="AD113" s="1259"/>
      <c r="AE113" s="1259"/>
      <c r="AF113" s="273"/>
      <c r="AG113" s="263"/>
      <c r="AH113" s="263"/>
      <c r="AI113" s="263"/>
      <c r="AJ113" s="263"/>
      <c r="AK113" s="264"/>
      <c r="AL113" s="44"/>
      <c r="AM113" s="2"/>
      <c r="AN113" s="2"/>
      <c r="AO113" s="2"/>
      <c r="AP113" s="2"/>
      <c r="BL113" s="2"/>
      <c r="BM113" s="2"/>
      <c r="BN113" s="2"/>
      <c r="BO113" s="2"/>
      <c r="BP113" s="1199"/>
      <c r="BQ113" s="52"/>
      <c r="BR113" s="52"/>
      <c r="BS113" s="52"/>
      <c r="BT113" s="52"/>
      <c r="BU113" s="52"/>
      <c r="BV113" s="52"/>
      <c r="BW113" s="52"/>
      <c r="BX113" s="52"/>
      <c r="BY113" s="52"/>
      <c r="BZ113" s="52"/>
      <c r="CA113" s="52"/>
      <c r="CB113" s="51"/>
      <c r="CC113" s="51"/>
      <c r="CD113" s="52"/>
      <c r="CE113" s="52"/>
      <c r="CF113" s="52"/>
      <c r="CG113" s="52"/>
      <c r="CH113" s="52"/>
      <c r="CI113" s="52"/>
      <c r="CJ113" s="52"/>
      <c r="CK113" s="52"/>
      <c r="CL113" s="52"/>
      <c r="CM113" s="52"/>
      <c r="CN113" s="52"/>
      <c r="CO113" s="52"/>
      <c r="CP113" s="52"/>
      <c r="CQ113" s="52"/>
      <c r="CR113" s="52"/>
      <c r="CS113" s="52"/>
      <c r="CT113" s="52"/>
      <c r="CU113" s="52"/>
      <c r="CV113" s="52"/>
      <c r="CW113" s="5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row>
    <row r="114" spans="1:186" ht="9.9499999999999993" customHeight="1">
      <c r="A114" s="38"/>
      <c r="B114" s="5"/>
      <c r="C114" s="1135"/>
      <c r="D114" s="1135"/>
      <c r="E114" s="1135"/>
      <c r="F114" s="1135"/>
      <c r="G114" s="1135"/>
      <c r="H114" s="1135"/>
      <c r="I114" s="1135"/>
      <c r="J114" s="1134"/>
      <c r="K114" s="1134"/>
      <c r="L114" s="1134"/>
      <c r="M114" s="1134"/>
      <c r="N114" s="1135"/>
      <c r="O114" s="1135"/>
      <c r="P114" s="1135"/>
      <c r="Q114" s="5"/>
      <c r="R114" s="5"/>
      <c r="S114" s="5"/>
      <c r="T114" s="104"/>
      <c r="W114" s="104"/>
      <c r="Z114" s="104"/>
      <c r="AC114" s="104"/>
      <c r="AF114" s="104"/>
      <c r="AI114" s="95"/>
      <c r="AJ114" s="95"/>
      <c r="AK114" s="95"/>
      <c r="AL114" s="44"/>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1199"/>
      <c r="BQ114" s="1198"/>
      <c r="BR114" s="1198"/>
      <c r="BS114" s="1198"/>
      <c r="BT114" s="51"/>
      <c r="BU114" s="51"/>
      <c r="BV114" s="51"/>
      <c r="BW114" s="51"/>
      <c r="BX114" s="51"/>
      <c r="BY114" s="51"/>
      <c r="BZ114" s="51"/>
      <c r="CA114" s="52"/>
      <c r="CB114" s="51"/>
      <c r="CC114" s="51"/>
      <c r="CD114" s="51"/>
      <c r="CE114" s="51"/>
      <c r="CF114" s="51"/>
      <c r="CG114" s="51"/>
      <c r="CH114" s="51"/>
      <c r="CI114" s="51"/>
      <c r="CJ114" s="52"/>
      <c r="CK114" s="52"/>
      <c r="CL114" s="52"/>
      <c r="CM114" s="52"/>
      <c r="CN114" s="52"/>
      <c r="CO114" s="52"/>
      <c r="CP114" s="52"/>
      <c r="CQ114" s="52"/>
      <c r="CR114" s="52"/>
      <c r="CS114" s="52"/>
      <c r="CT114" s="52"/>
      <c r="CU114" s="52"/>
      <c r="CV114" s="52"/>
      <c r="CW114" s="5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row>
    <row r="115" spans="1:186" ht="15" customHeight="1">
      <c r="A115" s="38"/>
      <c r="B115" s="5"/>
      <c r="C115" s="1135"/>
      <c r="D115" s="1135"/>
      <c r="E115" s="1135"/>
      <c r="F115" s="1135"/>
      <c r="G115" s="1135"/>
      <c r="H115" s="1135"/>
      <c r="I115" s="1135"/>
      <c r="J115" s="1134"/>
      <c r="K115" s="1134"/>
      <c r="L115" s="1134"/>
      <c r="M115" s="1134"/>
      <c r="N115" s="1135"/>
      <c r="O115" s="1135"/>
      <c r="P115" s="1135"/>
      <c r="Q115" s="5"/>
      <c r="R115" s="1261"/>
      <c r="S115" s="1262"/>
      <c r="T115" s="1211"/>
      <c r="U115" s="1267"/>
      <c r="V115" s="1268"/>
      <c r="W115" s="1269"/>
      <c r="X115" s="1267"/>
      <c r="Y115" s="1268"/>
      <c r="Z115" s="1269"/>
      <c r="AA115" s="1267"/>
      <c r="AB115" s="1268"/>
      <c r="AC115" s="1269"/>
      <c r="AD115" s="94"/>
      <c r="AE115" s="1195" t="s">
        <v>306</v>
      </c>
      <c r="AF115" s="1196"/>
      <c r="AG115" s="1196"/>
      <c r="AH115" s="1196"/>
      <c r="AI115" s="1196"/>
      <c r="AJ115" s="1196"/>
      <c r="AK115" s="1197"/>
      <c r="AL115" s="44"/>
      <c r="AM115" s="2"/>
      <c r="AN115" s="2"/>
      <c r="AO115" s="2"/>
      <c r="AP115" s="2"/>
      <c r="AQ115" s="2"/>
      <c r="AR115" s="30"/>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1199"/>
      <c r="BQ115" s="51"/>
      <c r="BR115" s="51"/>
      <c r="BS115" s="51"/>
      <c r="BT115" s="1212"/>
      <c r="BU115" s="1212"/>
      <c r="BV115" s="1212"/>
      <c r="BW115" s="1212"/>
      <c r="BX115" s="1212"/>
      <c r="BY115" s="1212"/>
      <c r="BZ115" s="1212"/>
      <c r="CA115" s="1212"/>
      <c r="CB115" s="51"/>
      <c r="CC115" s="51"/>
      <c r="CD115" s="51"/>
      <c r="CE115" s="51"/>
      <c r="CF115" s="51"/>
      <c r="CG115" s="51"/>
      <c r="CH115" s="51"/>
      <c r="CI115" s="51"/>
      <c r="CJ115" s="52"/>
      <c r="CK115" s="52"/>
      <c r="CL115" s="52"/>
      <c r="CM115" s="52"/>
      <c r="CN115" s="52"/>
      <c r="CO115" s="52"/>
      <c r="CP115" s="52"/>
      <c r="CQ115" s="52"/>
      <c r="CR115" s="52"/>
      <c r="CS115" s="52"/>
      <c r="CT115" s="52"/>
      <c r="CU115" s="52"/>
      <c r="CV115" s="52"/>
      <c r="CW115" s="5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row>
    <row r="116" spans="1:186" ht="17.100000000000001" customHeight="1">
      <c r="A116" s="38"/>
      <c r="B116" s="5"/>
      <c r="C116" s="1116"/>
      <c r="D116" s="1116"/>
      <c r="E116" s="1116"/>
      <c r="F116" s="1116"/>
      <c r="G116" s="1116"/>
      <c r="H116" s="1116"/>
      <c r="I116" s="1116"/>
      <c r="J116" s="1136"/>
      <c r="K116" s="1136"/>
      <c r="L116" s="1137"/>
      <c r="M116" s="1137"/>
      <c r="N116" s="1137"/>
      <c r="O116" s="1137"/>
      <c r="P116" s="1137"/>
      <c r="Q116" s="5"/>
      <c r="R116" s="1263"/>
      <c r="S116" s="1264"/>
      <c r="T116" s="1265"/>
      <c r="U116" s="1270"/>
      <c r="V116" s="768"/>
      <c r="W116" s="1101"/>
      <c r="X116" s="1270"/>
      <c r="Y116" s="768"/>
      <c r="Z116" s="1101"/>
      <c r="AA116" s="1270"/>
      <c r="AB116" s="768"/>
      <c r="AC116" s="1101"/>
      <c r="AD116" s="5"/>
      <c r="AE116" s="1194">
        <f>$J$95</f>
        <v>55000</v>
      </c>
      <c r="AF116" s="1194"/>
      <c r="AG116" s="1194"/>
      <c r="AH116" s="1194"/>
      <c r="AI116" s="1194"/>
      <c r="AJ116" s="1194"/>
      <c r="AK116" s="1194"/>
      <c r="AL116" s="44"/>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1199"/>
      <c r="BQ116" s="1198"/>
      <c r="BR116" s="1198"/>
      <c r="BS116" s="1198"/>
      <c r="BT116" s="1212"/>
      <c r="BU116" s="1212"/>
      <c r="BV116" s="1212"/>
      <c r="BW116" s="1212"/>
      <c r="BX116" s="1212"/>
      <c r="BY116" s="1212"/>
      <c r="BZ116" s="1212"/>
      <c r="CA116" s="1212"/>
      <c r="CB116" s="51"/>
      <c r="CC116" s="51"/>
      <c r="CD116" s="51"/>
      <c r="CE116" s="51"/>
      <c r="CF116" s="51"/>
      <c r="CG116" s="51"/>
      <c r="CH116" s="51"/>
      <c r="CI116" s="51"/>
      <c r="CJ116" s="52"/>
      <c r="CK116" s="52"/>
      <c r="CL116" s="52"/>
      <c r="CM116" s="52"/>
      <c r="CN116" s="52"/>
      <c r="CO116" s="52"/>
      <c r="CP116" s="52"/>
      <c r="CQ116" s="52"/>
      <c r="CR116" s="52"/>
      <c r="CS116" s="52"/>
      <c r="CT116" s="52"/>
      <c r="CU116" s="52"/>
      <c r="CV116" s="52"/>
      <c r="CW116" s="5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row>
    <row r="117" spans="1:186" ht="17.100000000000001" customHeight="1">
      <c r="A117" s="38"/>
      <c r="B117" s="5"/>
      <c r="C117" s="1133" t="s">
        <v>622</v>
      </c>
      <c r="D117" s="1133"/>
      <c r="E117" s="1133"/>
      <c r="F117" s="1133"/>
      <c r="G117" s="1133"/>
      <c r="H117" s="1133"/>
      <c r="I117" s="1133"/>
      <c r="J117" s="1136"/>
      <c r="K117" s="1136"/>
      <c r="L117" s="1137"/>
      <c r="M117" s="1137"/>
      <c r="N117" s="1137"/>
      <c r="O117" s="1137"/>
      <c r="P117" s="1137"/>
      <c r="Q117" s="5"/>
      <c r="R117" s="1266"/>
      <c r="S117" s="1204"/>
      <c r="T117" s="1205"/>
      <c r="U117" s="1271"/>
      <c r="V117" s="1272"/>
      <c r="W117" s="1273"/>
      <c r="X117" s="1271"/>
      <c r="Y117" s="1272"/>
      <c r="Z117" s="1273"/>
      <c r="AA117" s="1271"/>
      <c r="AB117" s="1272"/>
      <c r="AC117" s="1273"/>
      <c r="AD117" s="5"/>
      <c r="AE117" s="1194"/>
      <c r="AF117" s="1194"/>
      <c r="AG117" s="1194"/>
      <c r="AH117" s="1194"/>
      <c r="AI117" s="1194"/>
      <c r="AJ117" s="1194"/>
      <c r="AK117" s="1194"/>
      <c r="AL117" s="44"/>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1199"/>
      <c r="BQ117" s="1198"/>
      <c r="BR117" s="1198"/>
      <c r="BS117" s="1198"/>
      <c r="BT117" s="51"/>
      <c r="BU117" s="52"/>
      <c r="BV117" s="52"/>
      <c r="BW117" s="52"/>
      <c r="BX117" s="52"/>
      <c r="BY117" s="52"/>
      <c r="BZ117" s="52"/>
      <c r="CA117" s="52"/>
      <c r="CB117" s="51"/>
      <c r="CC117" s="51"/>
      <c r="CD117" s="51"/>
      <c r="CE117" s="51"/>
      <c r="CF117" s="51"/>
      <c r="CG117" s="51"/>
      <c r="CH117" s="51"/>
      <c r="CI117" s="51"/>
      <c r="CJ117" s="52"/>
      <c r="CK117" s="52"/>
      <c r="CL117" s="52"/>
      <c r="CM117" s="52"/>
      <c r="CN117" s="52"/>
      <c r="CO117" s="52"/>
      <c r="CP117" s="52"/>
      <c r="CQ117" s="52"/>
      <c r="CR117" s="52"/>
      <c r="CS117" s="52"/>
      <c r="CT117" s="52"/>
      <c r="CU117" s="52"/>
      <c r="CV117" s="52"/>
      <c r="CW117" s="5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row>
    <row r="118" spans="1:186" ht="12.6" customHeight="1">
      <c r="A118" s="38"/>
      <c r="B118" s="5"/>
      <c r="C118" s="32"/>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1276" t="str">
        <f>$AF$60</f>
        <v>20240925_B-01s</v>
      </c>
      <c r="AG118" s="1276"/>
      <c r="AH118" s="1276"/>
      <c r="AI118" s="1276"/>
      <c r="AJ118" s="1276"/>
      <c r="AK118" s="1276"/>
      <c r="AL118" s="44"/>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1199"/>
      <c r="BQ118" s="51"/>
      <c r="BR118" s="183"/>
      <c r="BS118" s="183"/>
      <c r="BT118" s="1212"/>
      <c r="BU118" s="1212"/>
      <c r="BV118" s="1212"/>
      <c r="BW118" s="1212"/>
      <c r="BX118" s="1212"/>
      <c r="BY118" s="1212"/>
      <c r="BZ118" s="1212"/>
      <c r="CA118" s="1212"/>
      <c r="CB118" s="51"/>
      <c r="CC118" s="51"/>
      <c r="CD118" s="51"/>
      <c r="CE118" s="51"/>
      <c r="CF118" s="51"/>
      <c r="CG118" s="51"/>
      <c r="CH118" s="51"/>
      <c r="CI118" s="51"/>
      <c r="CJ118" s="52"/>
      <c r="CK118" s="52"/>
      <c r="CL118" s="52"/>
      <c r="CM118" s="52"/>
      <c r="CN118" s="52"/>
      <c r="CO118" s="52"/>
      <c r="CP118" s="52"/>
      <c r="CQ118" s="52"/>
      <c r="CR118" s="52"/>
      <c r="CS118" s="52"/>
      <c r="CT118" s="52"/>
      <c r="CU118" s="52"/>
      <c r="CV118" s="52"/>
      <c r="CW118" s="5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row>
    <row r="119" spans="1:186" ht="21.95" customHeight="1">
      <c r="A119" s="2"/>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1199"/>
      <c r="BQ119" s="1198"/>
      <c r="BR119" s="1198"/>
      <c r="BS119" s="1198"/>
      <c r="BT119" s="51"/>
      <c r="BU119" s="52"/>
      <c r="BV119" s="52"/>
      <c r="BW119" s="52"/>
      <c r="BX119" s="52"/>
      <c r="BY119" s="52"/>
      <c r="BZ119" s="52"/>
      <c r="CA119" s="52"/>
      <c r="CB119" s="52"/>
      <c r="CC119" s="52"/>
      <c r="CD119" s="52"/>
      <c r="CE119" s="52"/>
      <c r="CF119" s="52"/>
      <c r="CG119" s="52"/>
      <c r="CH119" s="52"/>
      <c r="CI119" s="52"/>
      <c r="CJ119" s="52"/>
      <c r="CK119" s="52"/>
      <c r="CL119" s="52"/>
      <c r="CM119" s="52"/>
      <c r="CN119" s="52"/>
      <c r="CO119" s="52"/>
      <c r="CP119" s="52"/>
      <c r="CQ119" s="52"/>
      <c r="CR119" s="52"/>
      <c r="CS119" s="52"/>
      <c r="CT119" s="52"/>
      <c r="CU119" s="52"/>
      <c r="CV119" s="52"/>
      <c r="CW119" s="5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row>
    <row r="120" spans="1:186" ht="12.6" customHeight="1">
      <c r="A120" s="2" t="s">
        <v>362</v>
      </c>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179"/>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row>
    <row r="121" spans="1:186" ht="12.6" hidden="1" customHeight="1">
      <c r="A121" s="2"/>
      <c r="B121" s="178"/>
      <c r="C121" s="178"/>
      <c r="D121" s="178"/>
      <c r="E121" s="178"/>
      <c r="F121" s="178"/>
      <c r="G121" s="178"/>
      <c r="H121" s="178"/>
      <c r="I121" s="178"/>
      <c r="J121" s="178"/>
      <c r="K121" s="178"/>
      <c r="L121" s="178"/>
      <c r="M121" s="178"/>
      <c r="N121" s="178"/>
      <c r="O121" s="178"/>
      <c r="P121" s="178"/>
      <c r="Q121" s="178"/>
      <c r="R121" s="178"/>
      <c r="S121" s="178"/>
      <c r="T121" s="178"/>
      <c r="U121" s="178"/>
      <c r="V121" s="178"/>
      <c r="W121" s="178"/>
      <c r="X121" s="178"/>
      <c r="Y121" s="178"/>
      <c r="Z121" s="178"/>
      <c r="AA121" s="178"/>
      <c r="AB121" s="178"/>
      <c r="AC121" s="178"/>
      <c r="AD121" s="178"/>
      <c r="AE121" s="178"/>
      <c r="AF121" s="178"/>
      <c r="AG121" s="178"/>
      <c r="AH121" s="178"/>
      <c r="AI121" s="178"/>
      <c r="AJ121" s="178"/>
      <c r="AK121" s="178"/>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179"/>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row>
    <row r="122" spans="1:186" ht="20.100000000000001" hidden="1" customHeight="1">
      <c r="A122" s="180"/>
      <c r="B122" s="5"/>
      <c r="C122" s="5"/>
      <c r="D122" s="5"/>
      <c r="E122" s="5"/>
      <c r="F122" s="5"/>
      <c r="G122" s="5"/>
      <c r="H122" s="5"/>
      <c r="I122" s="5"/>
      <c r="J122" s="5"/>
      <c r="K122" s="5"/>
      <c r="L122" s="5"/>
      <c r="M122" s="5"/>
      <c r="N122" s="5"/>
      <c r="O122" s="5"/>
      <c r="P122" s="5"/>
      <c r="Q122" s="5"/>
      <c r="R122" s="2"/>
      <c r="S122" s="2"/>
      <c r="T122" s="2"/>
      <c r="U122" s="2"/>
      <c r="V122" s="2"/>
      <c r="W122" s="2"/>
      <c r="X122" s="2"/>
      <c r="Y122" s="2"/>
      <c r="Z122" s="2"/>
      <c r="AA122" s="5"/>
      <c r="AB122" s="5"/>
      <c r="AC122" s="5"/>
      <c r="AD122" s="5"/>
      <c r="AE122" s="5"/>
      <c r="AF122" s="5"/>
      <c r="AG122" s="5"/>
      <c r="AH122" s="5"/>
      <c r="AI122" s="5"/>
      <c r="AJ122" s="5"/>
      <c r="AK122" s="5"/>
      <c r="AL122" s="181"/>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179"/>
      <c r="DH122" s="2"/>
      <c r="DI122" s="2"/>
      <c r="DJ122" s="2"/>
      <c r="DK122" s="2"/>
      <c r="DL122" s="2"/>
      <c r="DM122" s="1198"/>
      <c r="DN122" s="1198"/>
      <c r="DO122" s="1198"/>
      <c r="DP122" s="1198"/>
      <c r="DQ122" s="1198"/>
      <c r="DR122" s="51"/>
      <c r="DS122" s="51"/>
      <c r="DT122" s="51"/>
      <c r="DU122" s="51"/>
      <c r="DV122" s="51"/>
      <c r="DW122" s="52"/>
      <c r="DX122" s="51"/>
      <c r="DY122" s="51"/>
      <c r="DZ122" s="51"/>
      <c r="EA122" s="51"/>
      <c r="EB122" s="51"/>
      <c r="EC122" s="51"/>
      <c r="ED122" s="51"/>
      <c r="EE122" s="51"/>
      <c r="EF122" s="52"/>
      <c r="EG122" s="52"/>
      <c r="EH122" s="52"/>
      <c r="EI122" s="52"/>
      <c r="EJ122" s="52"/>
      <c r="EK122" s="52"/>
      <c r="EL122" s="52"/>
      <c r="EM122" s="52"/>
      <c r="EN122" s="52"/>
      <c r="EO122" s="52"/>
      <c r="EP122" s="52"/>
      <c r="EQ122" s="52"/>
      <c r="ER122" s="52"/>
      <c r="ES122" s="52"/>
      <c r="ET122" s="2"/>
      <c r="EU122" s="2"/>
      <c r="EV122" s="27"/>
      <c r="EW122" s="27"/>
      <c r="EX122" s="27"/>
      <c r="EY122" s="27"/>
      <c r="EZ122" s="27"/>
      <c r="FA122" s="27"/>
      <c r="FB122" s="27"/>
      <c r="FC122" s="28"/>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row>
    <row r="123" spans="1:186" ht="20.100000000000001" hidden="1" customHeight="1" thickBot="1">
      <c r="A123" s="180"/>
      <c r="B123" s="5"/>
      <c r="C123" s="5"/>
      <c r="D123" s="5"/>
      <c r="E123" s="5"/>
      <c r="F123" s="5"/>
      <c r="G123" s="5"/>
      <c r="H123" s="5"/>
      <c r="I123" s="5"/>
      <c r="J123" s="5"/>
      <c r="K123" s="5"/>
      <c r="L123" s="5"/>
      <c r="M123" s="5"/>
      <c r="N123" s="5"/>
      <c r="O123" s="5"/>
      <c r="P123" s="5"/>
      <c r="Q123" s="5"/>
      <c r="R123" s="2"/>
      <c r="S123" s="2"/>
      <c r="T123" s="2"/>
      <c r="U123" s="779" t="s">
        <v>222</v>
      </c>
      <c r="V123" s="779"/>
      <c r="W123" s="779"/>
      <c r="X123" s="779"/>
      <c r="Y123" s="779"/>
      <c r="Z123" s="2"/>
      <c r="AA123" s="5"/>
      <c r="AB123" s="5"/>
      <c r="AC123" s="5"/>
      <c r="AD123" s="5"/>
      <c r="AE123" s="5"/>
      <c r="AF123" s="5"/>
      <c r="AG123" s="5"/>
      <c r="AH123" s="5"/>
      <c r="AI123" s="5"/>
      <c r="AJ123" s="5"/>
      <c r="AK123" s="5"/>
      <c r="AL123" s="181"/>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179"/>
      <c r="DH123" s="2"/>
      <c r="DI123" s="2"/>
      <c r="DJ123" s="2"/>
      <c r="DK123" s="2"/>
      <c r="DL123" s="2"/>
      <c r="DM123" s="51"/>
      <c r="DN123" s="183"/>
      <c r="DO123" s="183"/>
      <c r="DP123" s="51"/>
      <c r="DQ123" s="52"/>
      <c r="DR123" s="52"/>
      <c r="DS123" s="52"/>
      <c r="DT123" s="52"/>
      <c r="DU123" s="52"/>
      <c r="DV123" s="52"/>
      <c r="DW123" s="52"/>
      <c r="DX123" s="51"/>
      <c r="DY123" s="51"/>
      <c r="DZ123" s="51"/>
      <c r="EA123" s="51"/>
      <c r="EB123" s="51"/>
      <c r="EC123" s="51"/>
      <c r="ED123" s="51"/>
      <c r="EE123" s="51"/>
      <c r="EF123" s="52"/>
      <c r="EG123" s="52"/>
      <c r="EH123" s="52"/>
      <c r="EI123" s="52"/>
      <c r="EJ123" s="52"/>
      <c r="EK123" s="52"/>
      <c r="EL123" s="52"/>
      <c r="EM123" s="52"/>
      <c r="EN123" s="52"/>
      <c r="EO123" s="52"/>
      <c r="EP123" s="52"/>
      <c r="EQ123" s="52"/>
      <c r="ER123" s="52"/>
      <c r="ES123" s="52"/>
      <c r="ET123" s="2"/>
      <c r="EU123" s="2"/>
      <c r="EV123" s="2"/>
      <c r="EW123" s="2"/>
      <c r="EX123" s="2"/>
      <c r="EY123" s="2"/>
      <c r="EZ123" s="2"/>
      <c r="FA123" s="2"/>
      <c r="FB123" s="2"/>
      <c r="FC123" s="53"/>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row>
    <row r="124" spans="1:186" ht="20.100000000000001" hidden="1" customHeight="1">
      <c r="A124" s="180"/>
      <c r="B124" s="5"/>
      <c r="C124" s="2"/>
      <c r="D124" s="2"/>
      <c r="E124" s="2"/>
      <c r="F124" s="69" t="s">
        <v>223</v>
      </c>
      <c r="G124" s="40"/>
      <c r="H124" s="40"/>
      <c r="I124" s="40"/>
      <c r="J124" s="40"/>
      <c r="K124" s="40"/>
      <c r="L124" s="40"/>
      <c r="M124" s="40"/>
      <c r="N124" s="41"/>
      <c r="O124" s="42"/>
      <c r="P124" s="43"/>
      <c r="Q124" s="43"/>
      <c r="R124" s="43"/>
      <c r="S124" s="43"/>
      <c r="T124" s="2"/>
      <c r="U124" s="886" t="s">
        <v>219</v>
      </c>
      <c r="V124" s="887"/>
      <c r="W124" s="887"/>
      <c r="X124" s="887"/>
      <c r="Y124" s="888"/>
      <c r="Z124" s="1019">
        <f>IF($Z$10="","",$Z$10)</f>
        <v>1</v>
      </c>
      <c r="AA124" s="1019"/>
      <c r="AB124" s="892">
        <f>IF($AB$10="","",$AB$10)</f>
        <v>2</v>
      </c>
      <c r="AC124" s="892"/>
      <c r="AD124" s="892">
        <f>IF($AD$10="","",$AD$10)</f>
        <v>3</v>
      </c>
      <c r="AE124" s="892"/>
      <c r="AF124" s="892">
        <f>IF($AF$10="","",$AF$10)</f>
        <v>4</v>
      </c>
      <c r="AG124" s="892"/>
      <c r="AH124" s="892">
        <f>IF($AH$10="","",$AH$10)</f>
        <v>5</v>
      </c>
      <c r="AI124" s="892"/>
      <c r="AJ124" s="1019">
        <f>IF($AJ$10="","",$AJ$10)</f>
        <v>6</v>
      </c>
      <c r="AK124" s="1020"/>
      <c r="AL124" s="181"/>
      <c r="AM124" s="2"/>
      <c r="AN124" s="2"/>
      <c r="AO124" s="2"/>
      <c r="AP124" s="2"/>
      <c r="AQ124" s="184"/>
      <c r="AR124" s="184"/>
      <c r="AS124" s="184"/>
      <c r="AT124" s="184"/>
      <c r="AU124" s="184"/>
      <c r="AV124" s="184"/>
      <c r="AW124" s="184"/>
      <c r="AX124" s="184"/>
      <c r="AY124" s="184"/>
      <c r="AZ124" s="184"/>
      <c r="BA124" s="184"/>
      <c r="BB124" s="184"/>
      <c r="BC124" s="184"/>
      <c r="BD124" s="184"/>
      <c r="BE124" s="184"/>
      <c r="BF124" s="184"/>
      <c r="BG124" s="184"/>
      <c r="BH124" s="184"/>
      <c r="BI124" s="184"/>
      <c r="BJ124" s="184"/>
      <c r="BK124" s="184"/>
      <c r="BL124" s="2"/>
      <c r="BM124" s="2"/>
      <c r="BN124" s="2"/>
      <c r="BO124" s="2"/>
      <c r="BP124" s="179"/>
      <c r="DH124" s="2"/>
      <c r="DI124" s="2"/>
      <c r="DJ124" s="2"/>
      <c r="DK124" s="2"/>
      <c r="DM124" s="1198"/>
      <c r="DN124" s="1198"/>
      <c r="DO124" s="1198"/>
      <c r="DP124" s="51"/>
      <c r="DQ124" s="52"/>
      <c r="DR124" s="52"/>
      <c r="DS124" s="52"/>
      <c r="DT124" s="52"/>
      <c r="DU124" s="52"/>
      <c r="DV124" s="52"/>
      <c r="DW124" s="52"/>
      <c r="DX124" s="52"/>
      <c r="DY124" s="52"/>
      <c r="DZ124" s="52"/>
      <c r="EA124" s="52"/>
      <c r="EB124" s="52"/>
      <c r="EC124" s="52"/>
      <c r="ED124" s="52"/>
      <c r="EE124" s="52"/>
      <c r="EF124" s="52"/>
      <c r="EG124" s="52"/>
      <c r="EH124" s="52"/>
      <c r="EI124" s="52"/>
      <c r="EJ124" s="52"/>
      <c r="EK124" s="52"/>
      <c r="EL124" s="52"/>
      <c r="EM124" s="52"/>
      <c r="EN124" s="52"/>
      <c r="EO124" s="52"/>
      <c r="EP124" s="52"/>
      <c r="EQ124" s="52"/>
      <c r="ER124" s="52"/>
      <c r="ES124" s="52"/>
      <c r="ET124" s="2"/>
      <c r="EU124" s="2"/>
      <c r="EV124" s="48"/>
      <c r="EW124" s="48"/>
      <c r="EX124" s="48"/>
      <c r="EY124" s="48"/>
      <c r="EZ124" s="48"/>
      <c r="FA124" s="48"/>
      <c r="FB124" s="48"/>
      <c r="FC124" s="49"/>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row>
    <row r="125" spans="1:186" ht="20.100000000000001" hidden="1" customHeight="1">
      <c r="A125" s="180"/>
      <c r="B125" s="5"/>
      <c r="C125" s="2"/>
      <c r="D125" s="2"/>
      <c r="E125" s="2"/>
      <c r="F125" s="39"/>
      <c r="G125" s="40"/>
      <c r="H125" s="40"/>
      <c r="I125" s="40"/>
      <c r="J125" s="40"/>
      <c r="K125" s="40"/>
      <c r="L125" s="40"/>
      <c r="M125" s="40"/>
      <c r="N125" s="1274"/>
      <c r="O125" s="1274"/>
      <c r="P125" s="1274"/>
      <c r="Q125" s="1274"/>
      <c r="R125" s="1274"/>
      <c r="S125" s="1274"/>
      <c r="T125" s="2"/>
      <c r="U125" s="883" t="s">
        <v>218</v>
      </c>
      <c r="V125" s="884"/>
      <c r="W125" s="885"/>
      <c r="X125" s="68" t="s">
        <v>217</v>
      </c>
      <c r="Y125" s="116">
        <f>IF($Y$11="","",$Y$11)</f>
        <v>1</v>
      </c>
      <c r="Z125" s="116">
        <f>IF($Z$11="","",$Z$11)</f>
        <v>2</v>
      </c>
      <c r="AA125" s="116">
        <f>IF($AA$11="","",$AA$11)</f>
        <v>3</v>
      </c>
      <c r="AB125" s="116">
        <f>IF($AB$11="","",$AB$11)</f>
        <v>4</v>
      </c>
      <c r="AC125" s="116">
        <f>IF($AC$11="","",$AC$11)</f>
        <v>5</v>
      </c>
      <c r="AD125" s="116">
        <f>IF($AD$11="","",$AD$11)</f>
        <v>6</v>
      </c>
      <c r="AE125" s="116">
        <f>IF($AE$11="","",$AE$11)</f>
        <v>7</v>
      </c>
      <c r="AF125" s="116">
        <f>IF($AF$11="","",$AF$11)</f>
        <v>8</v>
      </c>
      <c r="AG125" s="116">
        <f>IF($AG$11="","",$AG$11)</f>
        <v>9</v>
      </c>
      <c r="AH125" s="116">
        <f>IF($AH$11="","",$AH$11)</f>
        <v>0</v>
      </c>
      <c r="AI125" s="116">
        <f>IF($AI$11="","",$AI$11)</f>
        <v>1</v>
      </c>
      <c r="AJ125" s="116">
        <f>IF($AJ$11="","",$AJ$11)</f>
        <v>2</v>
      </c>
      <c r="AK125" s="117">
        <f>IF($AK$11="","",$AK$11)</f>
        <v>3</v>
      </c>
      <c r="AL125" s="181"/>
      <c r="AM125" s="2"/>
      <c r="AN125" s="2"/>
      <c r="AO125" s="2"/>
      <c r="AP125" s="2"/>
      <c r="AQ125" s="184"/>
      <c r="AR125" s="184"/>
      <c r="AS125" s="184"/>
      <c r="AT125" s="184"/>
      <c r="AU125" s="184"/>
      <c r="AV125" s="184"/>
      <c r="AW125" s="184"/>
      <c r="AX125" s="184"/>
      <c r="AY125" s="184"/>
      <c r="AZ125" s="184"/>
      <c r="BA125" s="184"/>
      <c r="BB125" s="184"/>
      <c r="BC125" s="184"/>
      <c r="BD125" s="184"/>
      <c r="BE125" s="184"/>
      <c r="BF125" s="184"/>
      <c r="BG125" s="184"/>
      <c r="BH125" s="184"/>
      <c r="BI125" s="184"/>
      <c r="BJ125" s="184"/>
      <c r="BK125" s="184"/>
      <c r="BL125" s="2"/>
      <c r="BM125" s="2"/>
      <c r="BN125" s="2"/>
      <c r="BO125" s="2"/>
      <c r="BP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row>
    <row r="126" spans="1:186" ht="20.100000000000001" hidden="1" customHeight="1">
      <c r="A126" s="180"/>
      <c r="B126" s="5"/>
      <c r="C126" s="9"/>
      <c r="D126" s="9"/>
      <c r="E126" s="9"/>
      <c r="F126" s="9"/>
      <c r="G126" s="9"/>
      <c r="H126" s="9"/>
      <c r="I126" s="9"/>
      <c r="J126" s="9"/>
      <c r="K126" s="9"/>
      <c r="L126" s="1275" t="s">
        <v>54</v>
      </c>
      <c r="M126" s="1275"/>
      <c r="N126" s="1275"/>
      <c r="O126" s="1275"/>
      <c r="P126" s="1275"/>
      <c r="Q126" s="1275"/>
      <c r="R126" s="1275"/>
      <c r="S126" s="1275"/>
      <c r="T126" s="2"/>
      <c r="U126" s="893" t="s">
        <v>220</v>
      </c>
      <c r="V126" s="894"/>
      <c r="W126" s="895"/>
      <c r="X126" s="10" t="s">
        <v>35</v>
      </c>
      <c r="Y126" s="32" t="str">
        <f>IF($Y$12="","",$Y$12)</f>
        <v>００７－１１１１</v>
      </c>
      <c r="Z126" s="10"/>
      <c r="AA126" s="5"/>
      <c r="AB126" s="5"/>
      <c r="AC126" s="5"/>
      <c r="AD126" s="5"/>
      <c r="AE126" s="5"/>
      <c r="AF126" s="5"/>
      <c r="AG126" s="5"/>
      <c r="AH126" s="5"/>
      <c r="AI126" s="5"/>
      <c r="AJ126" s="5"/>
      <c r="AK126" s="45"/>
      <c r="AL126" s="181"/>
      <c r="AM126" s="2"/>
      <c r="AN126" s="2"/>
      <c r="AO126" s="2"/>
      <c r="AP126" s="2"/>
      <c r="AQ126" s="832" t="s">
        <v>440</v>
      </c>
      <c r="AR126" s="832"/>
      <c r="AS126" s="832"/>
      <c r="AT126" s="832"/>
      <c r="AU126" s="832"/>
      <c r="AV126" s="832"/>
      <c r="AW126" s="832"/>
      <c r="AX126" s="832"/>
      <c r="AY126" s="832"/>
      <c r="AZ126" s="832"/>
      <c r="BA126" s="832"/>
      <c r="BB126" s="832"/>
      <c r="BC126" s="832"/>
      <c r="BD126" s="832"/>
      <c r="BE126" s="832"/>
      <c r="BF126" s="832"/>
      <c r="BG126" s="832"/>
      <c r="BH126" s="832"/>
      <c r="BI126" s="832"/>
      <c r="BJ126" s="832"/>
      <c r="BK126" s="832"/>
      <c r="BL126" s="2"/>
      <c r="BM126" s="2"/>
      <c r="BN126" s="2"/>
      <c r="BO126" s="2"/>
      <c r="BP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row>
    <row r="127" spans="1:186" ht="20.100000000000001" hidden="1" customHeight="1">
      <c r="A127" s="180"/>
      <c r="B127" s="5"/>
      <c r="C127" s="1058">
        <f>IF($C$13="","　 年  　 月",$C$13)</f>
        <v>45589</v>
      </c>
      <c r="D127" s="1058"/>
      <c r="E127" s="1058"/>
      <c r="F127" s="1058"/>
      <c r="G127" s="1058"/>
      <c r="H127" s="1059" t="str">
        <f>IF($H$13="","　   日",$H$13)</f>
        <v>15日</v>
      </c>
      <c r="I127" s="1059"/>
      <c r="J127" s="1059"/>
      <c r="K127" s="9"/>
      <c r="L127" s="773"/>
      <c r="M127" s="773"/>
      <c r="N127" s="773"/>
      <c r="O127" s="773"/>
      <c r="P127" s="773"/>
      <c r="Q127" s="773"/>
      <c r="R127" s="773"/>
      <c r="S127" s="773"/>
      <c r="T127" s="2"/>
      <c r="U127" s="896"/>
      <c r="V127" s="897"/>
      <c r="W127" s="898"/>
      <c r="X127" s="1021" t="str">
        <f>IF($X$13="","",$X$13)</f>
        <v>札幌市東区●●</v>
      </c>
      <c r="Y127" s="897"/>
      <c r="Z127" s="897"/>
      <c r="AA127" s="897"/>
      <c r="AB127" s="897"/>
      <c r="AC127" s="897"/>
      <c r="AD127" s="897"/>
      <c r="AE127" s="897"/>
      <c r="AF127" s="897"/>
      <c r="AG127" s="897"/>
      <c r="AH127" s="897"/>
      <c r="AI127" s="897"/>
      <c r="AJ127" s="897"/>
      <c r="AK127" s="1022"/>
      <c r="AL127" s="181"/>
      <c r="AM127" s="2"/>
      <c r="AN127" s="2"/>
      <c r="AO127" s="2"/>
      <c r="AP127" s="2"/>
      <c r="AQ127" s="832"/>
      <c r="AR127" s="832"/>
      <c r="AS127" s="832"/>
      <c r="AT127" s="832"/>
      <c r="AU127" s="832"/>
      <c r="AV127" s="832"/>
      <c r="AW127" s="832"/>
      <c r="AX127" s="832"/>
      <c r="AY127" s="832"/>
      <c r="AZ127" s="832"/>
      <c r="BA127" s="832"/>
      <c r="BB127" s="832"/>
      <c r="BC127" s="832"/>
      <c r="BD127" s="832"/>
      <c r="BE127" s="832"/>
      <c r="BF127" s="832"/>
      <c r="BG127" s="832"/>
      <c r="BH127" s="832"/>
      <c r="BI127" s="832"/>
      <c r="BJ127" s="832"/>
      <c r="BK127" s="832"/>
      <c r="BL127" s="2"/>
      <c r="BM127" s="2"/>
      <c r="BN127" s="2"/>
      <c r="BO127" s="2"/>
      <c r="BP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row>
    <row r="128" spans="1:186" ht="24.95" hidden="1" customHeight="1">
      <c r="A128" s="180"/>
      <c r="B128" s="5"/>
      <c r="C128" s="2"/>
      <c r="D128" s="5"/>
      <c r="E128" s="5"/>
      <c r="F128" s="5"/>
      <c r="G128" s="5"/>
      <c r="H128" s="5"/>
      <c r="I128" s="5"/>
      <c r="J128" s="5"/>
      <c r="K128" s="5"/>
      <c r="L128" s="773"/>
      <c r="M128" s="773"/>
      <c r="N128" s="773"/>
      <c r="O128" s="773"/>
      <c r="P128" s="773"/>
      <c r="Q128" s="773"/>
      <c r="R128" s="773"/>
      <c r="S128" s="773"/>
      <c r="T128" s="2"/>
      <c r="U128" s="794" t="s">
        <v>3</v>
      </c>
      <c r="V128" s="795"/>
      <c r="W128" s="796"/>
      <c r="X128" s="889" t="str">
        <f>IF($X$14="","",$X$14)</f>
        <v>○○設備工業株式会社</v>
      </c>
      <c r="Y128" s="890"/>
      <c r="Z128" s="890"/>
      <c r="AA128" s="890"/>
      <c r="AB128" s="890"/>
      <c r="AC128" s="890"/>
      <c r="AD128" s="890"/>
      <c r="AE128" s="890"/>
      <c r="AF128" s="890"/>
      <c r="AG128" s="890"/>
      <c r="AH128" s="890"/>
      <c r="AI128" s="890"/>
      <c r="AJ128" s="890"/>
      <c r="AK128" s="891"/>
      <c r="AL128" s="181"/>
      <c r="AM128" s="2"/>
      <c r="AN128" s="2"/>
      <c r="AO128" s="2"/>
      <c r="AP128" s="2"/>
      <c r="AQ128" s="832"/>
      <c r="AR128" s="832"/>
      <c r="AS128" s="832"/>
      <c r="AT128" s="832"/>
      <c r="AU128" s="832"/>
      <c r="AV128" s="832"/>
      <c r="AW128" s="832"/>
      <c r="AX128" s="832"/>
      <c r="AY128" s="832"/>
      <c r="AZ128" s="832"/>
      <c r="BA128" s="832"/>
      <c r="BB128" s="832"/>
      <c r="BC128" s="832"/>
      <c r="BD128" s="832"/>
      <c r="BE128" s="832"/>
      <c r="BF128" s="832"/>
      <c r="BG128" s="832"/>
      <c r="BH128" s="832"/>
      <c r="BI128" s="832"/>
      <c r="BJ128" s="832"/>
      <c r="BK128" s="832"/>
      <c r="BL128" s="2"/>
      <c r="BM128" s="2"/>
      <c r="BN128" s="2"/>
      <c r="BO128" s="2"/>
      <c r="BP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row>
    <row r="129" spans="1:186" ht="20.100000000000001" hidden="1" customHeight="1">
      <c r="A129" s="180"/>
      <c r="B129" s="5"/>
      <c r="C129" s="814" t="s">
        <v>5</v>
      </c>
      <c r="D129" s="815"/>
      <c r="E129" s="816"/>
      <c r="F129" s="1060" t="str">
        <f>IF($F$15="","",$F$15)</f>
        <v>Ｂ3</v>
      </c>
      <c r="G129" s="1061"/>
      <c r="H129" s="905" t="s">
        <v>6</v>
      </c>
      <c r="I129" s="1060">
        <f>IF($I$15="","",$I$15)</f>
        <v>72</v>
      </c>
      <c r="J129" s="1061"/>
      <c r="K129" s="905" t="s">
        <v>6</v>
      </c>
      <c r="L129" s="899">
        <f>IF($L$15="","",$L$15)</f>
        <v>1025</v>
      </c>
      <c r="M129" s="900"/>
      <c r="N129" s="900"/>
      <c r="O129" s="901"/>
      <c r="P129" s="905" t="s">
        <v>6</v>
      </c>
      <c r="Q129" s="1064" t="str">
        <f>IF($Q$15="","",$Q$15)</f>
        <v/>
      </c>
      <c r="R129" s="1065"/>
      <c r="S129" s="1066"/>
      <c r="T129" s="2"/>
      <c r="U129" s="1073" t="s">
        <v>2</v>
      </c>
      <c r="V129" s="1074"/>
      <c r="W129" s="1075"/>
      <c r="X129" s="909" t="str">
        <f>IF($X$15="","",$X$15)</f>
        <v>●●　●●</v>
      </c>
      <c r="Y129" s="910"/>
      <c r="Z129" s="910"/>
      <c r="AA129" s="910"/>
      <c r="AB129" s="910"/>
      <c r="AC129" s="910"/>
      <c r="AD129" s="910"/>
      <c r="AE129" s="910"/>
      <c r="AF129" s="910"/>
      <c r="AG129" s="910"/>
      <c r="AH129" s="910"/>
      <c r="AI129" s="910"/>
      <c r="AJ129" s="910"/>
      <c r="AK129" s="911"/>
      <c r="AL129" s="181"/>
      <c r="AM129" s="2"/>
      <c r="AN129" s="2"/>
      <c r="AO129" s="2"/>
      <c r="AP129" s="2"/>
      <c r="AQ129" s="2"/>
      <c r="AR129" s="30" t="s">
        <v>39</v>
      </c>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row>
    <row r="130" spans="1:186" ht="20.100000000000001" hidden="1" customHeight="1" thickBot="1">
      <c r="A130" s="180"/>
      <c r="B130" s="5"/>
      <c r="C130" s="817"/>
      <c r="D130" s="818"/>
      <c r="E130" s="819"/>
      <c r="F130" s="1062"/>
      <c r="G130" s="1063"/>
      <c r="H130" s="905"/>
      <c r="I130" s="1062"/>
      <c r="J130" s="1063"/>
      <c r="K130" s="905"/>
      <c r="L130" s="902"/>
      <c r="M130" s="903"/>
      <c r="N130" s="903"/>
      <c r="O130" s="904"/>
      <c r="P130" s="905"/>
      <c r="Q130" s="1067"/>
      <c r="R130" s="1068"/>
      <c r="S130" s="1069"/>
      <c r="T130" s="2"/>
      <c r="U130" s="1070" t="s">
        <v>4</v>
      </c>
      <c r="V130" s="1071"/>
      <c r="W130" s="1072"/>
      <c r="X130" s="906" t="str">
        <f>IF($X$16="","",$X$16)</f>
        <v>０１１－１２３－４５６７</v>
      </c>
      <c r="Y130" s="907"/>
      <c r="Z130" s="907"/>
      <c r="AA130" s="907"/>
      <c r="AB130" s="907"/>
      <c r="AC130" s="907"/>
      <c r="AD130" s="907"/>
      <c r="AE130" s="907"/>
      <c r="AF130" s="907"/>
      <c r="AG130" s="907"/>
      <c r="AH130" s="907"/>
      <c r="AI130" s="907"/>
      <c r="AJ130" s="907"/>
      <c r="AK130" s="908"/>
      <c r="AL130" s="181"/>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row>
    <row r="131" spans="1:186" ht="6" hidden="1" customHeight="1" thickBot="1">
      <c r="A131" s="18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181"/>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row>
    <row r="132" spans="1:186" ht="18" hidden="1" customHeight="1">
      <c r="A132" s="180"/>
      <c r="B132" s="5"/>
      <c r="C132" s="808" t="s">
        <v>0</v>
      </c>
      <c r="D132" s="809"/>
      <c r="E132" s="810"/>
      <c r="F132" s="853" t="str">
        <f>IF($F$18="","",$F$18)</f>
        <v>〇〇〇学園　漏水修理工事</v>
      </c>
      <c r="G132" s="854"/>
      <c r="H132" s="854"/>
      <c r="I132" s="854"/>
      <c r="J132" s="854"/>
      <c r="K132" s="854"/>
      <c r="L132" s="854"/>
      <c r="M132" s="854"/>
      <c r="N132" s="854"/>
      <c r="O132" s="854"/>
      <c r="P132" s="854"/>
      <c r="Q132" s="854"/>
      <c r="R132" s="854"/>
      <c r="S132" s="854"/>
      <c r="T132" s="854"/>
      <c r="U132" s="854"/>
      <c r="V132" s="854"/>
      <c r="W132" s="854"/>
      <c r="X132" s="854"/>
      <c r="Y132" s="854"/>
      <c r="Z132" s="854"/>
      <c r="AA132" s="854"/>
      <c r="AB132" s="854"/>
      <c r="AC132" s="854"/>
      <c r="AD132" s="854"/>
      <c r="AE132" s="855"/>
      <c r="AF132" s="1003" t="s">
        <v>1</v>
      </c>
      <c r="AG132" s="809"/>
      <c r="AH132" s="1004"/>
      <c r="AI132" s="1030">
        <f>IF($AI$18="","",$AI$18)</f>
        <v>45563</v>
      </c>
      <c r="AJ132" s="1031"/>
      <c r="AK132" s="1032"/>
      <c r="AL132" s="181"/>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1199"/>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row>
    <row r="133" spans="1:186" ht="18" hidden="1" customHeight="1" thickBot="1">
      <c r="A133" s="180"/>
      <c r="B133" s="5"/>
      <c r="C133" s="811"/>
      <c r="D133" s="812"/>
      <c r="E133" s="813"/>
      <c r="F133" s="856"/>
      <c r="G133" s="857"/>
      <c r="H133" s="857"/>
      <c r="I133" s="857"/>
      <c r="J133" s="857"/>
      <c r="K133" s="857"/>
      <c r="L133" s="857"/>
      <c r="M133" s="857"/>
      <c r="N133" s="857"/>
      <c r="O133" s="857"/>
      <c r="P133" s="857"/>
      <c r="Q133" s="857"/>
      <c r="R133" s="857"/>
      <c r="S133" s="857"/>
      <c r="T133" s="857"/>
      <c r="U133" s="857"/>
      <c r="V133" s="857"/>
      <c r="W133" s="857"/>
      <c r="X133" s="857"/>
      <c r="Y133" s="857"/>
      <c r="Z133" s="857"/>
      <c r="AA133" s="857"/>
      <c r="AB133" s="857"/>
      <c r="AC133" s="857"/>
      <c r="AD133" s="857"/>
      <c r="AE133" s="858"/>
      <c r="AF133" s="1005"/>
      <c r="AG133" s="812"/>
      <c r="AH133" s="1006"/>
      <c r="AI133" s="1033"/>
      <c r="AJ133" s="1034"/>
      <c r="AK133" s="1035"/>
      <c r="AL133" s="181"/>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1199"/>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row>
    <row r="134" spans="1:186" ht="6" hidden="1" customHeight="1" thickBot="1">
      <c r="A134" s="180"/>
      <c r="B134" s="5"/>
      <c r="C134" s="5"/>
      <c r="D134" s="5"/>
      <c r="E134" s="5"/>
      <c r="F134" s="5"/>
      <c r="G134" s="5"/>
      <c r="H134" s="5"/>
      <c r="I134" s="5"/>
      <c r="J134" s="5"/>
      <c r="K134" s="5"/>
      <c r="L134" s="5"/>
      <c r="M134" s="5"/>
      <c r="N134" s="5"/>
      <c r="O134" s="5"/>
      <c r="P134" s="5"/>
      <c r="Q134" s="5"/>
      <c r="R134" s="5"/>
      <c r="S134" s="5"/>
      <c r="T134" s="5"/>
      <c r="U134" s="5"/>
      <c r="V134" s="5"/>
      <c r="W134" s="5"/>
      <c r="X134" s="5"/>
      <c r="Y134" s="2"/>
      <c r="Z134" s="2"/>
      <c r="AA134" s="5"/>
      <c r="AB134" s="54"/>
      <c r="AC134" s="54"/>
      <c r="AD134" s="54"/>
      <c r="AE134" s="54"/>
      <c r="AF134" s="54"/>
      <c r="AG134" s="54"/>
      <c r="AH134" s="54"/>
      <c r="AI134" s="54"/>
      <c r="AJ134" s="54"/>
      <c r="AK134" s="54"/>
      <c r="AL134" s="181"/>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1199"/>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row>
    <row r="135" spans="1:186" ht="18" hidden="1" customHeight="1">
      <c r="A135" s="180"/>
      <c r="B135" s="5"/>
      <c r="C135" s="13" t="s">
        <v>7</v>
      </c>
      <c r="D135" s="14"/>
      <c r="E135" s="14"/>
      <c r="F135" s="14"/>
      <c r="G135" s="14"/>
      <c r="H135" s="879"/>
      <c r="I135" s="879"/>
      <c r="J135" s="831">
        <f>IF($J$21="","",$J$21)</f>
        <v>50000</v>
      </c>
      <c r="K135" s="831"/>
      <c r="L135" s="831"/>
      <c r="M135" s="831"/>
      <c r="N135" s="831"/>
      <c r="O135" s="831"/>
      <c r="P135" s="831"/>
      <c r="Q135" s="5"/>
      <c r="R135" s="73"/>
      <c r="S135" s="870" t="s">
        <v>233</v>
      </c>
      <c r="T135" s="871"/>
      <c r="U135" s="872"/>
      <c r="V135" s="774" t="str">
        <f>IF($BQ$15="","",$V$21)</f>
        <v/>
      </c>
      <c r="W135" s="775"/>
      <c r="X135" s="775"/>
      <c r="Y135" s="775"/>
      <c r="Z135" s="775" t="str">
        <f>IF($BT$15="","",$Z$21)</f>
        <v/>
      </c>
      <c r="AA135" s="775"/>
      <c r="AB135" s="775"/>
      <c r="AC135" s="775"/>
      <c r="AD135" s="775"/>
      <c r="AE135" s="775"/>
      <c r="AF135" s="775"/>
      <c r="AG135" s="775"/>
      <c r="AH135" s="775"/>
      <c r="AI135" s="775"/>
      <c r="AJ135" s="775"/>
      <c r="AK135" s="859"/>
      <c r="AL135" s="181"/>
      <c r="AM135" s="2"/>
      <c r="AN135" s="2"/>
      <c r="AO135" s="2"/>
      <c r="AP135" s="2"/>
      <c r="AQ135" s="2"/>
      <c r="AR135" s="111"/>
      <c r="AS135" s="111"/>
      <c r="AT135" s="55"/>
      <c r="AU135" s="97"/>
      <c r="AV135" s="97"/>
      <c r="AW135" s="97"/>
      <c r="AX135" s="112"/>
      <c r="AY135" s="112"/>
      <c r="AZ135" s="112"/>
      <c r="BA135" s="112"/>
      <c r="BB135" s="112"/>
      <c r="BC135" s="2"/>
      <c r="BD135" s="2"/>
      <c r="BE135" s="2"/>
      <c r="BF135" s="2"/>
      <c r="BG135" s="2"/>
      <c r="BH135" s="2"/>
      <c r="BI135" s="2"/>
      <c r="BJ135" s="2"/>
      <c r="BK135" s="2"/>
      <c r="BL135" s="2"/>
      <c r="BM135" s="2"/>
      <c r="BN135" s="2"/>
      <c r="BO135" s="2"/>
      <c r="BP135" s="1199"/>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row>
    <row r="136" spans="1:186" ht="18" hidden="1" customHeight="1">
      <c r="A136" s="180"/>
      <c r="B136" s="5"/>
      <c r="C136" s="15"/>
      <c r="D136" s="852" t="s">
        <v>17</v>
      </c>
      <c r="E136" s="852"/>
      <c r="F136" s="852"/>
      <c r="G136" s="852"/>
      <c r="H136" s="852"/>
      <c r="I136" s="852"/>
      <c r="J136" s="831"/>
      <c r="K136" s="831"/>
      <c r="L136" s="831"/>
      <c r="M136" s="831"/>
      <c r="N136" s="831"/>
      <c r="O136" s="831"/>
      <c r="P136" s="831"/>
      <c r="Q136" s="5"/>
      <c r="R136" s="73"/>
      <c r="S136" s="873"/>
      <c r="T136" s="874"/>
      <c r="U136" s="875"/>
      <c r="V136" s="991" t="str">
        <f>IF($AQ$4="","",$V$22)</f>
        <v>配管工事</v>
      </c>
      <c r="W136" s="992"/>
      <c r="X136" s="992"/>
      <c r="Y136" s="992"/>
      <c r="Z136" s="992"/>
      <c r="AA136" s="992"/>
      <c r="AB136" s="992"/>
      <c r="AC136" s="992"/>
      <c r="AD136" s="992"/>
      <c r="AE136" s="992"/>
      <c r="AF136" s="992"/>
      <c r="AG136" s="992"/>
      <c r="AH136" s="992"/>
      <c r="AI136" s="992"/>
      <c r="AJ136" s="992"/>
      <c r="AK136" s="993"/>
      <c r="AL136" s="181"/>
      <c r="AM136" s="2"/>
      <c r="AN136" s="2"/>
      <c r="AO136" s="2"/>
      <c r="AP136" s="2"/>
      <c r="AQ136" s="2"/>
      <c r="AR136" s="111"/>
      <c r="AS136" s="111"/>
      <c r="AT136" s="55"/>
      <c r="AU136" s="97"/>
      <c r="AV136" s="97"/>
      <c r="AW136" s="97"/>
      <c r="AX136" s="112"/>
      <c r="AY136" s="112"/>
      <c r="AZ136" s="112"/>
      <c r="BA136" s="112"/>
      <c r="BB136" s="112"/>
      <c r="BC136" s="2"/>
      <c r="BD136" s="2"/>
      <c r="BE136" s="2"/>
      <c r="BF136" s="2"/>
      <c r="BG136" s="2"/>
      <c r="BH136" s="2"/>
      <c r="BI136" s="2"/>
      <c r="BJ136" s="2"/>
      <c r="BK136" s="2"/>
      <c r="BL136" s="2"/>
      <c r="BM136" s="2"/>
      <c r="BN136" s="2"/>
      <c r="BO136" s="2"/>
      <c r="BP136" s="1199"/>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row>
    <row r="137" spans="1:186" ht="18" hidden="1" customHeight="1">
      <c r="A137" s="180"/>
      <c r="B137" s="1231" t="s">
        <v>446</v>
      </c>
      <c r="C137" s="13" t="s">
        <v>8</v>
      </c>
      <c r="D137" s="14"/>
      <c r="E137" s="14"/>
      <c r="F137" s="14"/>
      <c r="G137" s="14"/>
      <c r="H137" s="14"/>
      <c r="I137" s="14"/>
      <c r="J137" s="831">
        <f>$J$23</f>
        <v>5000</v>
      </c>
      <c r="K137" s="831"/>
      <c r="L137" s="831"/>
      <c r="M137" s="831"/>
      <c r="N137" s="831"/>
      <c r="O137" s="831"/>
      <c r="P137" s="831"/>
      <c r="Q137" s="5"/>
      <c r="R137" s="70"/>
      <c r="S137" s="873"/>
      <c r="T137" s="874"/>
      <c r="U137" s="875"/>
      <c r="V137" s="994"/>
      <c r="W137" s="995"/>
      <c r="X137" s="995"/>
      <c r="Y137" s="995"/>
      <c r="Z137" s="995"/>
      <c r="AA137" s="995"/>
      <c r="AB137" s="995"/>
      <c r="AC137" s="995"/>
      <c r="AD137" s="995"/>
      <c r="AE137" s="995"/>
      <c r="AF137" s="995"/>
      <c r="AG137" s="995"/>
      <c r="AH137" s="995"/>
      <c r="AI137" s="995"/>
      <c r="AJ137" s="995"/>
      <c r="AK137" s="996"/>
      <c r="AL137" s="181"/>
      <c r="AM137" s="2"/>
      <c r="AN137" s="2"/>
      <c r="AO137" s="2"/>
      <c r="AP137" s="2"/>
      <c r="AQ137" s="2"/>
      <c r="AR137" s="111"/>
      <c r="AS137" s="111"/>
      <c r="AT137" s="55"/>
      <c r="AU137" s="97"/>
      <c r="AV137" s="97"/>
      <c r="AW137" s="97"/>
      <c r="AX137" s="112"/>
      <c r="AY137" s="112"/>
      <c r="AZ137" s="112"/>
      <c r="BA137" s="112"/>
      <c r="BB137" s="112"/>
      <c r="BC137" s="2"/>
      <c r="BD137" s="2"/>
      <c r="BE137" s="2"/>
      <c r="BF137" s="2"/>
      <c r="BG137" s="2"/>
      <c r="BH137" s="2"/>
      <c r="BI137" s="2"/>
      <c r="BJ137" s="2"/>
      <c r="BK137" s="2"/>
      <c r="BL137" s="2"/>
      <c r="BM137" s="2"/>
      <c r="BN137" s="2"/>
      <c r="BO137" s="2"/>
      <c r="BP137" s="1199"/>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row>
    <row r="138" spans="1:186" ht="18" hidden="1" customHeight="1">
      <c r="A138" s="180"/>
      <c r="B138" s="1231"/>
      <c r="C138" s="29"/>
      <c r="D138" s="912" t="s">
        <v>242</v>
      </c>
      <c r="E138" s="912"/>
      <c r="F138" s="912"/>
      <c r="G138" s="912"/>
      <c r="H138" s="912"/>
      <c r="I138" s="912"/>
      <c r="J138" s="831"/>
      <c r="K138" s="831"/>
      <c r="L138" s="831"/>
      <c r="M138" s="831"/>
      <c r="N138" s="831"/>
      <c r="O138" s="831"/>
      <c r="P138" s="831"/>
      <c r="Q138" s="5"/>
      <c r="R138" s="70"/>
      <c r="S138" s="873"/>
      <c r="T138" s="874"/>
      <c r="U138" s="875"/>
      <c r="V138" s="862" t="str">
        <f>IF($V$24="","",$V$24)</f>
        <v>給湯管漏水修理</v>
      </c>
      <c r="W138" s="862"/>
      <c r="X138" s="862"/>
      <c r="Y138" s="862"/>
      <c r="Z138" s="862"/>
      <c r="AA138" s="862"/>
      <c r="AB138" s="862"/>
      <c r="AC138" s="862"/>
      <c r="AD138" s="862"/>
      <c r="AE138" s="862"/>
      <c r="AF138" s="862"/>
      <c r="AG138" s="862"/>
      <c r="AH138" s="862"/>
      <c r="AI138" s="862"/>
      <c r="AJ138" s="862"/>
      <c r="AK138" s="863"/>
      <c r="AL138" s="181"/>
      <c r="AM138" s="2"/>
      <c r="AN138" s="2"/>
      <c r="AO138" s="2"/>
      <c r="AP138" s="2"/>
      <c r="AQ138" s="2"/>
      <c r="AR138" s="111"/>
      <c r="AS138" s="111"/>
      <c r="AT138" s="55"/>
      <c r="AU138" s="110"/>
      <c r="AV138" s="110"/>
      <c r="AW138" s="110"/>
      <c r="AX138" s="32"/>
      <c r="AY138" s="32"/>
      <c r="AZ138" s="32"/>
      <c r="BA138" s="32"/>
      <c r="BB138" s="32"/>
      <c r="BC138" s="2"/>
      <c r="BD138" s="2"/>
      <c r="BE138" s="2"/>
      <c r="BF138" s="2"/>
      <c r="BG138" s="2"/>
      <c r="BH138" s="2"/>
      <c r="BI138" s="2"/>
      <c r="BJ138" s="2"/>
      <c r="BK138" s="2"/>
      <c r="BL138" s="2"/>
      <c r="BM138" s="2"/>
      <c r="BN138" s="2"/>
      <c r="BO138" s="2"/>
      <c r="BP138" s="185"/>
      <c r="BQ138" s="182"/>
      <c r="BR138" s="182"/>
      <c r="BS138" s="182"/>
      <c r="BT138" s="51"/>
      <c r="BU138" s="51"/>
      <c r="BV138" s="51"/>
      <c r="BW138" s="51"/>
      <c r="BX138" s="51"/>
      <c r="BY138" s="51"/>
      <c r="BZ138" s="51"/>
      <c r="CA138" s="51"/>
      <c r="CB138" s="51"/>
      <c r="CC138" s="52"/>
      <c r="CD138" s="52"/>
      <c r="CE138" s="52"/>
      <c r="CF138" s="52"/>
      <c r="CG138" s="52"/>
      <c r="CH138" s="52"/>
      <c r="CI138" s="52"/>
      <c r="CJ138" s="52"/>
      <c r="CK138" s="52"/>
      <c r="CL138" s="52"/>
      <c r="CM138" s="52"/>
      <c r="CN138" s="52"/>
      <c r="CO138" s="51"/>
      <c r="CP138" s="51"/>
      <c r="CQ138" s="51"/>
      <c r="CR138" s="51"/>
      <c r="CS138" s="52"/>
      <c r="CT138" s="52"/>
      <c r="CU138" s="52"/>
      <c r="CV138" s="52"/>
      <c r="CW138" s="5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row>
    <row r="139" spans="1:186" ht="18" hidden="1" customHeight="1" thickBot="1">
      <c r="A139" s="180"/>
      <c r="B139" s="5"/>
      <c r="C139" s="15" t="s">
        <v>9</v>
      </c>
      <c r="D139" s="10" t="s">
        <v>24</v>
      </c>
      <c r="E139" s="10"/>
      <c r="F139" s="10"/>
      <c r="G139" s="10"/>
      <c r="H139" s="10"/>
      <c r="I139" s="10"/>
      <c r="J139" s="831">
        <f>$J$25</f>
        <v>55000</v>
      </c>
      <c r="K139" s="831"/>
      <c r="L139" s="831"/>
      <c r="M139" s="831"/>
      <c r="N139" s="831"/>
      <c r="O139" s="831"/>
      <c r="P139" s="831"/>
      <c r="Q139" s="5"/>
      <c r="R139" s="10"/>
      <c r="S139" s="876"/>
      <c r="T139" s="877"/>
      <c r="U139" s="878"/>
      <c r="V139" s="864"/>
      <c r="W139" s="864"/>
      <c r="X139" s="864"/>
      <c r="Y139" s="864"/>
      <c r="Z139" s="864"/>
      <c r="AA139" s="864"/>
      <c r="AB139" s="864"/>
      <c r="AC139" s="864"/>
      <c r="AD139" s="864"/>
      <c r="AE139" s="864"/>
      <c r="AF139" s="864"/>
      <c r="AG139" s="864"/>
      <c r="AH139" s="864"/>
      <c r="AI139" s="864"/>
      <c r="AJ139" s="864"/>
      <c r="AK139" s="865"/>
      <c r="AL139" s="181"/>
      <c r="AM139" s="2"/>
      <c r="AN139" s="2"/>
      <c r="AO139" s="2"/>
      <c r="AP139" s="2"/>
      <c r="AQ139" s="2"/>
      <c r="AR139" s="113"/>
      <c r="AS139" s="113"/>
      <c r="AT139" s="55"/>
      <c r="AU139" s="110"/>
      <c r="AV139" s="110"/>
      <c r="AW139" s="110"/>
      <c r="AX139" s="32"/>
      <c r="AY139" s="32"/>
      <c r="AZ139" s="32"/>
      <c r="BA139" s="32"/>
      <c r="BB139" s="32"/>
      <c r="BC139" s="2"/>
      <c r="BD139" s="2"/>
      <c r="BE139" s="2"/>
      <c r="BF139" s="2"/>
      <c r="BG139" s="2"/>
      <c r="BH139" s="2"/>
      <c r="BI139" s="2"/>
      <c r="BJ139" s="2"/>
      <c r="BK139" s="2"/>
      <c r="BL139" s="2"/>
      <c r="BM139" s="2"/>
      <c r="BN139" s="2"/>
      <c r="BO139" s="2"/>
      <c r="BP139" s="185"/>
      <c r="BQ139" s="182"/>
      <c r="BR139" s="182"/>
      <c r="BS139" s="182"/>
      <c r="BT139" s="51"/>
      <c r="BU139" s="51"/>
      <c r="BV139" s="51"/>
      <c r="BW139" s="51"/>
      <c r="BX139" s="51"/>
      <c r="BY139" s="51"/>
      <c r="BZ139" s="51"/>
      <c r="CA139" s="52"/>
      <c r="CB139" s="51"/>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row>
    <row r="140" spans="1:186" ht="18" hidden="1" customHeight="1">
      <c r="A140" s="180"/>
      <c r="B140" s="5"/>
      <c r="C140" s="15"/>
      <c r="D140" s="852" t="s">
        <v>18</v>
      </c>
      <c r="E140" s="852"/>
      <c r="F140" s="852"/>
      <c r="G140" s="852"/>
      <c r="H140" s="852"/>
      <c r="I140" s="852"/>
      <c r="J140" s="831"/>
      <c r="K140" s="831"/>
      <c r="L140" s="831"/>
      <c r="M140" s="831"/>
      <c r="N140" s="831"/>
      <c r="O140" s="831"/>
      <c r="P140" s="831"/>
      <c r="Q140" s="5"/>
      <c r="R140" s="73"/>
      <c r="S140" s="73"/>
      <c r="T140" s="73"/>
      <c r="U140" s="73"/>
      <c r="V140" s="73"/>
      <c r="W140" s="73"/>
      <c r="X140" s="73"/>
      <c r="Y140" s="73"/>
      <c r="Z140" s="56"/>
      <c r="AL140" s="181"/>
      <c r="AM140" s="2"/>
      <c r="AN140" s="2"/>
      <c r="AO140" s="2"/>
      <c r="AP140" s="2"/>
      <c r="AQ140" s="2"/>
      <c r="AR140" s="113"/>
      <c r="AS140" s="113"/>
      <c r="AT140" s="55"/>
      <c r="AU140" s="110"/>
      <c r="AV140" s="110"/>
      <c r="AW140" s="110"/>
      <c r="AX140" s="32"/>
      <c r="AY140" s="32"/>
      <c r="AZ140" s="32"/>
      <c r="BA140" s="32"/>
      <c r="BB140" s="32"/>
      <c r="BC140" s="2"/>
      <c r="BD140" s="2"/>
      <c r="BE140" s="2"/>
      <c r="BF140" s="2"/>
      <c r="BG140" s="2"/>
      <c r="BH140" s="2"/>
      <c r="BI140" s="2"/>
      <c r="BJ140" s="2"/>
      <c r="BK140" s="2"/>
      <c r="BL140" s="2"/>
      <c r="BM140" s="2"/>
      <c r="BN140" s="2"/>
      <c r="BO140" s="2"/>
      <c r="BP140" s="185"/>
      <c r="BQ140" s="182"/>
      <c r="BR140" s="182"/>
      <c r="BS140" s="182"/>
      <c r="BT140" s="51"/>
      <c r="BU140" s="51"/>
      <c r="BV140" s="51"/>
      <c r="BW140" s="51"/>
      <c r="BX140" s="51"/>
      <c r="BY140" s="51"/>
      <c r="BZ140" s="51"/>
      <c r="CA140" s="52"/>
      <c r="CB140" s="51"/>
      <c r="CC140" s="52"/>
      <c r="CD140" s="52"/>
      <c r="CE140" s="52"/>
      <c r="CF140" s="52"/>
      <c r="CG140" s="52"/>
      <c r="CH140" s="52"/>
      <c r="CI140" s="52"/>
      <c r="CJ140" s="52"/>
      <c r="CK140" s="52"/>
      <c r="CL140" s="52"/>
      <c r="CM140" s="52"/>
      <c r="CN140" s="52"/>
      <c r="CO140" s="52"/>
      <c r="CP140" s="52"/>
      <c r="CQ140" s="52"/>
      <c r="CR140" s="52"/>
      <c r="CS140" s="52"/>
      <c r="CT140" s="52"/>
      <c r="CU140" s="52"/>
      <c r="CV140" s="52"/>
      <c r="CW140" s="5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row>
    <row r="141" spans="1:186" ht="18" hidden="1" customHeight="1">
      <c r="A141" s="180"/>
      <c r="B141" s="5"/>
      <c r="C141" s="13" t="s">
        <v>10</v>
      </c>
      <c r="D141" s="1094" t="s">
        <v>19</v>
      </c>
      <c r="E141" s="1094"/>
      <c r="F141" s="1094"/>
      <c r="G141" s="1094"/>
      <c r="H141" s="1094"/>
      <c r="I141" s="1094"/>
      <c r="J141" s="831">
        <f>IF($J$27="","",$J$27)</f>
        <v>0</v>
      </c>
      <c r="K141" s="831"/>
      <c r="L141" s="831"/>
      <c r="M141" s="831"/>
      <c r="N141" s="831"/>
      <c r="O141" s="831"/>
      <c r="P141" s="831"/>
      <c r="Q141" s="5"/>
      <c r="R141" s="73"/>
      <c r="S141" s="1098" t="s">
        <v>243</v>
      </c>
      <c r="T141" s="98" t="s">
        <v>55</v>
      </c>
      <c r="U141" s="866">
        <v>12150</v>
      </c>
      <c r="V141" s="866"/>
      <c r="W141" s="866"/>
      <c r="X141" s="1200" t="s">
        <v>56</v>
      </c>
      <c r="Y141" s="1200"/>
      <c r="Z141" s="1200"/>
      <c r="AA141" s="1200"/>
      <c r="AB141" s="1201"/>
      <c r="AC141" s="101" t="s">
        <v>55</v>
      </c>
      <c r="AD141" s="866">
        <v>85984</v>
      </c>
      <c r="AE141" s="866"/>
      <c r="AF141" s="866"/>
      <c r="AG141" s="1042" t="s">
        <v>244</v>
      </c>
      <c r="AH141" s="1042"/>
      <c r="AI141" s="1042"/>
      <c r="AJ141" s="1042"/>
      <c r="AK141" s="1043"/>
      <c r="AL141" s="181"/>
      <c r="AM141" s="2"/>
      <c r="AN141" s="2"/>
      <c r="AO141" s="2"/>
      <c r="AP141" s="2"/>
      <c r="AQ141" s="2"/>
      <c r="AR141" s="113"/>
      <c r="AS141" s="113"/>
      <c r="AT141" s="55"/>
      <c r="AU141" s="110"/>
      <c r="AV141" s="110"/>
      <c r="AW141" s="110"/>
      <c r="AX141" s="32"/>
      <c r="AY141" s="32"/>
      <c r="AZ141" s="32"/>
      <c r="BA141" s="32"/>
      <c r="BB141" s="32"/>
      <c r="BC141" s="2"/>
      <c r="BD141" s="2"/>
      <c r="BE141" s="2"/>
      <c r="BF141" s="2"/>
      <c r="BG141" s="2"/>
      <c r="BH141" s="2"/>
      <c r="BI141" s="2"/>
      <c r="BJ141" s="2"/>
      <c r="BK141" s="2"/>
      <c r="BL141" s="2"/>
      <c r="BM141" s="2"/>
      <c r="BN141" s="2"/>
      <c r="BO141" s="2"/>
      <c r="BP141" s="185"/>
      <c r="BQ141" s="182"/>
      <c r="BR141" s="182"/>
      <c r="BS141" s="182"/>
      <c r="BT141" s="51"/>
      <c r="BU141" s="51"/>
      <c r="BV141" s="51"/>
      <c r="BW141" s="51"/>
      <c r="BX141" s="51"/>
      <c r="BY141" s="51"/>
      <c r="BZ141" s="51"/>
      <c r="CA141" s="52"/>
      <c r="CB141" s="51"/>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row>
    <row r="142" spans="1:186" ht="18" hidden="1" customHeight="1">
      <c r="A142" s="180"/>
      <c r="B142" s="5"/>
      <c r="C142" s="29"/>
      <c r="D142" s="914" t="s">
        <v>31</v>
      </c>
      <c r="E142" s="914"/>
      <c r="F142" s="914"/>
      <c r="G142" s="914"/>
      <c r="H142" s="914"/>
      <c r="I142" s="914"/>
      <c r="J142" s="831"/>
      <c r="K142" s="831"/>
      <c r="L142" s="831"/>
      <c r="M142" s="831"/>
      <c r="N142" s="831"/>
      <c r="O142" s="831"/>
      <c r="P142" s="831"/>
      <c r="Q142" s="5"/>
      <c r="R142" s="73"/>
      <c r="S142" s="1099"/>
      <c r="T142" s="99" t="s">
        <v>55</v>
      </c>
      <c r="U142" s="869">
        <v>12204</v>
      </c>
      <c r="V142" s="869"/>
      <c r="W142" s="869"/>
      <c r="X142" s="1202" t="s">
        <v>58</v>
      </c>
      <c r="Y142" s="1202"/>
      <c r="Z142" s="1202"/>
      <c r="AA142" s="1202"/>
      <c r="AB142" s="1203"/>
      <c r="AC142" s="102" t="s">
        <v>55</v>
      </c>
      <c r="AD142" s="869">
        <v>14338</v>
      </c>
      <c r="AE142" s="869"/>
      <c r="AF142" s="869"/>
      <c r="AG142" s="1028" t="s">
        <v>57</v>
      </c>
      <c r="AH142" s="1028"/>
      <c r="AI142" s="1028"/>
      <c r="AJ142" s="1028"/>
      <c r="AK142" s="1029"/>
      <c r="AL142" s="181"/>
      <c r="AM142" s="2"/>
      <c r="AN142" s="2"/>
      <c r="AO142" s="2"/>
      <c r="AP142" s="2"/>
      <c r="AQ142" s="2"/>
      <c r="AR142" s="113"/>
      <c r="AS142" s="113"/>
      <c r="AT142" s="55"/>
      <c r="AU142" s="110"/>
      <c r="AV142" s="110"/>
      <c r="AW142" s="110"/>
      <c r="AX142" s="32"/>
      <c r="AY142" s="32"/>
      <c r="AZ142" s="32"/>
      <c r="BA142" s="32"/>
      <c r="BB142" s="32"/>
      <c r="BC142" s="2"/>
      <c r="BD142" s="2"/>
      <c r="BG142" s="2"/>
      <c r="BH142" s="2"/>
      <c r="BL142" s="2"/>
      <c r="BM142" s="2"/>
      <c r="BN142" s="2"/>
      <c r="BO142" s="2"/>
      <c r="BP142" s="185"/>
      <c r="BQ142" s="182"/>
      <c r="BR142" s="182"/>
      <c r="BS142" s="182"/>
      <c r="BT142" s="51"/>
      <c r="BU142" s="51"/>
      <c r="BV142" s="51"/>
      <c r="BW142" s="51"/>
      <c r="BX142" s="51"/>
      <c r="BY142" s="51"/>
      <c r="BZ142" s="51"/>
      <c r="CA142" s="52"/>
      <c r="CB142" s="51"/>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row>
    <row r="143" spans="1:186" ht="18" hidden="1" customHeight="1">
      <c r="A143" s="180"/>
      <c r="B143" s="5"/>
      <c r="C143" s="15" t="s">
        <v>11</v>
      </c>
      <c r="D143" s="829" t="s">
        <v>20</v>
      </c>
      <c r="E143" s="829"/>
      <c r="F143" s="829"/>
      <c r="G143" s="829"/>
      <c r="H143" s="829"/>
      <c r="I143" s="829"/>
      <c r="J143" s="831">
        <f>IF($J$29="","",$J$29)</f>
        <v>55000</v>
      </c>
      <c r="K143" s="831"/>
      <c r="L143" s="831"/>
      <c r="M143" s="831"/>
      <c r="N143" s="831"/>
      <c r="O143" s="831"/>
      <c r="P143" s="831"/>
      <c r="Q143" s="5"/>
      <c r="R143" s="78"/>
      <c r="S143" s="1100"/>
      <c r="T143" s="100" t="s">
        <v>55</v>
      </c>
      <c r="U143" s="1204"/>
      <c r="V143" s="1204"/>
      <c r="W143" s="1204"/>
      <c r="X143" s="1204"/>
      <c r="Y143" s="1204"/>
      <c r="Z143" s="1204"/>
      <c r="AA143" s="1204"/>
      <c r="AB143" s="1204"/>
      <c r="AC143" s="1204"/>
      <c r="AD143" s="1204"/>
      <c r="AE143" s="1204"/>
      <c r="AF143" s="1204"/>
      <c r="AG143" s="1204"/>
      <c r="AH143" s="1204"/>
      <c r="AI143" s="1204"/>
      <c r="AJ143" s="1204"/>
      <c r="AK143" s="1205"/>
      <c r="AL143" s="181"/>
      <c r="AM143" s="2"/>
      <c r="AN143" s="2"/>
      <c r="AO143" s="2"/>
      <c r="AP143" s="2"/>
      <c r="AQ143" s="2"/>
      <c r="AR143" s="113"/>
      <c r="AS143" s="113"/>
      <c r="AT143" s="55"/>
      <c r="AU143" s="110"/>
      <c r="AV143" s="110"/>
      <c r="AW143" s="110"/>
      <c r="AX143" s="32"/>
      <c r="AY143" s="32"/>
      <c r="AZ143" s="32"/>
      <c r="BA143" s="32"/>
      <c r="BB143" s="32"/>
      <c r="BC143" s="2"/>
      <c r="BD143" s="2"/>
      <c r="BE143" s="2"/>
      <c r="BH143" s="2"/>
      <c r="BL143" s="2"/>
      <c r="BM143" s="2"/>
      <c r="BN143" s="2"/>
      <c r="BO143" s="2"/>
      <c r="BP143" s="185"/>
      <c r="BQ143" s="182"/>
      <c r="BR143" s="182"/>
      <c r="BS143" s="182"/>
      <c r="BT143" s="51"/>
      <c r="BU143" s="51"/>
      <c r="BV143" s="51"/>
      <c r="BW143" s="51"/>
      <c r="BX143" s="51"/>
      <c r="BY143" s="51"/>
      <c r="BZ143" s="51"/>
      <c r="CA143" s="52"/>
      <c r="CB143" s="51"/>
      <c r="CC143" s="51"/>
      <c r="CD143" s="51"/>
      <c r="CE143" s="51"/>
      <c r="CF143" s="51"/>
      <c r="CG143" s="51"/>
      <c r="CH143" s="51"/>
      <c r="CI143" s="52"/>
      <c r="CJ143" s="52"/>
      <c r="CK143" s="52"/>
      <c r="CL143" s="52"/>
      <c r="CM143" s="52"/>
      <c r="CN143" s="52"/>
      <c r="CO143" s="52"/>
      <c r="CP143" s="52"/>
      <c r="CQ143" s="52"/>
      <c r="CR143" s="52"/>
      <c r="CS143" s="52"/>
      <c r="CT143" s="52"/>
      <c r="CU143" s="52"/>
      <c r="CV143" s="52"/>
      <c r="CW143" s="5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row>
    <row r="144" spans="1:186" ht="18" hidden="1" customHeight="1">
      <c r="A144" s="180"/>
      <c r="B144" s="5"/>
      <c r="C144" s="15"/>
      <c r="D144" s="914" t="s">
        <v>31</v>
      </c>
      <c r="E144" s="914"/>
      <c r="F144" s="914"/>
      <c r="G144" s="914"/>
      <c r="H144" s="914"/>
      <c r="I144" s="914"/>
      <c r="J144" s="831"/>
      <c r="K144" s="831"/>
      <c r="L144" s="831"/>
      <c r="M144" s="831"/>
      <c r="N144" s="831"/>
      <c r="O144" s="831"/>
      <c r="P144" s="831"/>
      <c r="Q144" s="5"/>
      <c r="R144" s="78"/>
      <c r="S144" s="836" t="s">
        <v>260</v>
      </c>
      <c r="T144" s="101" t="s">
        <v>55</v>
      </c>
      <c r="U144" s="1076">
        <v>1310</v>
      </c>
      <c r="V144" s="1076"/>
      <c r="W144" s="861" t="s">
        <v>245</v>
      </c>
      <c r="X144" s="861"/>
      <c r="Y144" s="1206"/>
      <c r="Z144" s="98" t="s">
        <v>55</v>
      </c>
      <c r="AA144" s="1076">
        <v>1370</v>
      </c>
      <c r="AB144" s="1076"/>
      <c r="AC144" s="1077" t="s">
        <v>250</v>
      </c>
      <c r="AD144" s="1077"/>
      <c r="AE144" s="1207"/>
      <c r="AF144" s="98" t="s">
        <v>55</v>
      </c>
      <c r="AG144" s="1076">
        <v>1490</v>
      </c>
      <c r="AH144" s="1076"/>
      <c r="AI144" s="1024" t="s">
        <v>255</v>
      </c>
      <c r="AJ144" s="1024"/>
      <c r="AK144" s="1025"/>
      <c r="AL144" s="181"/>
      <c r="AM144" s="2"/>
      <c r="AN144" s="2"/>
      <c r="AO144" s="2"/>
      <c r="AP144" s="2"/>
      <c r="AQ144" s="2"/>
      <c r="AR144" s="113"/>
      <c r="AS144" s="113"/>
      <c r="AT144" s="55"/>
      <c r="AU144" s="110"/>
      <c r="AV144" s="110"/>
      <c r="AW144" s="110"/>
      <c r="AX144" s="32"/>
      <c r="AY144" s="32"/>
      <c r="AZ144" s="32"/>
      <c r="BA144" s="32"/>
      <c r="BB144" s="32"/>
      <c r="BC144" s="2"/>
      <c r="BD144" s="2"/>
      <c r="BE144" s="2"/>
      <c r="BH144" s="2"/>
      <c r="BL144" s="2"/>
      <c r="BM144" s="2"/>
      <c r="BN144" s="2"/>
      <c r="BO144" s="2"/>
      <c r="BP144" s="185"/>
      <c r="BQ144" s="182"/>
      <c r="BR144" s="182"/>
      <c r="BS144" s="182"/>
      <c r="BT144" s="51"/>
      <c r="BU144" s="51"/>
      <c r="BV144" s="51"/>
      <c r="BW144" s="51"/>
      <c r="BX144" s="51"/>
      <c r="BY144" s="51"/>
      <c r="BZ144" s="51"/>
      <c r="CA144" s="52"/>
      <c r="CB144" s="51"/>
      <c r="CC144" s="51"/>
      <c r="CD144" s="51"/>
      <c r="CE144" s="51"/>
      <c r="CF144" s="51"/>
      <c r="CG144" s="51"/>
      <c r="CH144" s="51"/>
      <c r="CI144" s="52"/>
      <c r="CJ144" s="52"/>
      <c r="CK144" s="52"/>
      <c r="CL144" s="52"/>
      <c r="CM144" s="52"/>
      <c r="CN144" s="52"/>
      <c r="CO144" s="52"/>
      <c r="CP144" s="52"/>
      <c r="CQ144" s="52"/>
      <c r="CR144" s="52"/>
      <c r="CS144" s="52"/>
      <c r="CT144" s="52"/>
      <c r="CU144" s="52"/>
      <c r="CV144" s="52"/>
      <c r="CW144" s="5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row>
    <row r="145" spans="1:186" ht="18" hidden="1" customHeight="1">
      <c r="A145" s="180"/>
      <c r="B145" s="5"/>
      <c r="C145" s="13" t="s">
        <v>12</v>
      </c>
      <c r="D145" s="14" t="s">
        <v>25</v>
      </c>
      <c r="E145" s="14"/>
      <c r="F145" s="14"/>
      <c r="G145" s="14"/>
      <c r="H145" s="14"/>
      <c r="I145" s="14"/>
      <c r="J145" s="831">
        <f>$J$31</f>
        <v>55000</v>
      </c>
      <c r="K145" s="831"/>
      <c r="L145" s="831"/>
      <c r="M145" s="831"/>
      <c r="N145" s="831"/>
      <c r="O145" s="831"/>
      <c r="P145" s="831"/>
      <c r="Q145" s="5"/>
      <c r="R145" s="5"/>
      <c r="S145" s="837"/>
      <c r="T145" s="99" t="s">
        <v>55</v>
      </c>
      <c r="U145" s="1023">
        <v>1320</v>
      </c>
      <c r="V145" s="1023"/>
      <c r="W145" s="860" t="s">
        <v>246</v>
      </c>
      <c r="X145" s="860"/>
      <c r="Y145" s="1036"/>
      <c r="Z145" s="99" t="s">
        <v>55</v>
      </c>
      <c r="AA145" s="1023">
        <v>1380</v>
      </c>
      <c r="AB145" s="1023"/>
      <c r="AC145" s="860" t="s">
        <v>251</v>
      </c>
      <c r="AD145" s="860"/>
      <c r="AE145" s="1036"/>
      <c r="AF145" s="99" t="s">
        <v>55</v>
      </c>
      <c r="AG145" s="1023">
        <v>1500</v>
      </c>
      <c r="AH145" s="1023"/>
      <c r="AI145" s="1026" t="s">
        <v>256</v>
      </c>
      <c r="AJ145" s="1026"/>
      <c r="AK145" s="1027"/>
      <c r="AL145" s="181"/>
      <c r="AM145" s="2"/>
      <c r="AN145" s="2"/>
      <c r="AO145" s="2"/>
      <c r="AP145" s="2"/>
      <c r="AQ145" s="2"/>
      <c r="AR145" s="113"/>
      <c r="AS145" s="113"/>
      <c r="AT145" s="55"/>
      <c r="AU145" s="110"/>
      <c r="AV145" s="110"/>
      <c r="AW145" s="110"/>
      <c r="AX145" s="32"/>
      <c r="AY145" s="32"/>
      <c r="AZ145" s="32"/>
      <c r="BA145" s="32"/>
      <c r="BB145" s="32"/>
      <c r="BC145" s="2"/>
      <c r="BD145" s="2"/>
      <c r="BE145" s="2"/>
      <c r="BH145" s="2"/>
      <c r="BJ145" s="897"/>
      <c r="BK145" s="897"/>
      <c r="BL145" s="2"/>
      <c r="BM145" s="2"/>
      <c r="BN145" s="2"/>
      <c r="BO145" s="2"/>
      <c r="BP145" s="185"/>
      <c r="BQ145" s="182"/>
      <c r="BR145" s="182"/>
      <c r="BS145" s="182"/>
      <c r="BT145" s="51"/>
      <c r="BU145" s="51"/>
      <c r="BV145" s="51"/>
      <c r="BW145" s="51"/>
      <c r="BX145" s="51"/>
      <c r="BY145" s="51"/>
      <c r="BZ145" s="51"/>
      <c r="CA145" s="52"/>
      <c r="CB145" s="51"/>
      <c r="CC145" s="51"/>
      <c r="CD145" s="51"/>
      <c r="CE145" s="51"/>
      <c r="CF145" s="51"/>
      <c r="CG145" s="51"/>
      <c r="CH145" s="51"/>
      <c r="CI145" s="52"/>
      <c r="CJ145" s="52"/>
      <c r="CK145" s="52"/>
      <c r="CL145" s="52"/>
      <c r="CM145" s="52"/>
      <c r="CN145" s="52"/>
      <c r="CO145" s="52"/>
      <c r="CP145" s="52"/>
      <c r="CQ145" s="52"/>
      <c r="CR145" s="52"/>
      <c r="CS145" s="52"/>
      <c r="CT145" s="52"/>
      <c r="CU145" s="52"/>
      <c r="CV145" s="52"/>
      <c r="CW145" s="5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row>
    <row r="146" spans="1:186" ht="18" hidden="1" customHeight="1">
      <c r="A146" s="180"/>
      <c r="B146" s="5"/>
      <c r="C146" s="29"/>
      <c r="D146" s="845" t="s">
        <v>21</v>
      </c>
      <c r="E146" s="845"/>
      <c r="F146" s="845"/>
      <c r="G146" s="845"/>
      <c r="H146" s="845"/>
      <c r="I146" s="845"/>
      <c r="J146" s="831"/>
      <c r="K146" s="831"/>
      <c r="L146" s="831"/>
      <c r="M146" s="831"/>
      <c r="N146" s="831"/>
      <c r="O146" s="831"/>
      <c r="P146" s="831"/>
      <c r="Q146" s="5"/>
      <c r="R146" s="10"/>
      <c r="S146" s="837"/>
      <c r="T146" s="99" t="s">
        <v>55</v>
      </c>
      <c r="U146" s="1023">
        <v>1330</v>
      </c>
      <c r="V146" s="1023"/>
      <c r="W146" s="860" t="s">
        <v>247</v>
      </c>
      <c r="X146" s="860"/>
      <c r="Y146" s="1036"/>
      <c r="Z146" s="102" t="s">
        <v>55</v>
      </c>
      <c r="AA146" s="1023">
        <v>1400</v>
      </c>
      <c r="AB146" s="1023"/>
      <c r="AC146" s="860" t="s">
        <v>252</v>
      </c>
      <c r="AD146" s="860"/>
      <c r="AE146" s="1036"/>
      <c r="AF146" s="102" t="s">
        <v>55</v>
      </c>
      <c r="AG146" s="1023">
        <v>1510</v>
      </c>
      <c r="AH146" s="1023"/>
      <c r="AI146" s="1026" t="s">
        <v>257</v>
      </c>
      <c r="AJ146" s="1026"/>
      <c r="AK146" s="1027"/>
      <c r="AL146" s="181"/>
      <c r="AM146" s="2"/>
      <c r="AN146" s="2"/>
      <c r="AO146" s="2"/>
      <c r="AP146" s="2"/>
      <c r="AQ146" s="2"/>
      <c r="AR146" s="113"/>
      <c r="AS146" s="113"/>
      <c r="AT146" s="55"/>
      <c r="AU146" s="114"/>
      <c r="AV146" s="114"/>
      <c r="AW146" s="114"/>
      <c r="AX146" s="5"/>
      <c r="AY146" s="5"/>
      <c r="AZ146" s="5"/>
      <c r="BA146" s="5"/>
      <c r="BB146" s="5"/>
      <c r="BC146" s="2"/>
      <c r="BD146" s="2"/>
      <c r="BE146" s="2"/>
      <c r="BH146" s="2"/>
      <c r="BJ146" s="897"/>
      <c r="BK146" s="897"/>
      <c r="BN146" s="2"/>
      <c r="BO146" s="2"/>
      <c r="BP146" s="185"/>
      <c r="BQ146" s="182"/>
      <c r="BR146" s="182"/>
      <c r="BS146" s="182"/>
      <c r="BT146" s="51"/>
      <c r="BU146" s="51"/>
      <c r="BV146" s="51"/>
      <c r="BW146" s="51"/>
      <c r="BX146" s="51"/>
      <c r="BY146" s="51"/>
      <c r="BZ146" s="51"/>
      <c r="CA146" s="52"/>
      <c r="CB146" s="51"/>
      <c r="CC146" s="51"/>
      <c r="CD146" s="51"/>
      <c r="CE146" s="51"/>
      <c r="CF146" s="51"/>
      <c r="CG146" s="51"/>
      <c r="CH146" s="51"/>
      <c r="CI146" s="52"/>
      <c r="CJ146" s="52"/>
      <c r="CK146" s="52"/>
      <c r="CL146" s="52"/>
      <c r="CM146" s="52"/>
      <c r="CN146" s="52"/>
      <c r="CO146" s="52"/>
      <c r="CP146" s="52"/>
      <c r="CQ146" s="52"/>
      <c r="CR146" s="52"/>
      <c r="CS146" s="52"/>
      <c r="CT146" s="52"/>
      <c r="CU146" s="52"/>
      <c r="CV146" s="52"/>
      <c r="CW146" s="5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row>
    <row r="147" spans="1:186" ht="18" hidden="1" customHeight="1">
      <c r="A147" s="180"/>
      <c r="B147" s="5"/>
      <c r="C147" s="15" t="s">
        <v>13</v>
      </c>
      <c r="D147" s="10" t="s">
        <v>26</v>
      </c>
      <c r="E147" s="10"/>
      <c r="F147" s="10"/>
      <c r="G147" s="10"/>
      <c r="H147" s="10"/>
      <c r="I147" s="10"/>
      <c r="J147" s="831">
        <f>$J$33</f>
        <v>0</v>
      </c>
      <c r="K147" s="831"/>
      <c r="L147" s="831"/>
      <c r="M147" s="831"/>
      <c r="N147" s="831"/>
      <c r="O147" s="831"/>
      <c r="P147" s="831"/>
      <c r="Q147" s="5"/>
      <c r="R147" s="5"/>
      <c r="S147" s="837"/>
      <c r="T147" s="99" t="s">
        <v>55</v>
      </c>
      <c r="U147" s="1023">
        <v>1350</v>
      </c>
      <c r="V147" s="1023"/>
      <c r="W147" s="860" t="s">
        <v>248</v>
      </c>
      <c r="X147" s="860"/>
      <c r="Y147" s="1036"/>
      <c r="Z147" s="99" t="s">
        <v>55</v>
      </c>
      <c r="AA147" s="1023">
        <v>1470</v>
      </c>
      <c r="AB147" s="1023"/>
      <c r="AC147" s="860" t="s">
        <v>253</v>
      </c>
      <c r="AD147" s="860"/>
      <c r="AE147" s="1036"/>
      <c r="AF147" s="99" t="s">
        <v>55</v>
      </c>
      <c r="AG147" s="1023">
        <v>1610</v>
      </c>
      <c r="AH147" s="1023"/>
      <c r="AI147" s="860" t="s">
        <v>258</v>
      </c>
      <c r="AJ147" s="860"/>
      <c r="AK147" s="1036"/>
      <c r="AL147" s="181"/>
      <c r="AM147" s="2"/>
      <c r="AN147" s="2"/>
      <c r="AO147" s="2"/>
      <c r="AP147" s="2"/>
      <c r="AQ147" s="2"/>
      <c r="AR147" s="111"/>
      <c r="AS147" s="111"/>
      <c r="AT147" s="55"/>
      <c r="AU147" s="115"/>
      <c r="AV147" s="115"/>
      <c r="AW147" s="115"/>
      <c r="AX147" s="112"/>
      <c r="AY147" s="112"/>
      <c r="AZ147" s="112"/>
      <c r="BA147" s="112"/>
      <c r="BB147" s="112"/>
      <c r="BC147" s="2"/>
      <c r="BD147" s="2"/>
      <c r="BE147" s="2"/>
      <c r="BH147" s="2"/>
      <c r="BJ147" s="897"/>
      <c r="BK147" s="897"/>
      <c r="BN147" s="2"/>
      <c r="BO147" s="2"/>
      <c r="BP147" s="185"/>
      <c r="BQ147" s="182"/>
      <c r="BR147" s="182"/>
      <c r="BS147" s="182"/>
      <c r="BT147" s="51"/>
      <c r="BU147" s="51"/>
      <c r="BV147" s="51"/>
      <c r="BW147" s="51"/>
      <c r="BX147" s="51"/>
      <c r="BY147" s="51"/>
      <c r="BZ147" s="51"/>
      <c r="CA147" s="52"/>
      <c r="CB147" s="51"/>
      <c r="CC147" s="51"/>
      <c r="CD147" s="51"/>
      <c r="CE147" s="51"/>
      <c r="CF147" s="51"/>
      <c r="CG147" s="51"/>
      <c r="CH147" s="51"/>
      <c r="CI147" s="52"/>
      <c r="CJ147" s="52"/>
      <c r="CK147" s="52"/>
      <c r="CL147" s="52"/>
      <c r="CM147" s="52"/>
      <c r="CN147" s="52"/>
      <c r="CO147" s="52"/>
      <c r="CP147" s="52"/>
      <c r="CQ147" s="52"/>
      <c r="CR147" s="52"/>
      <c r="CS147" s="52"/>
      <c r="CT147" s="52"/>
      <c r="CU147" s="52"/>
      <c r="CV147" s="52"/>
      <c r="CW147" s="5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row>
    <row r="148" spans="1:186" ht="18" hidden="1" customHeight="1">
      <c r="A148" s="180"/>
      <c r="B148" s="5"/>
      <c r="C148" s="15"/>
      <c r="D148" s="852" t="s">
        <v>22</v>
      </c>
      <c r="E148" s="852"/>
      <c r="F148" s="852"/>
      <c r="G148" s="852"/>
      <c r="H148" s="852"/>
      <c r="I148" s="852"/>
      <c r="J148" s="831"/>
      <c r="K148" s="831"/>
      <c r="L148" s="831"/>
      <c r="M148" s="831"/>
      <c r="N148" s="831"/>
      <c r="O148" s="831"/>
      <c r="P148" s="831"/>
      <c r="Q148" s="5"/>
      <c r="R148" s="5"/>
      <c r="S148" s="837"/>
      <c r="T148" s="99" t="s">
        <v>55</v>
      </c>
      <c r="U148" s="1023">
        <v>1360</v>
      </c>
      <c r="V148" s="1023"/>
      <c r="W148" s="860" t="s">
        <v>249</v>
      </c>
      <c r="X148" s="860"/>
      <c r="Y148" s="1036"/>
      <c r="Z148" s="99" t="s">
        <v>55</v>
      </c>
      <c r="AA148" s="1023">
        <v>1480</v>
      </c>
      <c r="AB148" s="1023"/>
      <c r="AC148" s="860" t="s">
        <v>254</v>
      </c>
      <c r="AD148" s="860"/>
      <c r="AE148" s="1036"/>
      <c r="AF148" s="99" t="s">
        <v>55</v>
      </c>
      <c r="AG148" s="1023">
        <v>1700</v>
      </c>
      <c r="AH148" s="1023"/>
      <c r="AI148" s="860" t="s">
        <v>259</v>
      </c>
      <c r="AJ148" s="860"/>
      <c r="AK148" s="1036"/>
      <c r="AL148" s="181"/>
      <c r="AM148" s="2"/>
      <c r="AN148" s="2"/>
      <c r="AO148" s="2"/>
      <c r="AP148" s="2"/>
      <c r="AQ148" s="2"/>
      <c r="AR148" s="111"/>
      <c r="AS148" s="111"/>
      <c r="AT148" s="55"/>
      <c r="AU148" s="110"/>
      <c r="AV148" s="110"/>
      <c r="AW148" s="110"/>
      <c r="AX148" s="32"/>
      <c r="AY148" s="32"/>
      <c r="AZ148" s="32"/>
      <c r="BA148" s="32"/>
      <c r="BB148" s="32"/>
      <c r="BC148" s="2"/>
      <c r="BD148" s="2"/>
      <c r="BE148" s="2"/>
      <c r="BH148" s="2"/>
      <c r="BN148" s="2"/>
      <c r="BO148" s="2"/>
      <c r="BP148" s="185"/>
      <c r="BQ148" s="182"/>
      <c r="BR148" s="182"/>
      <c r="BS148" s="182"/>
      <c r="BT148" s="51"/>
      <c r="BU148" s="51"/>
      <c r="BV148" s="51"/>
      <c r="BW148" s="51"/>
      <c r="BX148" s="51"/>
      <c r="BY148" s="51"/>
      <c r="BZ148" s="51"/>
      <c r="CA148" s="52"/>
      <c r="CB148" s="51"/>
      <c r="CC148" s="51"/>
      <c r="CD148" s="51"/>
      <c r="CE148" s="52"/>
      <c r="CF148" s="52"/>
      <c r="CG148" s="52"/>
      <c r="CH148" s="52"/>
      <c r="CI148" s="52"/>
      <c r="CJ148" s="52"/>
      <c r="CK148" s="52"/>
      <c r="CL148" s="52"/>
      <c r="CM148" s="52"/>
      <c r="CN148" s="52"/>
      <c r="CO148" s="52"/>
      <c r="CP148" s="52"/>
      <c r="CQ148" s="52"/>
      <c r="CR148" s="52"/>
      <c r="CS148" s="52"/>
      <c r="CT148" s="52"/>
      <c r="CU148" s="52"/>
      <c r="CV148" s="52"/>
      <c r="CW148" s="5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row>
    <row r="149" spans="1:186" ht="18" hidden="1" customHeight="1">
      <c r="A149" s="180"/>
      <c r="B149" s="5"/>
      <c r="C149" s="13" t="s">
        <v>14</v>
      </c>
      <c r="D149" s="14"/>
      <c r="E149" s="14"/>
      <c r="F149" s="14"/>
      <c r="G149" s="14"/>
      <c r="H149" s="14"/>
      <c r="I149" s="146"/>
      <c r="J149" s="921">
        <f>IF($J$35="","",$J$35)</f>
        <v>0</v>
      </c>
      <c r="K149" s="922"/>
      <c r="L149" s="922"/>
      <c r="M149" s="922"/>
      <c r="N149" s="922"/>
      <c r="O149" s="922"/>
      <c r="P149" s="923"/>
      <c r="Q149" s="5"/>
      <c r="R149" s="96"/>
      <c r="S149" s="837"/>
      <c r="T149" s="103" t="s">
        <v>55</v>
      </c>
      <c r="U149" s="1208"/>
      <c r="V149" s="1208"/>
      <c r="W149" s="1208"/>
      <c r="X149" s="1208"/>
      <c r="Y149" s="1208"/>
      <c r="Z149" s="1208"/>
      <c r="AA149" s="1208"/>
      <c r="AB149" s="1208"/>
      <c r="AC149" s="1208"/>
      <c r="AD149" s="1208"/>
      <c r="AE149" s="1208"/>
      <c r="AF149" s="1208"/>
      <c r="AG149" s="1208"/>
      <c r="AH149" s="1208"/>
      <c r="AI149" s="1208"/>
      <c r="AJ149" s="1208"/>
      <c r="AK149" s="1209"/>
      <c r="AL149" s="181"/>
      <c r="AM149" s="2"/>
      <c r="AN149" s="2"/>
      <c r="AO149" s="2"/>
      <c r="AP149" s="2"/>
      <c r="AQ149" s="2"/>
      <c r="AR149" s="2"/>
      <c r="AS149" s="2"/>
      <c r="AT149" s="2"/>
      <c r="AU149" s="2"/>
      <c r="AV149" s="2"/>
      <c r="AW149" s="2"/>
      <c r="AX149" s="2"/>
      <c r="AY149" s="2"/>
      <c r="AZ149" s="2"/>
      <c r="BA149" s="2"/>
      <c r="BB149" s="2"/>
      <c r="BC149" s="2"/>
      <c r="BD149" s="2"/>
      <c r="BE149" s="2"/>
      <c r="BH149" s="2"/>
      <c r="BN149" s="2"/>
      <c r="BO149" s="2"/>
      <c r="BP149" s="185"/>
      <c r="BQ149" s="1198"/>
      <c r="BR149" s="1198"/>
      <c r="BS149" s="1198"/>
      <c r="BT149" s="51"/>
      <c r="BU149" s="51"/>
      <c r="BV149" s="51"/>
      <c r="BW149" s="51"/>
      <c r="BX149" s="51"/>
      <c r="BY149" s="51"/>
      <c r="BZ149" s="51"/>
      <c r="CA149" s="52"/>
      <c r="CB149" s="51"/>
      <c r="CC149" s="51"/>
      <c r="CD149" s="51"/>
      <c r="CE149" s="51"/>
      <c r="CF149" s="51"/>
      <c r="CG149" s="51"/>
      <c r="CH149" s="51"/>
      <c r="CI149" s="51"/>
      <c r="CJ149" s="51"/>
      <c r="CK149" s="51"/>
      <c r="CL149" s="51"/>
      <c r="CM149" s="51"/>
      <c r="CN149" s="51"/>
      <c r="CO149" s="51"/>
      <c r="CP149" s="51"/>
      <c r="CQ149" s="52"/>
      <c r="CR149" s="52"/>
      <c r="CS149" s="52"/>
      <c r="CT149" s="52"/>
      <c r="CU149" s="52"/>
      <c r="CV149" s="52"/>
      <c r="CW149" s="5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row>
    <row r="150" spans="1:186" ht="15" hidden="1" customHeight="1">
      <c r="A150" s="180"/>
      <c r="B150" s="5"/>
      <c r="C150" s="15"/>
      <c r="D150" s="852" t="s">
        <v>425</v>
      </c>
      <c r="E150" s="852"/>
      <c r="F150" s="852"/>
      <c r="G150" s="852"/>
      <c r="H150" s="852"/>
      <c r="I150" s="920"/>
      <c r="J150" s="924"/>
      <c r="K150" s="925"/>
      <c r="L150" s="925"/>
      <c r="M150" s="925"/>
      <c r="N150" s="925"/>
      <c r="O150" s="925"/>
      <c r="P150" s="926"/>
      <c r="Q150" s="73"/>
      <c r="R150" s="73"/>
      <c r="S150" s="836" t="s">
        <v>298</v>
      </c>
      <c r="T150" s="98" t="s">
        <v>55</v>
      </c>
      <c r="U150" s="894" t="s">
        <v>158</v>
      </c>
      <c r="V150" s="894"/>
      <c r="W150" s="98" t="s">
        <v>55</v>
      </c>
      <c r="X150" s="894" t="s">
        <v>170</v>
      </c>
      <c r="Y150" s="894"/>
      <c r="Z150" s="98" t="s">
        <v>55</v>
      </c>
      <c r="AA150" s="894" t="s">
        <v>182</v>
      </c>
      <c r="AB150" s="894"/>
      <c r="AC150" s="98" t="s">
        <v>55</v>
      </c>
      <c r="AD150" s="894" t="s">
        <v>193</v>
      </c>
      <c r="AE150" s="894"/>
      <c r="AF150" s="98" t="s">
        <v>55</v>
      </c>
      <c r="AG150" s="894" t="s">
        <v>206</v>
      </c>
      <c r="AH150" s="894"/>
      <c r="AI150" s="98" t="s">
        <v>55</v>
      </c>
      <c r="AJ150" s="1210">
        <v>1599</v>
      </c>
      <c r="AK150" s="1211"/>
      <c r="AL150" s="181"/>
      <c r="AM150" s="2"/>
      <c r="AN150" s="2"/>
      <c r="AO150" s="2"/>
      <c r="AP150" s="2"/>
      <c r="AQ150" s="2"/>
      <c r="AR150" s="2"/>
      <c r="AS150" s="2"/>
      <c r="AT150" s="2"/>
      <c r="AU150" s="2"/>
      <c r="AV150" s="2"/>
      <c r="AW150" s="2"/>
      <c r="AX150" s="2"/>
      <c r="AY150" s="2"/>
      <c r="AZ150" s="2"/>
      <c r="BA150" s="2"/>
      <c r="BB150" s="2"/>
      <c r="BC150" s="2"/>
      <c r="BD150" s="2"/>
      <c r="BE150" s="2"/>
      <c r="BG150" s="108"/>
      <c r="BH150" s="2"/>
      <c r="BJ150" s="897"/>
      <c r="BK150" s="897"/>
      <c r="BN150" s="2"/>
      <c r="BO150" s="2"/>
      <c r="BP150" s="185"/>
      <c r="BQ150" s="1198"/>
      <c r="BR150" s="1198"/>
      <c r="BS150" s="1198"/>
      <c r="BT150" s="1212"/>
      <c r="BU150" s="1212"/>
      <c r="BV150" s="1212"/>
      <c r="BW150" s="1212"/>
      <c r="BX150" s="1212"/>
      <c r="BY150" s="1212"/>
      <c r="BZ150" s="1212"/>
      <c r="CA150" s="1212"/>
      <c r="CB150" s="51"/>
      <c r="CC150" s="51"/>
      <c r="CD150" s="51"/>
      <c r="CE150" s="51"/>
      <c r="CF150" s="51"/>
      <c r="CG150" s="51"/>
      <c r="CH150" s="51"/>
      <c r="CI150" s="51"/>
      <c r="CJ150" s="51"/>
      <c r="CK150" s="51"/>
      <c r="CL150" s="51"/>
      <c r="CM150" s="51"/>
      <c r="CN150" s="51"/>
      <c r="CO150" s="51"/>
      <c r="CP150" s="51"/>
      <c r="CQ150" s="52"/>
      <c r="CR150" s="52"/>
      <c r="CS150" s="52"/>
      <c r="CT150" s="52"/>
      <c r="CU150" s="52"/>
      <c r="CV150" s="52"/>
      <c r="CW150" s="5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row>
    <row r="151" spans="1:186" ht="9" hidden="1" customHeight="1" thickBot="1">
      <c r="A151" s="180"/>
      <c r="B151" s="5"/>
      <c r="C151" s="15"/>
      <c r="D151" s="852"/>
      <c r="E151" s="852"/>
      <c r="F151" s="852"/>
      <c r="G151" s="852"/>
      <c r="H151" s="852"/>
      <c r="I151" s="920"/>
      <c r="J151" s="924"/>
      <c r="K151" s="925"/>
      <c r="L151" s="925"/>
      <c r="M151" s="925"/>
      <c r="N151" s="925"/>
      <c r="O151" s="925"/>
      <c r="P151" s="926"/>
      <c r="Q151" s="73"/>
      <c r="R151" s="73"/>
      <c r="S151" s="837"/>
      <c r="T151" s="1092" t="s">
        <v>60</v>
      </c>
      <c r="U151" s="1085"/>
      <c r="V151" s="1091"/>
      <c r="W151" s="1092" t="s">
        <v>319</v>
      </c>
      <c r="X151" s="1085"/>
      <c r="Y151" s="1091"/>
      <c r="Z151" s="1092" t="s">
        <v>83</v>
      </c>
      <c r="AA151" s="1085"/>
      <c r="AB151" s="1091"/>
      <c r="AC151" s="1092" t="s">
        <v>330</v>
      </c>
      <c r="AD151" s="1085"/>
      <c r="AE151" s="1091"/>
      <c r="AF151" s="1092" t="s">
        <v>336</v>
      </c>
      <c r="AG151" s="1085"/>
      <c r="AH151" s="1091"/>
      <c r="AI151" s="1092" t="s">
        <v>354</v>
      </c>
      <c r="AJ151" s="1085"/>
      <c r="AK151" s="1091"/>
      <c r="AL151" s="181"/>
      <c r="AM151" s="2"/>
      <c r="AN151" s="2"/>
      <c r="AO151" s="2"/>
      <c r="AP151" s="2"/>
      <c r="AQ151" s="2"/>
      <c r="AR151" s="2"/>
      <c r="AS151" s="2"/>
      <c r="AT151" s="2"/>
      <c r="AU151" s="2"/>
      <c r="AV151" s="2"/>
      <c r="AW151" s="2"/>
      <c r="AX151" s="2"/>
      <c r="AY151" s="2"/>
      <c r="AZ151" s="2"/>
      <c r="BA151" s="2"/>
      <c r="BB151" s="2"/>
      <c r="BC151" s="2"/>
      <c r="BD151" s="2"/>
      <c r="BE151" s="2"/>
      <c r="BG151" s="108"/>
      <c r="BH151" s="2"/>
      <c r="BJ151" s="67"/>
      <c r="BK151" s="67"/>
      <c r="BN151" s="2"/>
      <c r="BO151" s="2"/>
      <c r="BP151" s="185"/>
      <c r="BQ151" s="182"/>
      <c r="BR151" s="182"/>
      <c r="BS151" s="182"/>
      <c r="BT151" s="186"/>
      <c r="BU151" s="186"/>
      <c r="BV151" s="186"/>
      <c r="BW151" s="186"/>
      <c r="BX151" s="186"/>
      <c r="BY151" s="186"/>
      <c r="BZ151" s="186"/>
      <c r="CA151" s="186"/>
      <c r="CB151" s="51"/>
      <c r="CC151" s="51"/>
      <c r="CD151" s="51"/>
      <c r="CE151" s="51"/>
      <c r="CF151" s="51"/>
      <c r="CG151" s="51"/>
      <c r="CH151" s="51"/>
      <c r="CI151" s="51"/>
      <c r="CJ151" s="51"/>
      <c r="CK151" s="51"/>
      <c r="CL151" s="51"/>
      <c r="CM151" s="51"/>
      <c r="CN151" s="51"/>
      <c r="CO151" s="51"/>
      <c r="CP151" s="51"/>
      <c r="CQ151" s="52"/>
      <c r="CR151" s="52"/>
      <c r="CS151" s="52"/>
      <c r="CT151" s="52"/>
      <c r="CU151" s="52"/>
      <c r="CV151" s="52"/>
      <c r="CW151" s="5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row>
    <row r="152" spans="1:186" ht="15" hidden="1" customHeight="1" thickTop="1">
      <c r="A152" s="180"/>
      <c r="B152" s="5"/>
      <c r="C152" s="154" t="s">
        <v>15</v>
      </c>
      <c r="D152" s="913" t="s">
        <v>27</v>
      </c>
      <c r="E152" s="913"/>
      <c r="F152" s="913"/>
      <c r="G152" s="155" t="s">
        <v>227</v>
      </c>
      <c r="H152" s="156">
        <f>IF($AV$23="","",$H$37)</f>
        <v>10</v>
      </c>
      <c r="I152" s="155" t="s">
        <v>226</v>
      </c>
      <c r="J152" s="927">
        <f>$J$37</f>
        <v>55000</v>
      </c>
      <c r="K152" s="928"/>
      <c r="L152" s="928"/>
      <c r="M152" s="928"/>
      <c r="N152" s="928"/>
      <c r="O152" s="928"/>
      <c r="P152" s="929"/>
      <c r="Q152" s="73"/>
      <c r="R152" s="73"/>
      <c r="S152" s="837"/>
      <c r="T152" s="103" t="s">
        <v>55</v>
      </c>
      <c r="U152" s="1081" t="s">
        <v>161</v>
      </c>
      <c r="V152" s="1081"/>
      <c r="W152" s="103" t="s">
        <v>55</v>
      </c>
      <c r="X152" s="1081" t="s">
        <v>171</v>
      </c>
      <c r="Y152" s="1081"/>
      <c r="Z152" s="103" t="s">
        <v>55</v>
      </c>
      <c r="AA152" s="1081" t="s">
        <v>183</v>
      </c>
      <c r="AB152" s="1081"/>
      <c r="AC152" s="103" t="s">
        <v>55</v>
      </c>
      <c r="AD152" s="1081" t="s">
        <v>194</v>
      </c>
      <c r="AE152" s="1081"/>
      <c r="AF152" s="103" t="s">
        <v>55</v>
      </c>
      <c r="AG152" s="1081" t="s">
        <v>207</v>
      </c>
      <c r="AH152" s="1081"/>
      <c r="AI152" s="141" t="s">
        <v>55</v>
      </c>
      <c r="AJ152" s="142" t="s">
        <v>281</v>
      </c>
      <c r="AK152" s="147"/>
      <c r="AL152" s="181"/>
      <c r="AM152" s="2"/>
      <c r="AN152" s="2"/>
      <c r="AO152" s="2"/>
      <c r="AP152" s="2"/>
      <c r="AQ152" s="2"/>
      <c r="AR152" s="2"/>
      <c r="AS152" s="2"/>
      <c r="AT152" s="2"/>
      <c r="AU152" s="2"/>
      <c r="AV152" s="2"/>
      <c r="AW152" s="2"/>
      <c r="AX152" s="2"/>
      <c r="AY152" s="2"/>
      <c r="AZ152" s="2"/>
      <c r="BA152" s="2"/>
      <c r="BB152" s="2"/>
      <c r="BC152" s="2"/>
      <c r="BD152" s="2"/>
      <c r="BE152" s="2"/>
      <c r="BG152" s="108"/>
      <c r="BH152" s="2"/>
      <c r="BL152" s="2"/>
      <c r="BM152" s="2"/>
      <c r="BN152" s="2"/>
      <c r="BO152" s="2"/>
      <c r="BP152" s="185"/>
      <c r="BQ152" s="1198"/>
      <c r="BR152" s="1198"/>
      <c r="BS152" s="1198"/>
      <c r="BT152" s="1212"/>
      <c r="BU152" s="1212"/>
      <c r="BV152" s="1212"/>
      <c r="BW152" s="1212"/>
      <c r="BX152" s="1212"/>
      <c r="BY152" s="1212"/>
      <c r="BZ152" s="1212"/>
      <c r="CA152" s="1212"/>
      <c r="CB152" s="51"/>
      <c r="CC152" s="51"/>
      <c r="CD152" s="51"/>
      <c r="CE152" s="51"/>
      <c r="CF152" s="51"/>
      <c r="CG152" s="51"/>
      <c r="CH152" s="51"/>
      <c r="CI152" s="51"/>
      <c r="CJ152" s="51"/>
      <c r="CK152" s="51"/>
      <c r="CL152" s="51"/>
      <c r="CM152" s="51"/>
      <c r="CN152" s="51"/>
      <c r="CO152" s="51"/>
      <c r="CP152" s="51"/>
      <c r="CQ152" s="52"/>
      <c r="CR152" s="52"/>
      <c r="CS152" s="52"/>
      <c r="CT152" s="52"/>
      <c r="CU152" s="52"/>
      <c r="CV152" s="52"/>
      <c r="CW152" s="5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row>
    <row r="153" spans="1:186" ht="9" hidden="1" customHeight="1">
      <c r="A153" s="180"/>
      <c r="B153" s="5"/>
      <c r="C153" s="157"/>
      <c r="D153" s="158"/>
      <c r="E153" s="158"/>
      <c r="F153" s="158"/>
      <c r="G153" s="159"/>
      <c r="H153" s="159"/>
      <c r="I153" s="159"/>
      <c r="J153" s="930"/>
      <c r="K153" s="931"/>
      <c r="L153" s="931"/>
      <c r="M153" s="931"/>
      <c r="N153" s="931"/>
      <c r="O153" s="931"/>
      <c r="P153" s="932"/>
      <c r="Q153" s="73"/>
      <c r="R153" s="73"/>
      <c r="S153" s="837"/>
      <c r="T153" s="1092" t="s">
        <v>63</v>
      </c>
      <c r="U153" s="1085"/>
      <c r="V153" s="1091"/>
      <c r="W153" s="1092" t="s">
        <v>320</v>
      </c>
      <c r="X153" s="1085"/>
      <c r="Y153" s="1091"/>
      <c r="Z153" s="1092" t="s">
        <v>326</v>
      </c>
      <c r="AA153" s="1085"/>
      <c r="AB153" s="1091"/>
      <c r="AC153" s="1092" t="s">
        <v>124</v>
      </c>
      <c r="AD153" s="1085"/>
      <c r="AE153" s="1091"/>
      <c r="AF153" s="1092" t="s">
        <v>337</v>
      </c>
      <c r="AG153" s="1085"/>
      <c r="AH153" s="1091"/>
      <c r="AI153" s="1092" t="s">
        <v>341</v>
      </c>
      <c r="AJ153" s="1085"/>
      <c r="AK153" s="1091"/>
      <c r="AL153" s="181"/>
      <c r="AM153" s="2"/>
      <c r="AN153" s="2"/>
      <c r="AO153" s="2"/>
      <c r="AP153" s="2"/>
      <c r="AQ153" s="2"/>
      <c r="AR153" s="2"/>
      <c r="AS153" s="2"/>
      <c r="AT153" s="2"/>
      <c r="AU153" s="2"/>
      <c r="AV153" s="2"/>
      <c r="AW153" s="2"/>
      <c r="AX153" s="2"/>
      <c r="AY153" s="2"/>
      <c r="AZ153" s="2"/>
      <c r="BA153" s="2"/>
      <c r="BB153" s="2"/>
      <c r="BC153" s="2"/>
      <c r="BD153" s="2"/>
      <c r="BE153" s="2"/>
      <c r="BG153" s="108"/>
      <c r="BH153" s="2"/>
      <c r="BL153" s="2"/>
      <c r="BM153" s="2"/>
      <c r="BN153" s="2"/>
      <c r="BO153" s="2"/>
      <c r="BP153" s="185"/>
      <c r="BQ153" s="182"/>
      <c r="BR153" s="182"/>
      <c r="BS153" s="182"/>
      <c r="BT153" s="186"/>
      <c r="BU153" s="186"/>
      <c r="BV153" s="186"/>
      <c r="BW153" s="186"/>
      <c r="BX153" s="186"/>
      <c r="BY153" s="186"/>
      <c r="BZ153" s="186"/>
      <c r="CA153" s="186"/>
      <c r="CB153" s="51"/>
      <c r="CC153" s="51"/>
      <c r="CD153" s="51"/>
      <c r="CE153" s="51"/>
      <c r="CF153" s="51"/>
      <c r="CG153" s="51"/>
      <c r="CH153" s="51"/>
      <c r="CI153" s="51"/>
      <c r="CJ153" s="51"/>
      <c r="CK153" s="51"/>
      <c r="CL153" s="51"/>
      <c r="CM153" s="51"/>
      <c r="CN153" s="51"/>
      <c r="CO153" s="51"/>
      <c r="CP153" s="51"/>
      <c r="CQ153" s="52"/>
      <c r="CR153" s="52"/>
      <c r="CS153" s="52"/>
      <c r="CT153" s="52"/>
      <c r="CU153" s="52"/>
      <c r="CV153" s="52"/>
      <c r="CW153" s="5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row>
    <row r="154" spans="1:186" ht="15" hidden="1" customHeight="1">
      <c r="A154" s="180"/>
      <c r="B154" s="5"/>
      <c r="C154" s="157"/>
      <c r="D154" s="936" t="s">
        <v>359</v>
      </c>
      <c r="E154" s="936"/>
      <c r="F154" s="936"/>
      <c r="G154" s="936"/>
      <c r="H154" s="936"/>
      <c r="I154" s="937"/>
      <c r="J154" s="930"/>
      <c r="K154" s="931"/>
      <c r="L154" s="931"/>
      <c r="M154" s="931"/>
      <c r="N154" s="931"/>
      <c r="O154" s="931"/>
      <c r="P154" s="932"/>
      <c r="Q154" s="5"/>
      <c r="R154" s="5"/>
      <c r="S154" s="837"/>
      <c r="T154" s="103" t="s">
        <v>55</v>
      </c>
      <c r="U154" s="1081" t="s">
        <v>162</v>
      </c>
      <c r="V154" s="1081"/>
      <c r="W154" s="103" t="s">
        <v>55</v>
      </c>
      <c r="X154" s="1081" t="s">
        <v>172</v>
      </c>
      <c r="Y154" s="1081"/>
      <c r="Z154" s="103" t="s">
        <v>55</v>
      </c>
      <c r="AA154" s="144" t="s">
        <v>184</v>
      </c>
      <c r="AB154" s="145"/>
      <c r="AC154" s="103" t="s">
        <v>55</v>
      </c>
      <c r="AD154" s="1081" t="s">
        <v>195</v>
      </c>
      <c r="AE154" s="1081"/>
      <c r="AF154" s="103" t="s">
        <v>55</v>
      </c>
      <c r="AG154" s="1081" t="s">
        <v>208</v>
      </c>
      <c r="AH154" s="1081"/>
      <c r="AI154" s="141" t="s">
        <v>55</v>
      </c>
      <c r="AJ154" s="142" t="s">
        <v>282</v>
      </c>
      <c r="AK154" s="147"/>
      <c r="AL154" s="181"/>
      <c r="AM154" s="2"/>
      <c r="AN154" s="2"/>
      <c r="AO154" s="2"/>
      <c r="AP154" s="2"/>
      <c r="AQ154" s="2"/>
      <c r="AR154" s="2"/>
      <c r="AS154" s="2"/>
      <c r="AT154" s="2"/>
      <c r="AU154" s="2"/>
      <c r="AV154" s="2"/>
      <c r="AW154" s="2"/>
      <c r="AX154" s="2"/>
      <c r="AY154" s="2"/>
      <c r="AZ154" s="2"/>
      <c r="BA154" s="2"/>
      <c r="BB154" s="2"/>
      <c r="BC154" s="2"/>
      <c r="BD154" s="2"/>
      <c r="BE154" s="2"/>
      <c r="BH154" s="2"/>
      <c r="BI154" s="67"/>
      <c r="BL154" s="2"/>
      <c r="BM154" s="2"/>
      <c r="BN154" s="2"/>
      <c r="BO154" s="2"/>
      <c r="BP154" s="185"/>
      <c r="BQ154" s="1198"/>
      <c r="BR154" s="1198"/>
      <c r="BS154" s="1198"/>
      <c r="BT154" s="1212"/>
      <c r="BU154" s="1212"/>
      <c r="BV154" s="1212"/>
      <c r="BW154" s="1212"/>
      <c r="BX154" s="1212"/>
      <c r="BY154" s="1212"/>
      <c r="BZ154" s="1212"/>
      <c r="CA154" s="1212"/>
      <c r="CB154" s="51"/>
      <c r="CC154" s="51"/>
      <c r="CD154" s="51"/>
      <c r="CE154" s="51"/>
      <c r="CF154" s="51"/>
      <c r="CG154" s="51"/>
      <c r="CH154" s="51"/>
      <c r="CI154" s="51"/>
      <c r="CJ154" s="51"/>
      <c r="CK154" s="51"/>
      <c r="CL154" s="51"/>
      <c r="CM154" s="51"/>
      <c r="CN154" s="51"/>
      <c r="CO154" s="51"/>
      <c r="CP154" s="51"/>
      <c r="CQ154" s="52"/>
      <c r="CR154" s="52"/>
      <c r="CS154" s="52"/>
      <c r="CT154" s="52"/>
      <c r="CU154" s="52"/>
      <c r="CV154" s="52"/>
      <c r="CW154" s="5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row>
    <row r="155" spans="1:186" ht="9" hidden="1" customHeight="1" thickBot="1">
      <c r="A155" s="180"/>
      <c r="B155" s="5"/>
      <c r="C155" s="166"/>
      <c r="D155" s="938"/>
      <c r="E155" s="938"/>
      <c r="F155" s="938"/>
      <c r="G155" s="938"/>
      <c r="H155" s="938"/>
      <c r="I155" s="939"/>
      <c r="J155" s="933"/>
      <c r="K155" s="934"/>
      <c r="L155" s="934"/>
      <c r="M155" s="934"/>
      <c r="N155" s="934"/>
      <c r="O155" s="934"/>
      <c r="P155" s="935"/>
      <c r="Q155" s="5"/>
      <c r="R155" s="5"/>
      <c r="S155" s="837"/>
      <c r="T155" s="1092" t="s">
        <v>64</v>
      </c>
      <c r="U155" s="1085"/>
      <c r="V155" s="1091"/>
      <c r="W155" s="1092" t="s">
        <v>73</v>
      </c>
      <c r="X155" s="1085"/>
      <c r="Y155" s="1091"/>
      <c r="Z155" s="1092" t="s">
        <v>327</v>
      </c>
      <c r="AA155" s="1085"/>
      <c r="AB155" s="1091"/>
      <c r="AC155" s="1092" t="s">
        <v>331</v>
      </c>
      <c r="AD155" s="1085"/>
      <c r="AE155" s="1091"/>
      <c r="AF155" s="1092" t="s">
        <v>338</v>
      </c>
      <c r="AG155" s="1085"/>
      <c r="AH155" s="1091"/>
      <c r="AI155" s="1092" t="s">
        <v>342</v>
      </c>
      <c r="AJ155" s="1085"/>
      <c r="AK155" s="1091"/>
      <c r="AL155" s="181"/>
      <c r="AM155" s="2"/>
      <c r="AN155" s="2"/>
      <c r="AO155" s="2"/>
      <c r="AP155" s="2"/>
      <c r="AQ155" s="2"/>
      <c r="AR155" s="2"/>
      <c r="AS155" s="2"/>
      <c r="AT155" s="2"/>
      <c r="AU155" s="2"/>
      <c r="AV155" s="2"/>
      <c r="AW155" s="2"/>
      <c r="AX155" s="2"/>
      <c r="AY155" s="2"/>
      <c r="AZ155" s="2"/>
      <c r="BA155" s="2"/>
      <c r="BB155" s="2"/>
      <c r="BC155" s="2"/>
      <c r="BD155" s="2"/>
      <c r="BE155" s="2"/>
      <c r="BH155" s="2"/>
      <c r="BI155" s="67"/>
      <c r="BL155" s="2"/>
      <c r="BM155" s="2"/>
      <c r="BN155" s="2"/>
      <c r="BO155" s="2"/>
      <c r="BP155" s="185"/>
      <c r="BQ155" s="182"/>
      <c r="BR155" s="182"/>
      <c r="BS155" s="182"/>
      <c r="BT155" s="186"/>
      <c r="BU155" s="186"/>
      <c r="BV155" s="186"/>
      <c r="BW155" s="186"/>
      <c r="BX155" s="186"/>
      <c r="BY155" s="186"/>
      <c r="BZ155" s="186"/>
      <c r="CA155" s="186"/>
      <c r="CB155" s="51"/>
      <c r="CC155" s="51"/>
      <c r="CD155" s="51"/>
      <c r="CE155" s="51"/>
      <c r="CF155" s="51"/>
      <c r="CG155" s="51"/>
      <c r="CH155" s="51"/>
      <c r="CI155" s="51"/>
      <c r="CJ155" s="51"/>
      <c r="CK155" s="51"/>
      <c r="CL155" s="51"/>
      <c r="CM155" s="51"/>
      <c r="CN155" s="51"/>
      <c r="CO155" s="51"/>
      <c r="CP155" s="51"/>
      <c r="CQ155" s="52"/>
      <c r="CR155" s="52"/>
      <c r="CS155" s="52"/>
      <c r="CT155" s="52"/>
      <c r="CU155" s="52"/>
      <c r="CV155" s="52"/>
      <c r="CW155" s="5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6" spans="1:186" ht="15" hidden="1" customHeight="1" thickTop="1">
      <c r="A156" s="180"/>
      <c r="B156" s="5"/>
      <c r="C156" s="15" t="s">
        <v>16</v>
      </c>
      <c r="D156" s="70" t="s">
        <v>28</v>
      </c>
      <c r="E156" s="916">
        <f>IF($AV$23="","",$E$39)</f>
        <v>10</v>
      </c>
      <c r="F156" s="916"/>
      <c r="G156" s="10" t="s">
        <v>29</v>
      </c>
      <c r="H156" s="10" t="s">
        <v>30</v>
      </c>
      <c r="I156" s="10"/>
      <c r="J156" s="917">
        <f>$J$39</f>
        <v>5000</v>
      </c>
      <c r="K156" s="917"/>
      <c r="L156" s="917"/>
      <c r="M156" s="917"/>
      <c r="N156" s="917"/>
      <c r="O156" s="917"/>
      <c r="P156" s="917"/>
      <c r="Q156" s="5"/>
      <c r="R156" s="5"/>
      <c r="S156" s="837"/>
      <c r="T156" s="103" t="s">
        <v>55</v>
      </c>
      <c r="U156" s="1081" t="s">
        <v>163</v>
      </c>
      <c r="V156" s="1081"/>
      <c r="W156" s="103" t="s">
        <v>55</v>
      </c>
      <c r="X156" s="1081" t="s">
        <v>173</v>
      </c>
      <c r="Y156" s="1081"/>
      <c r="Z156" s="103" t="s">
        <v>55</v>
      </c>
      <c r="AA156" s="144" t="s">
        <v>185</v>
      </c>
      <c r="AB156" s="144"/>
      <c r="AC156" s="103" t="s">
        <v>55</v>
      </c>
      <c r="AD156" s="1081" t="s">
        <v>196</v>
      </c>
      <c r="AE156" s="1081"/>
      <c r="AF156" s="103" t="s">
        <v>55</v>
      </c>
      <c r="AG156" s="1081" t="s">
        <v>209</v>
      </c>
      <c r="AH156" s="1081"/>
      <c r="AI156" s="141" t="s">
        <v>55</v>
      </c>
      <c r="AJ156" s="1213" t="s">
        <v>286</v>
      </c>
      <c r="AK156" s="898"/>
      <c r="AL156" s="181"/>
      <c r="AM156" s="2"/>
      <c r="AN156" s="2"/>
      <c r="AO156" s="2"/>
      <c r="AP156" s="2"/>
      <c r="AQ156" s="2"/>
      <c r="AR156" s="2"/>
      <c r="AS156" s="2"/>
      <c r="AT156" s="2"/>
      <c r="AU156" s="2"/>
      <c r="AV156" s="2"/>
      <c r="AW156" s="2"/>
      <c r="AX156" s="2"/>
      <c r="AY156" s="2"/>
      <c r="AZ156" s="2"/>
      <c r="BA156" s="2"/>
      <c r="BB156" s="2"/>
      <c r="BC156" s="2"/>
      <c r="BD156" s="2"/>
      <c r="BE156" s="2"/>
      <c r="BH156" s="2"/>
      <c r="BI156" s="897"/>
      <c r="BJ156" s="897"/>
      <c r="BK156" s="2"/>
      <c r="BL156" s="2"/>
      <c r="BM156" s="2"/>
      <c r="BN156" s="2"/>
      <c r="BO156" s="2"/>
      <c r="BQ156" s="1198"/>
      <c r="BR156" s="1198"/>
      <c r="BS156" s="1198"/>
      <c r="BT156" s="1212"/>
      <c r="BU156" s="1212"/>
      <c r="BV156" s="1212"/>
      <c r="BW156" s="1212"/>
      <c r="BX156" s="1212"/>
      <c r="BY156" s="1212"/>
      <c r="BZ156" s="1212"/>
      <c r="CA156" s="1212"/>
      <c r="CB156" s="51"/>
      <c r="CC156" s="51"/>
      <c r="CD156" s="52"/>
      <c r="CE156" s="52"/>
      <c r="CF156" s="52"/>
      <c r="CG156" s="52"/>
      <c r="CH156" s="52"/>
      <c r="CI156" s="52"/>
      <c r="CJ156" s="52"/>
      <c r="CK156" s="52"/>
      <c r="CL156" s="52"/>
      <c r="CM156" s="52"/>
      <c r="CN156" s="52"/>
      <c r="CO156" s="52"/>
      <c r="CP156" s="52"/>
      <c r="CQ156" s="52"/>
      <c r="CR156" s="52"/>
      <c r="CS156" s="52"/>
      <c r="CT156" s="52"/>
      <c r="CU156" s="52"/>
      <c r="CV156" s="52"/>
      <c r="CW156" s="5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row>
    <row r="157" spans="1:186" ht="9" hidden="1" customHeight="1">
      <c r="A157" s="180"/>
      <c r="B157" s="1231" t="s">
        <v>446</v>
      </c>
      <c r="C157" s="15"/>
      <c r="D157" s="70"/>
      <c r="E157" s="121"/>
      <c r="F157" s="121"/>
      <c r="G157" s="10"/>
      <c r="H157" s="10"/>
      <c r="I157" s="10"/>
      <c r="J157" s="918"/>
      <c r="K157" s="918"/>
      <c r="L157" s="918"/>
      <c r="M157" s="918"/>
      <c r="N157" s="918"/>
      <c r="O157" s="918"/>
      <c r="P157" s="918"/>
      <c r="Q157" s="5"/>
      <c r="R157" s="5"/>
      <c r="S157" s="837"/>
      <c r="T157" s="1092" t="s">
        <v>316</v>
      </c>
      <c r="U157" s="1085"/>
      <c r="V157" s="1091"/>
      <c r="W157" s="1092" t="s">
        <v>321</v>
      </c>
      <c r="X157" s="1085"/>
      <c r="Y157" s="1091"/>
      <c r="Z157" s="1092" t="s">
        <v>86</v>
      </c>
      <c r="AA157" s="1085"/>
      <c r="AB157" s="1091"/>
      <c r="AC157" s="1092" t="s">
        <v>332</v>
      </c>
      <c r="AD157" s="1085"/>
      <c r="AE157" s="1091"/>
      <c r="AF157" s="1092" t="s">
        <v>139</v>
      </c>
      <c r="AG157" s="1085"/>
      <c r="AH157" s="1091"/>
      <c r="AI157" s="1092" t="s">
        <v>346</v>
      </c>
      <c r="AJ157" s="1085"/>
      <c r="AK157" s="1091"/>
      <c r="AL157" s="181"/>
      <c r="AM157" s="2"/>
      <c r="AN157" s="2"/>
      <c r="AO157" s="2"/>
      <c r="AP157" s="2"/>
      <c r="AQ157" s="2"/>
      <c r="AR157" s="2"/>
      <c r="AS157" s="2"/>
      <c r="AT157" s="2"/>
      <c r="AU157" s="2"/>
      <c r="AV157" s="2"/>
      <c r="AW157" s="2"/>
      <c r="AX157" s="2"/>
      <c r="AY157" s="2"/>
      <c r="AZ157" s="2"/>
      <c r="BA157" s="2"/>
      <c r="BB157" s="2"/>
      <c r="BC157" s="2"/>
      <c r="BD157" s="2"/>
      <c r="BE157" s="2"/>
      <c r="BH157" s="2"/>
      <c r="BI157" s="67"/>
      <c r="BJ157" s="67"/>
      <c r="BK157" s="2"/>
      <c r="BL157" s="2"/>
      <c r="BM157" s="2"/>
      <c r="BN157" s="2"/>
      <c r="BO157" s="2"/>
      <c r="BQ157" s="182"/>
      <c r="BR157" s="182"/>
      <c r="BS157" s="182"/>
      <c r="BT157" s="186"/>
      <c r="BU157" s="186"/>
      <c r="BV157" s="186"/>
      <c r="BW157" s="186"/>
      <c r="BX157" s="186"/>
      <c r="BY157" s="186"/>
      <c r="BZ157" s="186"/>
      <c r="CA157" s="186"/>
      <c r="CB157" s="51"/>
      <c r="CC157" s="51"/>
      <c r="CD157" s="52"/>
      <c r="CE157" s="52"/>
      <c r="CF157" s="52"/>
      <c r="CG157" s="52"/>
      <c r="CH157" s="52"/>
      <c r="CI157" s="52"/>
      <c r="CJ157" s="52"/>
      <c r="CK157" s="52"/>
      <c r="CL157" s="52"/>
      <c r="CM157" s="52"/>
      <c r="CN157" s="52"/>
      <c r="CO157" s="52"/>
      <c r="CP157" s="52"/>
      <c r="CQ157" s="52"/>
      <c r="CR157" s="52"/>
      <c r="CS157" s="52"/>
      <c r="CT157" s="52"/>
      <c r="CU157" s="52"/>
      <c r="CV157" s="52"/>
      <c r="CW157" s="5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row>
    <row r="158" spans="1:186" ht="15" hidden="1" customHeight="1">
      <c r="A158" s="180"/>
      <c r="B158" s="1231"/>
      <c r="C158" s="29"/>
      <c r="D158" s="912" t="s">
        <v>225</v>
      </c>
      <c r="E158" s="912"/>
      <c r="F158" s="912"/>
      <c r="G158" s="912"/>
      <c r="H158" s="912"/>
      <c r="I158" s="912"/>
      <c r="J158" s="919"/>
      <c r="K158" s="919"/>
      <c r="L158" s="919"/>
      <c r="M158" s="919"/>
      <c r="N158" s="919"/>
      <c r="O158" s="919"/>
      <c r="P158" s="919"/>
      <c r="Q158" s="5"/>
      <c r="R158" s="5"/>
      <c r="S158" s="837"/>
      <c r="T158" s="103" t="s">
        <v>55</v>
      </c>
      <c r="U158" s="1081" t="s">
        <v>165</v>
      </c>
      <c r="V158" s="1081"/>
      <c r="W158" s="103" t="s">
        <v>55</v>
      </c>
      <c r="X158" s="1081" t="s">
        <v>174</v>
      </c>
      <c r="Y158" s="1081"/>
      <c r="Z158" s="103" t="s">
        <v>55</v>
      </c>
      <c r="AA158" s="1081" t="s">
        <v>186</v>
      </c>
      <c r="AB158" s="1081"/>
      <c r="AC158" s="103" t="s">
        <v>55</v>
      </c>
      <c r="AD158" s="144" t="s">
        <v>197</v>
      </c>
      <c r="AE158" s="144"/>
      <c r="AF158" s="103" t="s">
        <v>55</v>
      </c>
      <c r="AG158" s="1081">
        <v>1325</v>
      </c>
      <c r="AH158" s="1081"/>
      <c r="AI158" s="103" t="s">
        <v>55</v>
      </c>
      <c r="AJ158" s="1081">
        <v>1610</v>
      </c>
      <c r="AK158" s="1087"/>
      <c r="AL158" s="181"/>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Q158" s="1198"/>
      <c r="BR158" s="1198"/>
      <c r="BS158" s="1198"/>
      <c r="BT158" s="1212"/>
      <c r="BU158" s="1212"/>
      <c r="BV158" s="1212"/>
      <c r="BW158" s="1212"/>
      <c r="BX158" s="1212"/>
      <c r="BY158" s="1212"/>
      <c r="BZ158" s="1212"/>
      <c r="CA158" s="1212"/>
      <c r="CB158" s="51"/>
      <c r="CC158" s="51"/>
      <c r="CD158" s="52"/>
      <c r="CE158" s="52"/>
      <c r="CF158" s="52"/>
      <c r="CG158" s="52"/>
      <c r="CH158" s="52"/>
      <c r="CI158" s="52"/>
      <c r="CJ158" s="52"/>
      <c r="CK158" s="52"/>
      <c r="CL158" s="52"/>
      <c r="CM158" s="52"/>
      <c r="CN158" s="52"/>
      <c r="CO158" s="52"/>
      <c r="CP158" s="52"/>
      <c r="CQ158" s="52"/>
      <c r="CR158" s="52"/>
      <c r="CS158" s="52"/>
      <c r="CT158" s="52"/>
      <c r="CU158" s="52"/>
      <c r="CV158" s="52"/>
      <c r="CW158" s="5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row>
    <row r="159" spans="1:186" ht="9" hidden="1" customHeight="1">
      <c r="A159" s="180"/>
      <c r="B159" s="5"/>
      <c r="C159" s="1214" t="s">
        <v>228</v>
      </c>
      <c r="D159" s="984" t="s">
        <v>23</v>
      </c>
      <c r="E159" s="984"/>
      <c r="F159" s="984"/>
      <c r="G159" s="984"/>
      <c r="H159" s="984"/>
      <c r="I159" s="987"/>
      <c r="J159" s="921">
        <f>IF($J$95="","",$J$95-$J$99)</f>
        <v>50000</v>
      </c>
      <c r="K159" s="922"/>
      <c r="L159" s="922"/>
      <c r="M159" s="922"/>
      <c r="N159" s="922"/>
      <c r="O159" s="922"/>
      <c r="P159" s="923"/>
      <c r="Q159" s="5"/>
      <c r="R159" s="5"/>
      <c r="S159" s="837"/>
      <c r="T159" s="1092" t="s">
        <v>317</v>
      </c>
      <c r="U159" s="1085"/>
      <c r="V159" s="1091"/>
      <c r="W159" s="1092" t="s">
        <v>322</v>
      </c>
      <c r="X159" s="1085"/>
      <c r="Y159" s="1091"/>
      <c r="Z159" s="1092" t="s">
        <v>111</v>
      </c>
      <c r="AA159" s="1085"/>
      <c r="AB159" s="1091"/>
      <c r="AC159" s="1092" t="s">
        <v>127</v>
      </c>
      <c r="AD159" s="1085"/>
      <c r="AE159" s="1091"/>
      <c r="AF159" s="1092" t="s">
        <v>339</v>
      </c>
      <c r="AG159" s="1085"/>
      <c r="AH159" s="1091"/>
      <c r="AI159" s="1092" t="s">
        <v>353</v>
      </c>
      <c r="AJ159" s="1085"/>
      <c r="AK159" s="1091"/>
      <c r="AL159" s="181"/>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Q159" s="182"/>
      <c r="BR159" s="182"/>
      <c r="BS159" s="182"/>
      <c r="BT159" s="51"/>
      <c r="BU159" s="51"/>
      <c r="BV159" s="51"/>
      <c r="BW159" s="51"/>
      <c r="BX159" s="51"/>
      <c r="BY159" s="51"/>
      <c r="BZ159" s="51"/>
      <c r="CA159" s="52"/>
      <c r="CB159" s="51"/>
      <c r="CC159" s="51"/>
      <c r="CD159" s="52"/>
      <c r="CE159" s="52"/>
      <c r="CF159" s="52"/>
      <c r="CG159" s="52"/>
      <c r="CH159" s="52"/>
      <c r="CI159" s="52"/>
      <c r="CJ159" s="52"/>
      <c r="CK159" s="52"/>
      <c r="CL159" s="52"/>
      <c r="CM159" s="52"/>
      <c r="CN159" s="52"/>
      <c r="CO159" s="52"/>
      <c r="CP159" s="52"/>
      <c r="CQ159" s="52"/>
      <c r="CR159" s="52"/>
      <c r="CS159" s="52"/>
      <c r="CT159" s="52"/>
      <c r="CU159" s="52"/>
      <c r="CV159" s="52"/>
      <c r="CW159" s="5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row>
    <row r="160" spans="1:186" ht="15" hidden="1" customHeight="1">
      <c r="A160" s="180"/>
      <c r="B160" s="5"/>
      <c r="C160" s="1215"/>
      <c r="D160" s="852"/>
      <c r="E160" s="852"/>
      <c r="F160" s="852"/>
      <c r="G160" s="852"/>
      <c r="H160" s="852"/>
      <c r="I160" s="920"/>
      <c r="J160" s="924"/>
      <c r="K160" s="925"/>
      <c r="L160" s="925"/>
      <c r="M160" s="925"/>
      <c r="N160" s="925"/>
      <c r="O160" s="925"/>
      <c r="P160" s="926"/>
      <c r="Q160" s="5"/>
      <c r="R160" s="5"/>
      <c r="S160" s="837"/>
      <c r="T160" s="103" t="s">
        <v>55</v>
      </c>
      <c r="U160" s="1081" t="s">
        <v>164</v>
      </c>
      <c r="V160" s="1081"/>
      <c r="W160" s="103" t="s">
        <v>55</v>
      </c>
      <c r="X160" s="1081" t="s">
        <v>177</v>
      </c>
      <c r="Y160" s="1081"/>
      <c r="Z160" s="103" t="s">
        <v>55</v>
      </c>
      <c r="AA160" s="1081" t="s">
        <v>188</v>
      </c>
      <c r="AB160" s="1081"/>
      <c r="AC160" s="103" t="s">
        <v>55</v>
      </c>
      <c r="AD160" s="144" t="s">
        <v>198</v>
      </c>
      <c r="AE160" s="144"/>
      <c r="AF160" s="103" t="s">
        <v>55</v>
      </c>
      <c r="AG160" s="1081">
        <v>1510</v>
      </c>
      <c r="AH160" s="1081"/>
      <c r="AI160" s="103" t="s">
        <v>55</v>
      </c>
      <c r="AJ160" s="1081">
        <v>1615</v>
      </c>
      <c r="AK160" s="1087"/>
      <c r="AL160" s="181"/>
      <c r="AM160" s="2"/>
      <c r="AN160" s="2"/>
      <c r="AO160" s="2"/>
      <c r="AP160" s="2"/>
      <c r="AQ160" s="2"/>
      <c r="AR160" s="55"/>
      <c r="AS160" s="110"/>
      <c r="AT160" s="110"/>
      <c r="AU160" s="110"/>
      <c r="AV160" s="32"/>
      <c r="AW160" s="32"/>
      <c r="AX160" s="32"/>
      <c r="AY160" s="32"/>
      <c r="AZ160" s="32"/>
      <c r="BA160" s="55"/>
      <c r="BB160" s="110"/>
      <c r="BC160" s="110"/>
      <c r="BD160" s="110"/>
      <c r="BE160" s="32"/>
      <c r="BF160" s="32"/>
      <c r="BG160" s="32"/>
      <c r="BH160" s="32"/>
      <c r="BI160" s="32"/>
      <c r="BJ160" s="2"/>
      <c r="BK160" s="2"/>
      <c r="BL160" s="2"/>
      <c r="BM160" s="2"/>
      <c r="BN160" s="2"/>
      <c r="BO160" s="2"/>
      <c r="BQ160" s="1198"/>
      <c r="BR160" s="1198"/>
      <c r="BS160" s="1198"/>
      <c r="BT160" s="51"/>
      <c r="BU160" s="51"/>
      <c r="BV160" s="51"/>
      <c r="BW160" s="51"/>
      <c r="BX160" s="51"/>
      <c r="BY160" s="51"/>
      <c r="BZ160" s="51"/>
      <c r="CA160" s="52"/>
      <c r="CB160" s="51"/>
      <c r="CC160" s="51"/>
      <c r="CD160" s="52"/>
      <c r="CE160" s="52"/>
      <c r="CF160" s="52"/>
      <c r="CG160" s="52"/>
      <c r="CH160" s="52"/>
      <c r="CI160" s="52"/>
      <c r="CJ160" s="52"/>
      <c r="CK160" s="52"/>
      <c r="CL160" s="52"/>
      <c r="CM160" s="52"/>
      <c r="CN160" s="52"/>
      <c r="CO160" s="52"/>
      <c r="CP160" s="52"/>
      <c r="CQ160" s="52"/>
      <c r="CR160" s="52"/>
      <c r="CS160" s="52"/>
      <c r="CT160" s="52"/>
      <c r="CU160" s="52"/>
      <c r="CV160" s="52"/>
      <c r="CW160" s="5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row>
    <row r="161" spans="1:186" ht="9" hidden="1" customHeight="1">
      <c r="A161" s="180"/>
      <c r="B161" s="5"/>
      <c r="C161" s="15"/>
      <c r="D161" s="66"/>
      <c r="E161" s="66"/>
      <c r="F161" s="66"/>
      <c r="G161" s="66"/>
      <c r="H161" s="66"/>
      <c r="I161" s="66"/>
      <c r="J161" s="924"/>
      <c r="K161" s="925"/>
      <c r="L161" s="925"/>
      <c r="M161" s="925"/>
      <c r="N161" s="925"/>
      <c r="O161" s="925"/>
      <c r="P161" s="926"/>
      <c r="Q161" s="5"/>
      <c r="R161" s="5"/>
      <c r="S161" s="837"/>
      <c r="T161" s="1092" t="s">
        <v>67</v>
      </c>
      <c r="U161" s="1085"/>
      <c r="V161" s="1091"/>
      <c r="W161" s="1092" t="s">
        <v>78</v>
      </c>
      <c r="X161" s="1085"/>
      <c r="Y161" s="1091"/>
      <c r="Z161" s="1092" t="s">
        <v>328</v>
      </c>
      <c r="AA161" s="1085"/>
      <c r="AB161" s="1091"/>
      <c r="AC161" s="1092" t="s">
        <v>333</v>
      </c>
      <c r="AD161" s="1085"/>
      <c r="AE161" s="1091"/>
      <c r="AF161" s="1092" t="s">
        <v>340</v>
      </c>
      <c r="AG161" s="1085"/>
      <c r="AH161" s="1091"/>
      <c r="AI161" s="1092" t="s">
        <v>344</v>
      </c>
      <c r="AJ161" s="1085"/>
      <c r="AK161" s="1091"/>
      <c r="AL161" s="181"/>
      <c r="AM161" s="2"/>
      <c r="AN161" s="2"/>
      <c r="AO161" s="2"/>
      <c r="AP161" s="2"/>
      <c r="AQ161" s="2"/>
      <c r="AR161" s="55"/>
      <c r="AS161" s="110"/>
      <c r="AT161" s="110"/>
      <c r="AU161" s="110"/>
      <c r="AV161" s="32"/>
      <c r="AW161" s="32"/>
      <c r="AX161" s="32"/>
      <c r="AY161" s="32"/>
      <c r="AZ161" s="32"/>
      <c r="BA161" s="55"/>
      <c r="BB161" s="110"/>
      <c r="BC161" s="110"/>
      <c r="BD161" s="110"/>
      <c r="BE161" s="32"/>
      <c r="BF161" s="32"/>
      <c r="BG161" s="32"/>
      <c r="BH161" s="32"/>
      <c r="BI161" s="32"/>
      <c r="BJ161" s="2"/>
      <c r="BK161" s="2"/>
      <c r="BL161" s="2"/>
      <c r="BM161" s="2"/>
      <c r="BN161" s="2"/>
      <c r="BO161" s="2"/>
      <c r="BQ161" s="182"/>
      <c r="BR161" s="182"/>
      <c r="BS161" s="182"/>
      <c r="BT161" s="186"/>
      <c r="BU161" s="186"/>
      <c r="BV161" s="186"/>
      <c r="BW161" s="186"/>
      <c r="BX161" s="186"/>
      <c r="BY161" s="186"/>
      <c r="BZ161" s="186"/>
      <c r="CA161" s="186"/>
      <c r="CB161" s="51"/>
      <c r="CC161" s="51"/>
      <c r="CD161" s="52"/>
      <c r="CE161" s="52"/>
      <c r="CF161" s="52"/>
      <c r="CG161" s="52"/>
      <c r="CH161" s="52"/>
      <c r="CI161" s="52"/>
      <c r="CJ161" s="52"/>
      <c r="CK161" s="52"/>
      <c r="CL161" s="52"/>
      <c r="CM161" s="52"/>
      <c r="CN161" s="52"/>
      <c r="CO161" s="52"/>
      <c r="CP161" s="52"/>
      <c r="CQ161" s="52"/>
      <c r="CR161" s="52"/>
      <c r="CS161" s="52"/>
      <c r="CT161" s="52"/>
      <c r="CU161" s="52"/>
      <c r="CV161" s="52"/>
      <c r="CW161" s="5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row>
    <row r="162" spans="1:186" ht="15" hidden="1" customHeight="1">
      <c r="A162" s="180"/>
      <c r="B162" s="5"/>
      <c r="C162" s="29"/>
      <c r="D162" s="912" t="s">
        <v>230</v>
      </c>
      <c r="E162" s="912"/>
      <c r="F162" s="912"/>
      <c r="G162" s="912"/>
      <c r="H162" s="912"/>
      <c r="I162" s="912"/>
      <c r="J162" s="1216"/>
      <c r="K162" s="1217"/>
      <c r="L162" s="1217"/>
      <c r="M162" s="1217"/>
      <c r="N162" s="1217"/>
      <c r="O162" s="1217"/>
      <c r="P162" s="1218"/>
      <c r="Q162" s="5"/>
      <c r="R162" s="5"/>
      <c r="S162" s="837"/>
      <c r="T162" s="103" t="s">
        <v>55</v>
      </c>
      <c r="U162" s="1081" t="s">
        <v>166</v>
      </c>
      <c r="V162" s="1081"/>
      <c r="W162" s="103" t="s">
        <v>55</v>
      </c>
      <c r="X162" s="1081" t="s">
        <v>178</v>
      </c>
      <c r="Y162" s="1081"/>
      <c r="Z162" s="103" t="s">
        <v>55</v>
      </c>
      <c r="AA162" s="1081" t="s">
        <v>189</v>
      </c>
      <c r="AB162" s="1081"/>
      <c r="AC162" s="103" t="s">
        <v>55</v>
      </c>
      <c r="AD162" s="1081" t="s">
        <v>201</v>
      </c>
      <c r="AE162" s="1081"/>
      <c r="AF162" s="103" t="s">
        <v>55</v>
      </c>
      <c r="AG162" s="1081">
        <v>1540</v>
      </c>
      <c r="AH162" s="1081"/>
      <c r="AI162" s="103" t="s">
        <v>55</v>
      </c>
      <c r="AJ162" s="1081">
        <v>2680</v>
      </c>
      <c r="AK162" s="1087"/>
      <c r="AL162" s="181"/>
      <c r="AM162" s="2"/>
      <c r="AN162" s="2"/>
      <c r="AO162" s="2"/>
      <c r="AP162" s="2"/>
      <c r="AQ162" s="2"/>
      <c r="AR162" s="55"/>
      <c r="AS162" s="110"/>
      <c r="AT162" s="110"/>
      <c r="AU162" s="110"/>
      <c r="AV162" s="32"/>
      <c r="AW162" s="32"/>
      <c r="AX162" s="32"/>
      <c r="AY162" s="32"/>
      <c r="AZ162" s="32"/>
      <c r="BA162" s="55"/>
      <c r="BB162" s="110"/>
      <c r="BC162" s="110"/>
      <c r="BD162" s="110"/>
      <c r="BE162" s="32"/>
      <c r="BF162" s="32"/>
      <c r="BG162" s="32"/>
      <c r="BH162" s="32"/>
      <c r="BI162" s="32"/>
      <c r="BJ162" s="2"/>
      <c r="BK162" s="2"/>
      <c r="BL162" s="2"/>
      <c r="BM162" s="2"/>
      <c r="BN162" s="2"/>
      <c r="BO162" s="2"/>
      <c r="BQ162" s="1198"/>
      <c r="BR162" s="1198"/>
      <c r="BS162" s="1198"/>
      <c r="BT162" s="1212"/>
      <c r="BU162" s="1212"/>
      <c r="BV162" s="1212"/>
      <c r="BW162" s="1212"/>
      <c r="BX162" s="1212"/>
      <c r="BY162" s="1212"/>
      <c r="BZ162" s="1212"/>
      <c r="CA162" s="1212"/>
      <c r="CB162" s="51"/>
      <c r="CC162" s="51"/>
      <c r="CD162" s="52"/>
      <c r="CE162" s="52"/>
      <c r="CF162" s="52"/>
      <c r="CG162" s="52"/>
      <c r="CH162" s="52"/>
      <c r="CI162" s="52"/>
      <c r="CJ162" s="52"/>
      <c r="CK162" s="52"/>
      <c r="CL162" s="52"/>
      <c r="CM162" s="52"/>
      <c r="CN162" s="52"/>
      <c r="CO162" s="52"/>
      <c r="CP162" s="52"/>
      <c r="CQ162" s="52"/>
      <c r="CR162" s="52"/>
      <c r="CS162" s="52"/>
      <c r="CT162" s="52"/>
      <c r="CU162" s="52"/>
      <c r="CV162" s="52"/>
      <c r="CW162" s="5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ht="9" hidden="1" customHeight="1">
      <c r="A163" s="180"/>
      <c r="B163" s="5"/>
      <c r="C163" s="32"/>
      <c r="D163" s="66"/>
      <c r="E163" s="66"/>
      <c r="F163" s="66"/>
      <c r="G163" s="66"/>
      <c r="H163" s="66"/>
      <c r="I163" s="66"/>
      <c r="J163" s="77"/>
      <c r="K163" s="77"/>
      <c r="L163" s="77"/>
      <c r="M163" s="77"/>
      <c r="N163" s="77"/>
      <c r="O163" s="77"/>
      <c r="P163" s="77"/>
      <c r="Q163" s="5"/>
      <c r="R163" s="5"/>
      <c r="S163" s="837"/>
      <c r="T163" s="1092" t="s">
        <v>318</v>
      </c>
      <c r="U163" s="1085"/>
      <c r="V163" s="1091"/>
      <c r="W163" s="1092" t="s">
        <v>79</v>
      </c>
      <c r="X163" s="1085"/>
      <c r="Y163" s="1091"/>
      <c r="Z163" s="1092" t="s">
        <v>114</v>
      </c>
      <c r="AA163" s="1085"/>
      <c r="AB163" s="1091"/>
      <c r="AC163" s="1092" t="s">
        <v>131</v>
      </c>
      <c r="AD163" s="1085"/>
      <c r="AE163" s="1091"/>
      <c r="AF163" s="1092" t="s">
        <v>348</v>
      </c>
      <c r="AG163" s="1085"/>
      <c r="AH163" s="1091"/>
      <c r="AI163" s="1092" t="s">
        <v>349</v>
      </c>
      <c r="AJ163" s="1085"/>
      <c r="AK163" s="1091"/>
      <c r="AL163" s="181"/>
      <c r="AM163" s="2"/>
      <c r="AN163" s="2"/>
      <c r="AO163" s="2"/>
      <c r="AP163" s="2"/>
      <c r="AQ163" s="2"/>
      <c r="AR163" s="55"/>
      <c r="AS163" s="110"/>
      <c r="AT163" s="110"/>
      <c r="AU163" s="110"/>
      <c r="AV163" s="32"/>
      <c r="AW163" s="32"/>
      <c r="AX163" s="32"/>
      <c r="AY163" s="32"/>
      <c r="AZ163" s="32"/>
      <c r="BA163" s="55"/>
      <c r="BB163" s="110"/>
      <c r="BC163" s="110"/>
      <c r="BD163" s="110"/>
      <c r="BE163" s="32"/>
      <c r="BF163" s="32"/>
      <c r="BG163" s="32"/>
      <c r="BH163" s="32"/>
      <c r="BI163" s="32"/>
      <c r="BJ163" s="2"/>
      <c r="BK163" s="2"/>
      <c r="BL163" s="2"/>
      <c r="BM163" s="2"/>
      <c r="BN163" s="2"/>
      <c r="BO163" s="2"/>
      <c r="BQ163" s="182"/>
      <c r="BR163" s="182"/>
      <c r="BS163" s="182"/>
      <c r="BT163" s="186"/>
      <c r="BU163" s="186"/>
      <c r="BV163" s="187"/>
      <c r="BW163" s="187"/>
      <c r="BX163" s="187"/>
      <c r="BY163" s="187"/>
      <c r="BZ163" s="187"/>
      <c r="CA163" s="187"/>
      <c r="CB163" s="51"/>
      <c r="CC163" s="51"/>
      <c r="CD163" s="52"/>
      <c r="CE163" s="52"/>
      <c r="CF163" s="52"/>
      <c r="CG163" s="52"/>
      <c r="CH163" s="52"/>
      <c r="CI163" s="52"/>
      <c r="CJ163" s="52"/>
      <c r="CK163" s="52"/>
      <c r="CL163" s="52"/>
      <c r="CM163" s="52"/>
      <c r="CN163" s="52"/>
      <c r="CO163" s="52"/>
      <c r="CP163" s="52"/>
      <c r="CQ163" s="52"/>
      <c r="CR163" s="52"/>
      <c r="CS163" s="52"/>
      <c r="CT163" s="52"/>
      <c r="CU163" s="52"/>
      <c r="CV163" s="52"/>
      <c r="CW163" s="5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ht="15" hidden="1" customHeight="1">
      <c r="A164" s="180"/>
      <c r="B164" s="5"/>
      <c r="C164" s="1118" t="s">
        <v>231</v>
      </c>
      <c r="D164" s="1118" t="s">
        <v>232</v>
      </c>
      <c r="E164" s="1118"/>
      <c r="F164" s="1118"/>
      <c r="G164" s="1118"/>
      <c r="H164" s="148"/>
      <c r="I164" s="66"/>
      <c r="J164" s="77"/>
      <c r="K164" s="77"/>
      <c r="L164" s="77"/>
      <c r="M164" s="77"/>
      <c r="N164" s="77"/>
      <c r="O164" s="77"/>
      <c r="P164" s="77"/>
      <c r="Q164" s="5"/>
      <c r="R164" s="5"/>
      <c r="S164" s="837"/>
      <c r="T164" s="103" t="s">
        <v>55</v>
      </c>
      <c r="U164" s="1081" t="s">
        <v>167</v>
      </c>
      <c r="V164" s="1081"/>
      <c r="W164" s="103" t="s">
        <v>55</v>
      </c>
      <c r="X164" s="1081" t="s">
        <v>179</v>
      </c>
      <c r="Y164" s="1081"/>
      <c r="Z164" s="103" t="s">
        <v>55</v>
      </c>
      <c r="AA164" s="1081" t="s">
        <v>190</v>
      </c>
      <c r="AB164" s="1081"/>
      <c r="AC164" s="103" t="s">
        <v>55</v>
      </c>
      <c r="AD164" s="1081" t="s">
        <v>202</v>
      </c>
      <c r="AE164" s="1081"/>
      <c r="AF164" s="103" t="s">
        <v>55</v>
      </c>
      <c r="AG164" s="1081">
        <v>1560</v>
      </c>
      <c r="AH164" s="1081"/>
      <c r="AI164" s="103" t="s">
        <v>55</v>
      </c>
      <c r="AJ164" s="1107">
        <v>2699</v>
      </c>
      <c r="AK164" s="1219"/>
      <c r="AL164" s="181"/>
      <c r="AM164" s="2"/>
      <c r="AN164" s="2"/>
      <c r="AO164" s="2"/>
      <c r="AP164" s="2"/>
      <c r="BL164" s="2"/>
      <c r="BM164" s="2"/>
      <c r="BN164" s="2"/>
      <c r="BO164" s="2"/>
      <c r="BQ164" s="1198"/>
      <c r="BR164" s="1198"/>
      <c r="BS164" s="1198"/>
      <c r="BT164" s="1212"/>
      <c r="BU164" s="1212"/>
      <c r="BV164" s="1212"/>
      <c r="BW164" s="1212"/>
      <c r="BX164" s="1212"/>
      <c r="BY164" s="1212"/>
      <c r="BZ164" s="1212"/>
      <c r="CA164" s="1212"/>
      <c r="CB164" s="51"/>
      <c r="CC164" s="51"/>
      <c r="CD164" s="52"/>
      <c r="CE164" s="52"/>
      <c r="CF164" s="52"/>
      <c r="CG164" s="52"/>
      <c r="CH164" s="52"/>
      <c r="CI164" s="52"/>
      <c r="CJ164" s="52"/>
      <c r="CK164" s="52"/>
      <c r="CL164" s="52"/>
      <c r="CM164" s="52"/>
      <c r="CN164" s="52"/>
      <c r="CO164" s="52"/>
      <c r="CP164" s="52"/>
      <c r="CQ164" s="52"/>
      <c r="CR164" s="52"/>
      <c r="CS164" s="52"/>
      <c r="CT164" s="52"/>
      <c r="CU164" s="52"/>
      <c r="CV164" s="52"/>
      <c r="CW164" s="5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row>
    <row r="165" spans="1:186" ht="9" hidden="1" customHeight="1">
      <c r="A165" s="180"/>
      <c r="B165" s="5"/>
      <c r="C165" s="1118"/>
      <c r="D165" s="1118"/>
      <c r="E165" s="1118"/>
      <c r="F165" s="1118"/>
      <c r="G165" s="1118"/>
      <c r="H165" s="148"/>
      <c r="I165" s="66"/>
      <c r="J165" s="77"/>
      <c r="K165" s="77"/>
      <c r="L165" s="77"/>
      <c r="M165" s="77"/>
      <c r="N165" s="77"/>
      <c r="O165" s="77"/>
      <c r="P165" s="77"/>
      <c r="Q165" s="5"/>
      <c r="R165" s="5"/>
      <c r="S165" s="837"/>
      <c r="T165" s="1092" t="s">
        <v>69</v>
      </c>
      <c r="U165" s="1085"/>
      <c r="V165" s="1091"/>
      <c r="W165" s="1092" t="s">
        <v>323</v>
      </c>
      <c r="X165" s="1085"/>
      <c r="Y165" s="1091"/>
      <c r="Z165" s="1092" t="s">
        <v>355</v>
      </c>
      <c r="AA165" s="1085"/>
      <c r="AB165" s="1091"/>
      <c r="AC165" s="1092" t="s">
        <v>334</v>
      </c>
      <c r="AD165" s="1085"/>
      <c r="AE165" s="1091"/>
      <c r="AF165" s="1092" t="s">
        <v>352</v>
      </c>
      <c r="AG165" s="1085"/>
      <c r="AH165" s="1091"/>
      <c r="AI165" s="1092" t="s">
        <v>289</v>
      </c>
      <c r="AJ165" s="1085"/>
      <c r="AK165" s="1091"/>
      <c r="AL165" s="181"/>
      <c r="AM165" s="2"/>
      <c r="AN165" s="2"/>
      <c r="AO165" s="2"/>
      <c r="AP165" s="2"/>
      <c r="BL165" s="2"/>
      <c r="BM165" s="2"/>
      <c r="BN165" s="2"/>
      <c r="BO165" s="2"/>
      <c r="BQ165" s="182"/>
      <c r="BR165" s="182"/>
      <c r="BS165" s="182"/>
      <c r="BT165" s="186"/>
      <c r="BU165" s="186"/>
      <c r="BV165" s="186"/>
      <c r="BW165" s="186"/>
      <c r="BX165" s="186"/>
      <c r="BY165" s="186"/>
      <c r="BZ165" s="186"/>
      <c r="CA165" s="186"/>
      <c r="CB165" s="51"/>
      <c r="CC165" s="51"/>
      <c r="CD165" s="52"/>
      <c r="CE165" s="52"/>
      <c r="CF165" s="52"/>
      <c r="CG165" s="52"/>
      <c r="CH165" s="52"/>
      <c r="CI165" s="52"/>
      <c r="CJ165" s="52"/>
      <c r="CK165" s="52"/>
      <c r="CL165" s="52"/>
      <c r="CM165" s="52"/>
      <c r="CN165" s="52"/>
      <c r="CO165" s="52"/>
      <c r="CP165" s="52"/>
      <c r="CQ165" s="52"/>
      <c r="CR165" s="52"/>
      <c r="CS165" s="52"/>
      <c r="CT165" s="52"/>
      <c r="CU165" s="52"/>
      <c r="CV165" s="52"/>
      <c r="CW165" s="5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row>
    <row r="166" spans="1:186" ht="15" hidden="1" customHeight="1">
      <c r="A166" s="188"/>
      <c r="B166" s="5"/>
      <c r="C166" s="1108" t="s">
        <v>299</v>
      </c>
      <c r="D166" s="894"/>
      <c r="E166" s="894"/>
      <c r="F166" s="894"/>
      <c r="G166" s="1110" t="s">
        <v>51</v>
      </c>
      <c r="H166" s="1125" t="s">
        <v>300</v>
      </c>
      <c r="I166" s="1126"/>
      <c r="J166" s="1113" t="s">
        <v>302</v>
      </c>
      <c r="K166" s="1129" t="s">
        <v>304</v>
      </c>
      <c r="L166" s="1130"/>
      <c r="M166" s="1220" t="s">
        <v>303</v>
      </c>
      <c r="N166" s="1129" t="s">
        <v>305</v>
      </c>
      <c r="O166" s="1129"/>
      <c r="P166" s="1130"/>
      <c r="Q166" s="5"/>
      <c r="R166" s="5"/>
      <c r="S166" s="837"/>
      <c r="T166" s="103" t="s">
        <v>55</v>
      </c>
      <c r="U166" s="1081" t="s">
        <v>168</v>
      </c>
      <c r="V166" s="1081"/>
      <c r="W166" s="103" t="s">
        <v>55</v>
      </c>
      <c r="X166" s="1081" t="s">
        <v>180</v>
      </c>
      <c r="Y166" s="1081"/>
      <c r="Z166" s="103" t="s">
        <v>55</v>
      </c>
      <c r="AA166" s="1081" t="s">
        <v>191</v>
      </c>
      <c r="AB166" s="1081"/>
      <c r="AC166" s="103" t="s">
        <v>55</v>
      </c>
      <c r="AD166" s="1081" t="s">
        <v>203</v>
      </c>
      <c r="AE166" s="1081"/>
      <c r="AF166" s="103" t="s">
        <v>55</v>
      </c>
      <c r="AG166" s="1106">
        <v>1570</v>
      </c>
      <c r="AH166" s="1107"/>
      <c r="AI166" s="103" t="s">
        <v>55</v>
      </c>
      <c r="AJ166" s="1107">
        <v>1730</v>
      </c>
      <c r="AK166" s="1219"/>
      <c r="AL166" s="181"/>
      <c r="AM166" s="2"/>
      <c r="AN166" s="2"/>
      <c r="AO166" s="2"/>
      <c r="AP166" s="2"/>
      <c r="BL166" s="2"/>
      <c r="BM166" s="2"/>
      <c r="BN166" s="2"/>
      <c r="BO166" s="2"/>
      <c r="BQ166" s="1198"/>
      <c r="BR166" s="1198"/>
      <c r="BS166" s="1198"/>
      <c r="BT166" s="1212"/>
      <c r="BU166" s="1212"/>
      <c r="BV166" s="1212"/>
      <c r="BW166" s="1212"/>
      <c r="BX166" s="1212"/>
      <c r="BY166" s="1212"/>
      <c r="BZ166" s="1212"/>
      <c r="CA166" s="1212"/>
      <c r="CB166" s="51"/>
      <c r="CC166" s="51"/>
      <c r="CD166" s="52"/>
      <c r="CE166" s="52"/>
      <c r="CF166" s="52"/>
      <c r="CG166" s="52"/>
      <c r="CH166" s="52"/>
      <c r="CI166" s="52"/>
      <c r="CJ166" s="52"/>
      <c r="CK166" s="52"/>
      <c r="CL166" s="52"/>
      <c r="CM166" s="52"/>
      <c r="CN166" s="52"/>
      <c r="CO166" s="52"/>
      <c r="CP166" s="52"/>
      <c r="CQ166" s="52"/>
      <c r="CR166" s="52"/>
      <c r="CS166" s="52"/>
      <c r="CT166" s="52"/>
      <c r="CU166" s="52"/>
      <c r="CV166" s="52"/>
      <c r="CW166" s="5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row>
    <row r="167" spans="1:186" ht="4.5" hidden="1" customHeight="1">
      <c r="A167" s="188"/>
      <c r="B167" s="5"/>
      <c r="C167" s="1021"/>
      <c r="D167" s="897"/>
      <c r="E167" s="897"/>
      <c r="F167" s="897"/>
      <c r="G167" s="1111"/>
      <c r="H167" s="1127"/>
      <c r="I167" s="1128"/>
      <c r="J167" s="1114"/>
      <c r="K167" s="1131"/>
      <c r="L167" s="1132"/>
      <c r="M167" s="1221"/>
      <c r="N167" s="1222"/>
      <c r="O167" s="1222"/>
      <c r="P167" s="1223"/>
      <c r="Q167" s="5"/>
      <c r="R167" s="5"/>
      <c r="S167" s="837"/>
      <c r="T167" s="1105" t="s">
        <v>70</v>
      </c>
      <c r="U167" s="1083"/>
      <c r="V167" s="1224"/>
      <c r="W167" s="1105" t="s">
        <v>324</v>
      </c>
      <c r="X167" s="1083"/>
      <c r="Y167" s="1224"/>
      <c r="Z167" s="1105" t="s">
        <v>329</v>
      </c>
      <c r="AA167" s="1083"/>
      <c r="AB167" s="1224"/>
      <c r="AC167" s="1105" t="s">
        <v>335</v>
      </c>
      <c r="AD167" s="1083"/>
      <c r="AE167" s="1224"/>
      <c r="AF167" s="1105" t="s">
        <v>347</v>
      </c>
      <c r="AG167" s="1083"/>
      <c r="AH167" s="1083"/>
      <c r="AI167" s="1105" t="s">
        <v>343</v>
      </c>
      <c r="AJ167" s="1083"/>
      <c r="AK167" s="1224"/>
      <c r="AL167" s="181"/>
      <c r="AM167" s="2"/>
      <c r="AN167" s="2"/>
      <c r="AO167" s="2"/>
      <c r="AP167" s="2"/>
      <c r="BL167" s="2"/>
      <c r="BM167" s="2"/>
      <c r="BN167" s="2"/>
      <c r="BO167" s="2"/>
      <c r="BQ167" s="182"/>
      <c r="BR167" s="182"/>
      <c r="BS167" s="182"/>
      <c r="BT167" s="51"/>
      <c r="BU167" s="51"/>
      <c r="BV167" s="52"/>
      <c r="BW167" s="52"/>
      <c r="BX167" s="52"/>
      <c r="BY167" s="52"/>
      <c r="BZ167" s="52"/>
      <c r="CA167" s="52"/>
      <c r="CB167" s="51"/>
      <c r="CC167" s="51"/>
      <c r="CD167" s="52"/>
      <c r="CE167" s="52"/>
      <c r="CF167" s="52"/>
      <c r="CG167" s="52"/>
      <c r="CH167" s="52"/>
      <c r="CI167" s="52"/>
      <c r="CJ167" s="52"/>
      <c r="CK167" s="52"/>
      <c r="CL167" s="52"/>
      <c r="CM167" s="52"/>
      <c r="CN167" s="52"/>
      <c r="CO167" s="52"/>
      <c r="CP167" s="52"/>
      <c r="CQ167" s="52"/>
      <c r="CR167" s="52"/>
      <c r="CS167" s="52"/>
      <c r="CT167" s="52"/>
      <c r="CU167" s="52"/>
      <c r="CV167" s="52"/>
      <c r="CW167" s="5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row>
    <row r="168" spans="1:186" ht="4.5" hidden="1" customHeight="1">
      <c r="A168" s="188"/>
      <c r="B168" s="5"/>
      <c r="C168" s="1021"/>
      <c r="D168" s="897"/>
      <c r="E168" s="897"/>
      <c r="F168" s="897"/>
      <c r="G168" s="1111"/>
      <c r="H168" s="1116">
        <v>10</v>
      </c>
      <c r="I168" s="1119" t="s">
        <v>29</v>
      </c>
      <c r="J168" s="1114"/>
      <c r="K168" s="1121">
        <v>8</v>
      </c>
      <c r="L168" s="1123" t="s">
        <v>29</v>
      </c>
      <c r="M168" s="1225" t="s">
        <v>357</v>
      </c>
      <c r="N168" s="1226"/>
      <c r="O168" s="1226"/>
      <c r="P168" s="1228" t="s">
        <v>29</v>
      </c>
      <c r="Q168" s="5"/>
      <c r="R168" s="5"/>
      <c r="S168" s="837"/>
      <c r="T168" s="1092"/>
      <c r="U168" s="1085"/>
      <c r="V168" s="1091"/>
      <c r="W168" s="1092"/>
      <c r="X168" s="1085"/>
      <c r="Y168" s="1091"/>
      <c r="Z168" s="1092"/>
      <c r="AA168" s="1085"/>
      <c r="AB168" s="1091"/>
      <c r="AC168" s="1092"/>
      <c r="AD168" s="1085"/>
      <c r="AE168" s="1091"/>
      <c r="AF168" s="1092"/>
      <c r="AG168" s="1085"/>
      <c r="AH168" s="1085"/>
      <c r="AI168" s="1092"/>
      <c r="AJ168" s="1085"/>
      <c r="AK168" s="1091"/>
      <c r="AL168" s="181"/>
      <c r="AM168" s="2"/>
      <c r="AN168" s="2"/>
      <c r="AO168" s="2"/>
      <c r="AP168" s="2"/>
      <c r="BL168" s="2"/>
      <c r="BM168" s="2"/>
      <c r="BN168" s="2"/>
      <c r="BO168" s="2"/>
      <c r="BQ168" s="182"/>
      <c r="BR168" s="182"/>
      <c r="BS168" s="182"/>
      <c r="BT168" s="51"/>
      <c r="BU168" s="51"/>
      <c r="BV168" s="52"/>
      <c r="BW168" s="52"/>
      <c r="BX168" s="52"/>
      <c r="BY168" s="52"/>
      <c r="BZ168" s="52"/>
      <c r="CA168" s="52"/>
      <c r="CB168" s="51"/>
      <c r="CC168" s="51"/>
      <c r="CD168" s="52"/>
      <c r="CE168" s="52"/>
      <c r="CF168" s="52"/>
      <c r="CG168" s="52"/>
      <c r="CH168" s="52"/>
      <c r="CI168" s="52"/>
      <c r="CJ168" s="52"/>
      <c r="CK168" s="52"/>
      <c r="CL168" s="52"/>
      <c r="CM168" s="52"/>
      <c r="CN168" s="52"/>
      <c r="CO168" s="52"/>
      <c r="CP168" s="52"/>
      <c r="CQ168" s="52"/>
      <c r="CR168" s="52"/>
      <c r="CS168" s="52"/>
      <c r="CT168" s="52"/>
      <c r="CU168" s="52"/>
      <c r="CV168" s="52"/>
      <c r="CW168" s="5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row>
    <row r="169" spans="1:186" ht="15" hidden="1" customHeight="1">
      <c r="A169" s="188"/>
      <c r="B169" s="5"/>
      <c r="C169" s="1109"/>
      <c r="D169" s="1088"/>
      <c r="E169" s="1088"/>
      <c r="F169" s="1088"/>
      <c r="G169" s="1112"/>
      <c r="H169" s="1117"/>
      <c r="I169" s="1120"/>
      <c r="J169" s="1115"/>
      <c r="K169" s="1122"/>
      <c r="L169" s="1124"/>
      <c r="M169" s="1221"/>
      <c r="N169" s="1227"/>
      <c r="O169" s="1227"/>
      <c r="P169" s="1229"/>
      <c r="Q169" s="5"/>
      <c r="R169" s="5"/>
      <c r="S169" s="837"/>
      <c r="T169" s="141" t="s">
        <v>55</v>
      </c>
      <c r="U169" s="897" t="s">
        <v>169</v>
      </c>
      <c r="V169" s="897"/>
      <c r="W169" s="141" t="s">
        <v>55</v>
      </c>
      <c r="X169" s="897" t="s">
        <v>181</v>
      </c>
      <c r="Y169" s="897"/>
      <c r="Z169" s="141" t="s">
        <v>55</v>
      </c>
      <c r="AA169" s="897" t="s">
        <v>192</v>
      </c>
      <c r="AB169" s="897"/>
      <c r="AC169" s="141" t="s">
        <v>55</v>
      </c>
      <c r="AD169" s="897" t="s">
        <v>205</v>
      </c>
      <c r="AE169" s="897"/>
      <c r="AF169" s="141" t="s">
        <v>55</v>
      </c>
      <c r="AG169" s="1102"/>
      <c r="AH169" s="1102"/>
      <c r="AI169" s="104"/>
      <c r="AJ169" s="768"/>
      <c r="AK169" s="1101"/>
      <c r="AL169" s="181"/>
      <c r="AM169" s="2"/>
      <c r="AN169" s="2"/>
      <c r="AO169" s="2"/>
      <c r="AP169" s="2"/>
      <c r="BL169" s="2"/>
      <c r="BM169" s="2"/>
      <c r="BN169" s="2"/>
      <c r="BO169" s="2"/>
      <c r="BQ169" s="1198"/>
      <c r="BR169" s="1198"/>
      <c r="BS169" s="1198"/>
      <c r="BT169" s="51"/>
      <c r="BU169" s="51"/>
      <c r="BV169" s="52"/>
      <c r="BW169" s="52"/>
      <c r="BX169" s="52"/>
      <c r="BY169" s="52"/>
      <c r="BZ169" s="52"/>
      <c r="CA169" s="52"/>
      <c r="CB169" s="51"/>
      <c r="CC169" s="51"/>
      <c r="CD169" s="52"/>
      <c r="CE169" s="52"/>
      <c r="CF169" s="52"/>
      <c r="CG169" s="52"/>
      <c r="CH169" s="52"/>
      <c r="CI169" s="52"/>
      <c r="CJ169" s="52"/>
      <c r="CK169" s="52"/>
      <c r="CL169" s="52"/>
      <c r="CM169" s="52"/>
      <c r="CN169" s="52"/>
      <c r="CO169" s="52"/>
      <c r="CP169" s="52"/>
      <c r="CQ169" s="52"/>
      <c r="CR169" s="52"/>
      <c r="CS169" s="52"/>
      <c r="CT169" s="52"/>
      <c r="CU169" s="52"/>
      <c r="CV169" s="52"/>
      <c r="CW169" s="5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row>
    <row r="170" spans="1:186" ht="9" hidden="1" customHeight="1">
      <c r="A170" s="188"/>
      <c r="B170" s="5"/>
      <c r="Q170" s="5"/>
      <c r="R170" s="5"/>
      <c r="S170" s="143"/>
      <c r="T170" s="1258" t="s">
        <v>214</v>
      </c>
      <c r="U170" s="1259"/>
      <c r="V170" s="1260"/>
      <c r="W170" s="1258" t="s">
        <v>325</v>
      </c>
      <c r="X170" s="1259"/>
      <c r="Y170" s="1260"/>
      <c r="Z170" s="1258" t="s">
        <v>59</v>
      </c>
      <c r="AA170" s="1259"/>
      <c r="AB170" s="1260"/>
      <c r="AC170" s="1258" t="s">
        <v>135</v>
      </c>
      <c r="AD170" s="1259"/>
      <c r="AE170" s="1260"/>
      <c r="AF170" s="1258"/>
      <c r="AG170" s="1259"/>
      <c r="AH170" s="1259"/>
      <c r="AI170" s="1259"/>
      <c r="AJ170" s="1259"/>
      <c r="AK170" s="1260"/>
      <c r="AL170" s="181"/>
      <c r="AM170" s="2"/>
      <c r="AN170" s="2"/>
      <c r="AO170" s="2"/>
      <c r="AP170" s="2"/>
      <c r="BL170" s="2"/>
      <c r="BM170" s="2"/>
      <c r="BN170" s="2"/>
      <c r="BO170" s="2"/>
      <c r="BQ170" s="52"/>
      <c r="BR170" s="52"/>
      <c r="BS170" s="52"/>
      <c r="BT170" s="52"/>
      <c r="BU170" s="52"/>
      <c r="BV170" s="52"/>
      <c r="BW170" s="52"/>
      <c r="BX170" s="52"/>
      <c r="BY170" s="52"/>
      <c r="BZ170" s="52"/>
      <c r="CA170" s="52"/>
      <c r="CB170" s="51"/>
      <c r="CC170" s="51"/>
      <c r="CD170" s="52"/>
      <c r="CE170" s="52"/>
      <c r="CF170" s="52"/>
      <c r="CG170" s="52"/>
      <c r="CH170" s="52"/>
      <c r="CI170" s="52"/>
      <c r="CJ170" s="52"/>
      <c r="CK170" s="52"/>
      <c r="CL170" s="52"/>
      <c r="CM170" s="52"/>
      <c r="CN170" s="52"/>
      <c r="CO170" s="52"/>
      <c r="CP170" s="52"/>
      <c r="CQ170" s="52"/>
      <c r="CR170" s="52"/>
      <c r="CS170" s="52"/>
      <c r="CT170" s="52"/>
      <c r="CU170" s="52"/>
      <c r="CV170" s="52"/>
      <c r="CW170" s="5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row>
    <row r="171" spans="1:186" ht="9.9499999999999993" hidden="1" customHeight="1">
      <c r="A171" s="180"/>
      <c r="B171" s="5"/>
      <c r="Q171" s="5"/>
      <c r="R171" s="5"/>
      <c r="S171" s="5"/>
      <c r="T171" s="104"/>
      <c r="W171" s="104"/>
      <c r="Z171" s="104"/>
      <c r="AC171" s="104"/>
      <c r="AF171" s="104"/>
      <c r="AI171" s="95"/>
      <c r="AJ171" s="95"/>
      <c r="AK171" s="95"/>
      <c r="AL171" s="181"/>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Q171" s="1198"/>
      <c r="BR171" s="1198"/>
      <c r="BS171" s="1198"/>
      <c r="BT171" s="51"/>
      <c r="BU171" s="51"/>
      <c r="BV171" s="51"/>
      <c r="BW171" s="51"/>
      <c r="BX171" s="51"/>
      <c r="BY171" s="51"/>
      <c r="BZ171" s="51"/>
      <c r="CA171" s="52"/>
      <c r="CB171" s="51"/>
      <c r="CC171" s="51"/>
      <c r="CD171" s="51"/>
      <c r="CE171" s="51"/>
      <c r="CF171" s="51"/>
      <c r="CG171" s="51"/>
      <c r="CH171" s="51"/>
      <c r="CI171" s="51"/>
      <c r="CJ171" s="52"/>
      <c r="CK171" s="52"/>
      <c r="CL171" s="52"/>
      <c r="CM171" s="52"/>
      <c r="CN171" s="52"/>
      <c r="CO171" s="52"/>
      <c r="CP171" s="52"/>
      <c r="CQ171" s="52"/>
      <c r="CR171" s="52"/>
      <c r="CS171" s="52"/>
      <c r="CT171" s="52"/>
      <c r="CU171" s="52"/>
      <c r="CV171" s="52"/>
      <c r="CW171" s="5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row>
    <row r="172" spans="1:186" ht="15" hidden="1" customHeight="1">
      <c r="A172" s="180"/>
      <c r="B172" s="5"/>
      <c r="C172" s="32"/>
      <c r="D172" s="32"/>
      <c r="E172" s="32"/>
      <c r="F172" s="32"/>
      <c r="G172" s="66"/>
      <c r="H172" s="66"/>
      <c r="I172" s="66"/>
      <c r="J172" s="77"/>
      <c r="K172" s="77"/>
      <c r="L172" s="77"/>
      <c r="M172" s="77"/>
      <c r="N172" s="77"/>
      <c r="O172" s="77"/>
      <c r="P172" s="77"/>
      <c r="Q172" s="5"/>
      <c r="R172" s="1261"/>
      <c r="S172" s="1262"/>
      <c r="T172" s="1211"/>
      <c r="U172" s="1267"/>
      <c r="V172" s="1268"/>
      <c r="W172" s="1269"/>
      <c r="X172" s="1267"/>
      <c r="Y172" s="1268"/>
      <c r="Z172" s="1269"/>
      <c r="AA172" s="1267"/>
      <c r="AB172" s="1268"/>
      <c r="AC172" s="1269"/>
      <c r="AD172" s="94"/>
      <c r="AE172" s="1195" t="s">
        <v>306</v>
      </c>
      <c r="AF172" s="1196"/>
      <c r="AG172" s="1196"/>
      <c r="AH172" s="1196"/>
      <c r="AI172" s="1196"/>
      <c r="AJ172" s="1196"/>
      <c r="AK172" s="1197"/>
      <c r="AL172" s="181"/>
      <c r="AM172" s="2"/>
      <c r="AN172" s="2"/>
      <c r="AO172" s="2"/>
      <c r="AP172" s="2"/>
      <c r="AQ172" s="2"/>
      <c r="AR172" s="30"/>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row>
    <row r="173" spans="1:186" ht="17.100000000000001" hidden="1" customHeight="1">
      <c r="A173" s="180"/>
      <c r="B173" s="5"/>
      <c r="C173" s="32"/>
      <c r="D173" s="66"/>
      <c r="E173" s="66"/>
      <c r="F173" s="66"/>
      <c r="G173" s="66"/>
      <c r="H173" s="66"/>
      <c r="I173" s="66"/>
      <c r="J173" s="77"/>
      <c r="K173" s="77"/>
      <c r="L173" s="77"/>
      <c r="M173" s="77"/>
      <c r="N173" s="77"/>
      <c r="O173" s="77"/>
      <c r="P173" s="77"/>
      <c r="Q173" s="5"/>
      <c r="R173" s="1263"/>
      <c r="S173" s="1264"/>
      <c r="T173" s="1265"/>
      <c r="U173" s="1270"/>
      <c r="V173" s="768"/>
      <c r="W173" s="1101"/>
      <c r="X173" s="1270"/>
      <c r="Y173" s="768"/>
      <c r="Z173" s="1101"/>
      <c r="AA173" s="1270"/>
      <c r="AB173" s="768"/>
      <c r="AC173" s="1101"/>
      <c r="AD173" s="5"/>
      <c r="AE173" s="1194">
        <f>$AE$116</f>
        <v>55000</v>
      </c>
      <c r="AF173" s="1194"/>
      <c r="AG173" s="1194"/>
      <c r="AH173" s="1194"/>
      <c r="AI173" s="1194"/>
      <c r="AJ173" s="1194"/>
      <c r="AK173" s="1194"/>
      <c r="AL173" s="181"/>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row>
    <row r="174" spans="1:186" ht="17.100000000000001" hidden="1" customHeight="1">
      <c r="A174" s="180"/>
      <c r="B174" s="5"/>
      <c r="C174" s="32"/>
      <c r="D174" s="66"/>
      <c r="E174" s="66"/>
      <c r="F174" s="66"/>
      <c r="G174" s="66"/>
      <c r="H174" s="66"/>
      <c r="I174" s="66"/>
      <c r="J174" s="77"/>
      <c r="K174" s="77"/>
      <c r="L174" s="77"/>
      <c r="M174" s="77"/>
      <c r="N174" s="77"/>
      <c r="O174" s="77"/>
      <c r="P174" s="77"/>
      <c r="Q174" s="5"/>
      <c r="R174" s="1266"/>
      <c r="S174" s="1204"/>
      <c r="T174" s="1205"/>
      <c r="U174" s="1271"/>
      <c r="V174" s="1272"/>
      <c r="W174" s="1273"/>
      <c r="X174" s="1271"/>
      <c r="Y174" s="1272"/>
      <c r="Z174" s="1273"/>
      <c r="AA174" s="1271"/>
      <c r="AB174" s="1272"/>
      <c r="AC174" s="1273"/>
      <c r="AD174" s="5"/>
      <c r="AE174" s="1194"/>
      <c r="AF174" s="1194"/>
      <c r="AG174" s="1194"/>
      <c r="AH174" s="1194"/>
      <c r="AI174" s="1194"/>
      <c r="AJ174" s="1194"/>
      <c r="AK174" s="1194"/>
      <c r="AL174" s="181"/>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row>
    <row r="175" spans="1:186" ht="12.6" hidden="1" customHeight="1">
      <c r="A175" s="180"/>
      <c r="B175" s="5" t="s">
        <v>9</v>
      </c>
      <c r="C175" s="5" t="s">
        <v>441</v>
      </c>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32"/>
      <c r="AG175" s="5"/>
      <c r="AH175" s="1230">
        <f>$AH$57</f>
        <v>0</v>
      </c>
      <c r="AI175" s="1230"/>
      <c r="AJ175" s="1230"/>
      <c r="AK175" s="1230"/>
      <c r="AL175" s="181"/>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row>
    <row r="176" spans="1:186" ht="21.95" hidden="1" customHeight="1">
      <c r="A176" s="2"/>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row>
    <row r="177" spans="1:80" ht="15" hidden="1" customHeight="1"/>
    <row r="178" spans="1:80" ht="9" hidden="1" customHeight="1"/>
    <row r="179" spans="1:80" ht="9.9499999999999993" hidden="1" customHeight="1"/>
    <row r="180" spans="1:80" ht="15" customHeight="1">
      <c r="A180" t="s">
        <v>362</v>
      </c>
      <c r="B180" t="s">
        <v>416</v>
      </c>
    </row>
    <row r="181" spans="1:80" ht="17.100000000000001" hidden="1" customHeight="1">
      <c r="E181" t="s">
        <v>360</v>
      </c>
      <c r="P181" t="s">
        <v>364</v>
      </c>
    </row>
    <row r="182" spans="1:80" ht="17.100000000000001" hidden="1" customHeight="1">
      <c r="E182" t="s">
        <v>361</v>
      </c>
      <c r="P182" t="s">
        <v>363</v>
      </c>
    </row>
    <row r="183" spans="1:80" ht="12.6" hidden="1" customHeight="1"/>
    <row r="184" spans="1:80" ht="21.95" hidden="1" customHeight="1">
      <c r="A184" t="s">
        <v>362</v>
      </c>
      <c r="B184" t="s">
        <v>416</v>
      </c>
      <c r="BR184" s="51"/>
      <c r="BS184" s="51"/>
      <c r="BT184" s="51"/>
      <c r="BU184" s="51"/>
      <c r="BV184" s="51"/>
      <c r="BW184" s="51"/>
      <c r="BX184" s="51"/>
      <c r="BY184" s="51"/>
      <c r="BZ184" s="51"/>
      <c r="CA184" s="51"/>
      <c r="CB184" s="51"/>
    </row>
    <row r="185" spans="1:80" hidden="1">
      <c r="BR185" s="51"/>
      <c r="BS185" s="51"/>
      <c r="BT185" s="51"/>
      <c r="BU185" s="51"/>
      <c r="BV185" s="51"/>
      <c r="BW185" s="51"/>
      <c r="BX185" s="51"/>
      <c r="BY185" s="51"/>
      <c r="BZ185" s="51"/>
      <c r="CA185" s="51"/>
      <c r="CB185" s="51"/>
    </row>
    <row r="186" spans="1:80" hidden="1">
      <c r="BR186" s="51"/>
      <c r="BS186" s="51"/>
      <c r="BT186" s="51"/>
      <c r="BU186" s="51"/>
      <c r="BV186" s="51"/>
      <c r="BW186" s="51"/>
      <c r="BX186" s="51"/>
      <c r="BY186" s="51"/>
      <c r="BZ186" s="51"/>
      <c r="CA186" s="51"/>
      <c r="CB186" s="51"/>
    </row>
    <row r="187" spans="1:80" hidden="1">
      <c r="BR187" s="51"/>
      <c r="BS187" s="51"/>
      <c r="BT187" s="51"/>
      <c r="BU187" s="51"/>
      <c r="BV187" s="51"/>
      <c r="BW187" s="51"/>
      <c r="BX187" s="51"/>
      <c r="BY187" s="51"/>
      <c r="BZ187" s="51"/>
      <c r="CA187" s="51"/>
      <c r="CB187" s="51"/>
    </row>
    <row r="188" spans="1:80" hidden="1">
      <c r="BR188" s="51"/>
      <c r="BS188" s="51"/>
      <c r="BT188" s="51"/>
      <c r="BU188" s="51"/>
      <c r="BV188" s="51"/>
      <c r="BW188" s="51"/>
      <c r="BX188" s="51"/>
      <c r="BY188" s="51"/>
      <c r="BZ188" s="51"/>
      <c r="CA188" s="51"/>
      <c r="CB188" s="51"/>
    </row>
    <row r="189" spans="1:80" hidden="1">
      <c r="BR189" s="51"/>
      <c r="BS189" s="51"/>
      <c r="BT189" s="51"/>
      <c r="BU189" s="51"/>
      <c r="BV189" s="51"/>
      <c r="BW189" s="51"/>
      <c r="BX189" s="51"/>
      <c r="BY189" s="51"/>
      <c r="BZ189" s="51"/>
      <c r="CA189" s="51"/>
      <c r="CB189" s="51"/>
    </row>
    <row r="190" spans="1:80" hidden="1">
      <c r="BR190" s="51"/>
      <c r="BS190" s="51"/>
      <c r="BT190" s="51"/>
      <c r="BU190" s="51"/>
      <c r="BV190" s="51"/>
      <c r="BW190" s="51"/>
      <c r="BX190" s="51"/>
      <c r="BY190" s="51"/>
      <c r="BZ190" s="51"/>
      <c r="CA190" s="51"/>
      <c r="CB190" s="51"/>
    </row>
    <row r="191" spans="1:80" hidden="1">
      <c r="BR191" s="51"/>
      <c r="BS191" s="51"/>
      <c r="BT191" s="51"/>
      <c r="BU191" s="51"/>
      <c r="BV191" s="51"/>
      <c r="BW191" s="51"/>
      <c r="BX191" s="51"/>
      <c r="BY191" s="51"/>
      <c r="BZ191" s="51"/>
      <c r="CA191" s="51"/>
      <c r="CB191" s="51"/>
    </row>
    <row r="192" spans="1:80" hidden="1">
      <c r="BR192" s="51"/>
      <c r="BS192" s="51"/>
      <c r="BT192" s="51"/>
      <c r="BU192" s="51"/>
      <c r="BV192" s="51"/>
      <c r="BW192" s="51"/>
      <c r="BX192" s="51"/>
      <c r="BY192" s="51"/>
      <c r="BZ192" s="51"/>
      <c r="CA192" s="51"/>
      <c r="CB192" s="51"/>
    </row>
    <row r="193" spans="70:80" hidden="1">
      <c r="BR193" s="51"/>
      <c r="BS193" s="51"/>
      <c r="BT193" s="51"/>
      <c r="BU193" s="51"/>
      <c r="BV193" s="51"/>
      <c r="BW193" s="51"/>
      <c r="BX193" s="51"/>
      <c r="BY193" s="51"/>
      <c r="BZ193" s="51"/>
      <c r="CA193" s="51"/>
      <c r="CB193" s="51"/>
    </row>
    <row r="194" spans="70:80" hidden="1">
      <c r="BR194" s="51"/>
      <c r="BS194" s="51"/>
      <c r="BT194" s="51"/>
      <c r="BU194" s="51"/>
      <c r="BV194" s="51"/>
      <c r="BW194" s="51"/>
      <c r="BX194" s="51"/>
      <c r="BY194" s="51"/>
      <c r="BZ194" s="51"/>
      <c r="CA194" s="51"/>
      <c r="CB194" s="51"/>
    </row>
    <row r="195" spans="70:80" hidden="1">
      <c r="BR195" s="51"/>
      <c r="BS195" s="51"/>
      <c r="BT195" s="51"/>
      <c r="BU195" s="51"/>
      <c r="BV195" s="51"/>
      <c r="BW195" s="51"/>
      <c r="BX195" s="51"/>
      <c r="BY195" s="51"/>
      <c r="BZ195" s="51"/>
      <c r="CA195" s="51"/>
      <c r="CB195" s="51"/>
    </row>
    <row r="196" spans="70:80" hidden="1">
      <c r="BR196" s="51"/>
      <c r="BS196" s="51"/>
      <c r="BT196" s="51"/>
      <c r="BU196" s="51"/>
      <c r="BV196" s="51"/>
      <c r="BW196" s="51"/>
      <c r="BX196" s="51"/>
      <c r="BY196" s="51"/>
      <c r="BZ196" s="51"/>
      <c r="CA196" s="51"/>
      <c r="CB196" s="51"/>
    </row>
    <row r="197" spans="70:80" hidden="1">
      <c r="BR197" s="51"/>
      <c r="BS197" s="51"/>
      <c r="BT197" s="51"/>
      <c r="BU197" s="51"/>
      <c r="BV197" s="51"/>
      <c r="BW197" s="51"/>
      <c r="BX197" s="51"/>
      <c r="BY197" s="51"/>
      <c r="BZ197" s="51"/>
      <c r="CA197" s="51"/>
      <c r="CB197" s="51"/>
    </row>
    <row r="198" spans="70:80" hidden="1">
      <c r="BR198" s="51"/>
      <c r="BS198" s="51"/>
      <c r="BT198" s="51"/>
      <c r="BU198" s="51"/>
      <c r="BV198" s="51"/>
      <c r="BW198" s="51"/>
      <c r="BX198" s="51"/>
      <c r="BY198" s="51"/>
      <c r="BZ198" s="51"/>
      <c r="CA198" s="51"/>
      <c r="CB198" s="51"/>
    </row>
    <row r="199" spans="70:80" hidden="1">
      <c r="BR199" s="51"/>
      <c r="BS199" s="51"/>
      <c r="BT199" s="51"/>
      <c r="BU199" s="51"/>
      <c r="BV199" s="51"/>
      <c r="BW199" s="51"/>
      <c r="BX199" s="51"/>
      <c r="BY199" s="51"/>
      <c r="BZ199" s="51"/>
      <c r="CA199" s="51"/>
      <c r="CB199" s="51"/>
    </row>
    <row r="200" spans="70:80" hidden="1">
      <c r="BR200" s="51"/>
      <c r="BS200" s="51"/>
      <c r="BT200" s="51"/>
      <c r="BU200" s="51"/>
      <c r="BV200" s="51"/>
      <c r="BW200" s="51"/>
      <c r="BX200" s="51"/>
      <c r="BY200" s="51"/>
      <c r="BZ200" s="51"/>
      <c r="CA200" s="51"/>
      <c r="CB200" s="51"/>
    </row>
    <row r="201" spans="70:80" hidden="1">
      <c r="BR201" s="51"/>
      <c r="BS201" s="51"/>
      <c r="BT201" s="51"/>
      <c r="BU201" s="51"/>
      <c r="BV201" s="51"/>
      <c r="BW201" s="51"/>
      <c r="BX201" s="51"/>
      <c r="BY201" s="51"/>
      <c r="BZ201" s="51"/>
      <c r="CA201" s="51"/>
      <c r="CB201" s="51"/>
    </row>
    <row r="202" spans="70:80" hidden="1">
      <c r="BR202" s="51"/>
      <c r="BS202" s="51"/>
      <c r="BT202" s="51"/>
      <c r="BU202" s="51"/>
      <c r="BV202" s="51"/>
      <c r="BW202" s="51"/>
      <c r="BX202" s="51"/>
      <c r="BY202" s="51"/>
      <c r="BZ202" s="51"/>
      <c r="CA202" s="51"/>
      <c r="CB202" s="51"/>
    </row>
    <row r="203" spans="70:80" hidden="1">
      <c r="BR203" s="51"/>
      <c r="BS203" s="51"/>
      <c r="BT203" s="51"/>
      <c r="BU203" s="51"/>
      <c r="BV203" s="51"/>
      <c r="BW203" s="51"/>
      <c r="BX203" s="51"/>
      <c r="BY203" s="51"/>
      <c r="BZ203" s="51"/>
      <c r="CA203" s="51"/>
      <c r="CB203" s="51"/>
    </row>
    <row r="204" spans="70:80" hidden="1">
      <c r="BR204" s="51"/>
      <c r="BS204" s="51"/>
      <c r="BT204" s="51"/>
      <c r="BU204" s="51"/>
      <c r="BV204" s="51"/>
      <c r="BW204" s="51"/>
      <c r="BX204" s="51"/>
      <c r="BY204" s="51"/>
      <c r="BZ204" s="51"/>
      <c r="CA204" s="51"/>
      <c r="CB204" s="51"/>
    </row>
    <row r="205" spans="70:80" hidden="1">
      <c r="BR205" s="51"/>
      <c r="BS205" s="51"/>
      <c r="BT205" s="51"/>
      <c r="BU205" s="51"/>
      <c r="BV205" s="51"/>
      <c r="BW205" s="51"/>
      <c r="BX205" s="51"/>
      <c r="BY205" s="51"/>
      <c r="BZ205" s="51"/>
      <c r="CA205" s="51"/>
      <c r="CB205" s="51"/>
    </row>
    <row r="206" spans="70:80" hidden="1">
      <c r="BR206" s="51"/>
      <c r="BS206" s="51"/>
      <c r="BT206" s="51"/>
      <c r="BU206" s="51"/>
      <c r="BV206" s="51"/>
      <c r="BW206" s="51"/>
      <c r="BX206" s="51"/>
      <c r="BY206" s="51"/>
      <c r="BZ206" s="51"/>
      <c r="CA206" s="51"/>
      <c r="CB206" s="51"/>
    </row>
    <row r="207" spans="70:80" hidden="1">
      <c r="BR207" s="51"/>
      <c r="BS207" s="51"/>
      <c r="BT207" s="51"/>
      <c r="BU207" s="51"/>
      <c r="BV207" s="51"/>
      <c r="BW207" s="51"/>
      <c r="BX207" s="51"/>
      <c r="BY207" s="51"/>
      <c r="BZ207" s="51"/>
      <c r="CA207" s="51"/>
      <c r="CB207" s="51"/>
    </row>
    <row r="208" spans="70:80" hidden="1">
      <c r="BR208" s="51"/>
      <c r="BS208" s="51"/>
      <c r="BT208" s="51"/>
      <c r="BU208" s="51"/>
      <c r="BV208" s="51"/>
      <c r="BW208" s="51"/>
      <c r="BX208" s="51"/>
      <c r="BY208" s="51"/>
      <c r="BZ208" s="51"/>
      <c r="CA208" s="51"/>
      <c r="CB208" s="51"/>
    </row>
    <row r="209" spans="70:80" hidden="1">
      <c r="BR209" s="51"/>
      <c r="BS209" s="51"/>
      <c r="BT209" s="51"/>
      <c r="BU209" s="51"/>
      <c r="BV209" s="51"/>
      <c r="BW209" s="51"/>
      <c r="BX209" s="51"/>
      <c r="BY209" s="51"/>
      <c r="BZ209" s="51"/>
      <c r="CA209" s="51"/>
      <c r="CB209" s="51"/>
    </row>
    <row r="210" spans="70:80" hidden="1">
      <c r="BR210" s="51"/>
      <c r="BS210" s="51"/>
      <c r="BT210" s="51"/>
      <c r="BU210" s="51"/>
      <c r="BV210" s="51"/>
      <c r="BW210" s="51"/>
      <c r="BX210" s="51"/>
      <c r="BY210" s="51"/>
      <c r="BZ210" s="51"/>
      <c r="CA210" s="51"/>
      <c r="CB210" s="51"/>
    </row>
    <row r="211" spans="70:80" hidden="1">
      <c r="BR211" s="51"/>
      <c r="BS211" s="51"/>
      <c r="BT211" s="51"/>
      <c r="BU211" s="51"/>
      <c r="BV211" s="51"/>
      <c r="BW211" s="51"/>
      <c r="BX211" s="51"/>
      <c r="BY211" s="51"/>
      <c r="BZ211" s="51"/>
      <c r="CA211" s="51"/>
      <c r="CB211" s="51"/>
    </row>
    <row r="212" spans="70:80" hidden="1">
      <c r="BR212" s="51"/>
      <c r="BS212" s="51"/>
      <c r="BT212" s="51"/>
      <c r="BU212" s="51"/>
      <c r="BV212" s="51"/>
      <c r="BW212" s="51"/>
      <c r="BX212" s="51"/>
      <c r="BY212" s="51"/>
      <c r="BZ212" s="51"/>
      <c r="CA212" s="51"/>
      <c r="CB212" s="51"/>
    </row>
    <row r="213" spans="70:80" hidden="1">
      <c r="BR213" s="51"/>
      <c r="BS213" s="51"/>
      <c r="BT213" s="51"/>
      <c r="BU213" s="51"/>
      <c r="BV213" s="51"/>
      <c r="BW213" s="51"/>
      <c r="BX213" s="51"/>
      <c r="BY213" s="51"/>
      <c r="BZ213" s="51"/>
      <c r="CA213" s="51"/>
      <c r="CB213" s="51"/>
    </row>
    <row r="214" spans="70:80" hidden="1">
      <c r="BR214" s="51"/>
      <c r="BS214" s="51"/>
      <c r="BT214" s="51"/>
      <c r="BU214" s="51"/>
      <c r="BV214" s="51"/>
      <c r="BW214" s="51"/>
      <c r="BX214" s="51"/>
      <c r="BY214" s="51"/>
      <c r="BZ214" s="51"/>
      <c r="CA214" s="51"/>
      <c r="CB214" s="51"/>
    </row>
    <row r="215" spans="70:80" hidden="1">
      <c r="BR215" s="51"/>
      <c r="BS215" s="51"/>
      <c r="BT215" s="51"/>
      <c r="BU215" s="51"/>
      <c r="BV215" s="51"/>
      <c r="BW215" s="51"/>
      <c r="BX215" s="51"/>
      <c r="BY215" s="51"/>
      <c r="BZ215" s="51"/>
      <c r="CA215" s="51"/>
      <c r="CB215" s="51"/>
    </row>
    <row r="216" spans="70:80" hidden="1">
      <c r="BR216" s="51"/>
      <c r="BS216" s="51"/>
      <c r="BT216" s="51"/>
      <c r="BU216" s="51"/>
      <c r="BV216" s="51"/>
      <c r="BW216" s="51"/>
      <c r="BX216" s="51"/>
      <c r="BY216" s="51"/>
      <c r="BZ216" s="51"/>
      <c r="CA216" s="51"/>
      <c r="CB216" s="51"/>
    </row>
    <row r="217" spans="70:80" hidden="1">
      <c r="BR217" s="51"/>
      <c r="BS217" s="51"/>
      <c r="BT217" s="51"/>
      <c r="BU217" s="51"/>
      <c r="BV217" s="51"/>
      <c r="BW217" s="51"/>
      <c r="BX217" s="51"/>
      <c r="BY217" s="51"/>
      <c r="BZ217" s="51"/>
      <c r="CA217" s="51"/>
      <c r="CB217" s="51"/>
    </row>
    <row r="218" spans="70:80" hidden="1">
      <c r="BR218" s="51"/>
      <c r="BS218" s="51"/>
      <c r="BT218" s="51"/>
      <c r="BU218" s="51"/>
      <c r="BV218" s="51"/>
      <c r="BW218" s="51"/>
      <c r="BX218" s="51"/>
      <c r="BY218" s="51"/>
      <c r="BZ218" s="51"/>
      <c r="CA218" s="51"/>
      <c r="CB218" s="51"/>
    </row>
    <row r="219" spans="70:80" hidden="1">
      <c r="BR219" s="51"/>
      <c r="BS219" s="51"/>
      <c r="BT219" s="51"/>
      <c r="BU219" s="51"/>
      <c r="BV219" s="51"/>
      <c r="BW219" s="51"/>
      <c r="BX219" s="51"/>
      <c r="BY219" s="51"/>
      <c r="BZ219" s="51"/>
      <c r="CA219" s="51"/>
      <c r="CB219" s="51"/>
    </row>
    <row r="220" spans="70:80" hidden="1">
      <c r="BR220" s="51"/>
      <c r="BS220" s="51"/>
      <c r="BT220" s="51"/>
      <c r="BU220" s="51"/>
      <c r="BV220" s="51"/>
      <c r="BW220" s="51"/>
      <c r="BX220" s="51"/>
      <c r="BY220" s="51"/>
      <c r="BZ220" s="51"/>
      <c r="CA220" s="51"/>
      <c r="CB220" s="51"/>
    </row>
    <row r="221" spans="70:80" hidden="1">
      <c r="BR221" s="51"/>
      <c r="BS221" s="51"/>
      <c r="BT221" s="51"/>
      <c r="BU221" s="51"/>
      <c r="BV221" s="51"/>
      <c r="BW221" s="51"/>
      <c r="BX221" s="51"/>
      <c r="BY221" s="51"/>
      <c r="BZ221" s="51"/>
      <c r="CA221" s="51"/>
      <c r="CB221" s="51"/>
    </row>
    <row r="222" spans="70:80" hidden="1">
      <c r="BR222" s="51"/>
      <c r="BS222" s="51"/>
      <c r="BT222" s="51"/>
      <c r="BU222" s="51"/>
      <c r="BV222" s="51"/>
      <c r="BW222" s="51"/>
      <c r="BX222" s="51"/>
      <c r="BY222" s="51"/>
      <c r="BZ222" s="51"/>
      <c r="CA222" s="51"/>
      <c r="CB222" s="51"/>
    </row>
    <row r="223" spans="70:80" hidden="1">
      <c r="BR223" s="51"/>
      <c r="BS223" s="51"/>
      <c r="BT223" s="51"/>
      <c r="BU223" s="51"/>
      <c r="BV223" s="51"/>
      <c r="BW223" s="51"/>
      <c r="BX223" s="51"/>
      <c r="BY223" s="51"/>
      <c r="BZ223" s="51"/>
      <c r="CA223" s="51"/>
      <c r="CB223" s="51"/>
    </row>
    <row r="224" spans="70:80" hidden="1">
      <c r="BR224" s="51"/>
      <c r="BS224" s="51"/>
      <c r="BT224" s="51"/>
      <c r="BU224" s="51"/>
      <c r="BV224" s="51"/>
      <c r="BW224" s="51"/>
      <c r="BX224" s="51"/>
      <c r="BY224" s="51"/>
      <c r="BZ224" s="51"/>
      <c r="CA224" s="51"/>
      <c r="CB224" s="51"/>
    </row>
    <row r="225" spans="70:80" hidden="1">
      <c r="BR225" s="51"/>
      <c r="BS225" s="51"/>
      <c r="BT225" s="51"/>
      <c r="BU225" s="51"/>
      <c r="BV225" s="51"/>
      <c r="BW225" s="51"/>
      <c r="BX225" s="51"/>
      <c r="BY225" s="51"/>
      <c r="BZ225" s="51"/>
      <c r="CA225" s="51"/>
      <c r="CB225" s="51"/>
    </row>
    <row r="226" spans="70:80" hidden="1">
      <c r="BR226" s="51"/>
      <c r="BS226" s="51"/>
      <c r="BT226" s="51"/>
      <c r="BU226" s="51"/>
      <c r="BV226" s="51"/>
      <c r="BW226" s="51"/>
      <c r="BX226" s="51"/>
      <c r="BY226" s="51"/>
      <c r="BZ226" s="51"/>
      <c r="CA226" s="51"/>
      <c r="CB226" s="51"/>
    </row>
    <row r="227" spans="70:80" hidden="1">
      <c r="BR227" s="51"/>
      <c r="BS227" s="51"/>
      <c r="BT227" s="51"/>
      <c r="BU227" s="51"/>
      <c r="BV227" s="51"/>
      <c r="BW227" s="51"/>
      <c r="BX227" s="51"/>
      <c r="BY227" s="51"/>
      <c r="BZ227" s="51"/>
      <c r="CA227" s="51"/>
      <c r="CB227" s="51"/>
    </row>
    <row r="228" spans="70:80" hidden="1">
      <c r="BR228" s="51"/>
      <c r="BS228" s="51"/>
      <c r="BT228" s="51"/>
      <c r="BU228" s="51"/>
      <c r="BV228" s="51"/>
      <c r="BW228" s="51"/>
      <c r="BX228" s="51"/>
      <c r="BY228" s="51"/>
      <c r="BZ228" s="51"/>
      <c r="CA228" s="51"/>
      <c r="CB228" s="51"/>
    </row>
    <row r="229" spans="70:80" hidden="1">
      <c r="BR229" s="51"/>
      <c r="BS229" s="51"/>
      <c r="BT229" s="51"/>
      <c r="BU229" s="51"/>
      <c r="BV229" s="51"/>
      <c r="BW229" s="51"/>
      <c r="BX229" s="51"/>
      <c r="BY229" s="51"/>
      <c r="BZ229" s="51"/>
      <c r="CA229" s="51"/>
      <c r="CB229" s="51"/>
    </row>
    <row r="230" spans="70:80" hidden="1">
      <c r="BR230" s="51"/>
      <c r="BS230" s="51"/>
      <c r="BT230" s="51"/>
      <c r="BU230" s="51"/>
      <c r="BV230" s="51"/>
      <c r="BW230" s="51"/>
      <c r="BX230" s="51"/>
      <c r="BY230" s="51"/>
      <c r="BZ230" s="51"/>
      <c r="CA230" s="51"/>
      <c r="CB230" s="51"/>
    </row>
    <row r="231" spans="70:80" hidden="1">
      <c r="BR231" s="51"/>
      <c r="BS231" s="51"/>
      <c r="BT231" s="51"/>
      <c r="BU231" s="51"/>
      <c r="BV231" s="51"/>
      <c r="BW231" s="51"/>
      <c r="BX231" s="51"/>
      <c r="BY231" s="51"/>
      <c r="BZ231" s="51"/>
      <c r="CA231" s="51"/>
      <c r="CB231" s="51"/>
    </row>
    <row r="232" spans="70:80" hidden="1">
      <c r="BR232" s="51"/>
      <c r="BS232" s="51"/>
      <c r="BT232" s="51"/>
      <c r="BU232" s="51"/>
      <c r="BV232" s="51"/>
      <c r="BW232" s="51"/>
      <c r="BX232" s="51"/>
      <c r="BY232" s="51"/>
      <c r="BZ232" s="51"/>
      <c r="CA232" s="51"/>
      <c r="CB232" s="51"/>
    </row>
    <row r="233" spans="70:80" hidden="1">
      <c r="BR233" s="51"/>
      <c r="BS233" s="51"/>
      <c r="BT233" s="51"/>
      <c r="BU233" s="51"/>
      <c r="BV233" s="51"/>
      <c r="BW233" s="51"/>
      <c r="BX233" s="51"/>
      <c r="BY233" s="51"/>
      <c r="BZ233" s="51"/>
      <c r="CA233" s="51"/>
      <c r="CB233" s="51"/>
    </row>
    <row r="234" spans="70:80" hidden="1">
      <c r="BR234" s="51"/>
      <c r="BS234" s="51"/>
      <c r="BT234" s="51"/>
      <c r="BU234" s="51"/>
      <c r="BV234" s="51"/>
      <c r="BW234" s="51"/>
      <c r="BX234" s="51"/>
      <c r="BY234" s="51"/>
      <c r="BZ234" s="51"/>
      <c r="CA234" s="51"/>
      <c r="CB234" s="51"/>
    </row>
    <row r="235" spans="70:80" hidden="1">
      <c r="BR235" s="51"/>
      <c r="BS235" s="51"/>
      <c r="BT235" s="51"/>
      <c r="BU235" s="51"/>
      <c r="BV235" s="51"/>
      <c r="BW235" s="51"/>
      <c r="BX235" s="51"/>
      <c r="BY235" s="51"/>
      <c r="BZ235" s="51"/>
      <c r="CA235" s="51"/>
      <c r="CB235" s="51"/>
    </row>
    <row r="236" spans="70:80" hidden="1">
      <c r="BR236" s="51"/>
      <c r="BS236" s="51"/>
      <c r="BT236" s="51"/>
      <c r="BU236" s="51"/>
      <c r="BV236" s="51"/>
      <c r="BW236" s="51"/>
      <c r="BX236" s="51"/>
      <c r="BY236" s="51"/>
      <c r="BZ236" s="51"/>
      <c r="CA236" s="51"/>
      <c r="CB236" s="51"/>
    </row>
    <row r="237" spans="70:80" hidden="1">
      <c r="BR237" s="51"/>
      <c r="BS237" s="51"/>
      <c r="BT237" s="51"/>
      <c r="BU237" s="51"/>
      <c r="BV237" s="51"/>
      <c r="BW237" s="51"/>
      <c r="BX237" s="51"/>
      <c r="BY237" s="51"/>
      <c r="BZ237" s="51"/>
      <c r="CA237" s="51"/>
      <c r="CB237" s="51"/>
    </row>
    <row r="238" spans="70:80" hidden="1">
      <c r="BR238" s="51"/>
      <c r="BS238" s="51"/>
      <c r="BT238" s="51"/>
      <c r="BU238" s="51"/>
      <c r="BV238" s="51"/>
      <c r="BW238" s="51"/>
      <c r="BX238" s="51"/>
      <c r="BY238" s="51"/>
      <c r="BZ238" s="51"/>
      <c r="CA238" s="51"/>
      <c r="CB238" s="51"/>
    </row>
    <row r="239" spans="70:80" hidden="1">
      <c r="BR239" s="51"/>
      <c r="BS239" s="51"/>
      <c r="BT239" s="51"/>
      <c r="BU239" s="51"/>
      <c r="BV239" s="51"/>
      <c r="BW239" s="51"/>
      <c r="BX239" s="51"/>
      <c r="BY239" s="51"/>
      <c r="BZ239" s="51"/>
      <c r="CA239" s="51"/>
      <c r="CB239" s="51"/>
    </row>
    <row r="240" spans="70:80" hidden="1">
      <c r="BR240" s="51"/>
      <c r="BS240" s="51"/>
      <c r="BT240" s="51"/>
      <c r="BU240" s="51"/>
      <c r="BV240" s="51"/>
      <c r="BW240" s="51"/>
      <c r="BX240" s="51"/>
      <c r="BY240" s="51"/>
      <c r="BZ240" s="51"/>
      <c r="CA240" s="51"/>
      <c r="CB240" s="51"/>
    </row>
    <row r="241" spans="2:80" hidden="1">
      <c r="BR241" s="51"/>
      <c r="BS241" s="51"/>
      <c r="BT241" s="51"/>
      <c r="BU241" s="51"/>
      <c r="BV241" s="51"/>
      <c r="BW241" s="51"/>
      <c r="BX241" s="51"/>
      <c r="BY241" s="51"/>
      <c r="BZ241" s="51"/>
      <c r="CA241" s="51"/>
      <c r="CB241" s="51"/>
    </row>
    <row r="242" spans="2:80" hidden="1">
      <c r="BR242" s="51"/>
      <c r="BS242" s="51"/>
      <c r="BT242" s="51"/>
      <c r="BU242" s="51"/>
      <c r="BV242" s="51"/>
      <c r="BW242" s="51"/>
      <c r="BX242" s="51"/>
      <c r="BY242" s="51"/>
      <c r="BZ242" s="51"/>
      <c r="CA242" s="51"/>
      <c r="CB242" s="51"/>
    </row>
    <row r="243" spans="2:80" hidden="1">
      <c r="BR243" s="51"/>
      <c r="BS243" s="51"/>
      <c r="BT243" s="51"/>
      <c r="BU243" s="51"/>
      <c r="BV243" s="51"/>
      <c r="BW243" s="51"/>
      <c r="BX243" s="51"/>
      <c r="BY243" s="51"/>
      <c r="BZ243" s="51"/>
      <c r="CA243" s="51"/>
      <c r="CB243" s="51"/>
    </row>
    <row r="244" spans="2:80" hidden="1">
      <c r="BR244" s="51"/>
      <c r="BS244" s="51"/>
      <c r="BT244" s="51"/>
      <c r="BU244" s="51"/>
      <c r="BV244" s="51"/>
      <c r="BW244" s="51"/>
      <c r="BX244" s="51"/>
      <c r="BY244" s="51"/>
      <c r="BZ244" s="51"/>
      <c r="CA244" s="51"/>
      <c r="CB244" s="51"/>
    </row>
    <row r="245" spans="2:80" hidden="1">
      <c r="BR245" s="51"/>
      <c r="BS245" s="51"/>
      <c r="BT245" s="51"/>
      <c r="BU245" s="51"/>
      <c r="BV245" s="51"/>
      <c r="BW245" s="51"/>
      <c r="BX245" s="51"/>
      <c r="BY245" s="51"/>
      <c r="BZ245" s="51"/>
      <c r="CA245" s="51"/>
      <c r="CB245" s="51"/>
    </row>
    <row r="246" spans="2:80" hidden="1">
      <c r="BR246" s="51"/>
      <c r="BS246" s="51"/>
      <c r="BT246" s="51"/>
      <c r="BU246" s="51"/>
      <c r="BV246" s="51"/>
      <c r="BW246" s="51"/>
      <c r="BX246" s="51"/>
      <c r="BY246" s="51"/>
      <c r="BZ246" s="51"/>
      <c r="CA246" s="51"/>
      <c r="CB246" s="51"/>
    </row>
    <row r="247" spans="2:80" hidden="1">
      <c r="BR247" s="51"/>
      <c r="BS247" s="51"/>
      <c r="BT247" s="51"/>
      <c r="BU247" s="51"/>
      <c r="BV247" s="51"/>
      <c r="BW247" s="51"/>
      <c r="BX247" s="51"/>
      <c r="BY247" s="51"/>
      <c r="BZ247" s="51"/>
      <c r="CA247" s="51"/>
      <c r="CB247" s="51"/>
    </row>
    <row r="248" spans="2:80" hidden="1">
      <c r="BR248" s="51"/>
      <c r="BS248" s="51"/>
      <c r="BT248" s="51"/>
      <c r="BU248" s="51"/>
      <c r="BV248" s="51"/>
      <c r="BW248" s="51"/>
      <c r="BX248" s="51"/>
      <c r="BY248" s="51"/>
      <c r="BZ248" s="51"/>
      <c r="CA248" s="51"/>
      <c r="CB248" s="51"/>
    </row>
    <row r="249" spans="2:80" hidden="1">
      <c r="BR249" s="51"/>
      <c r="BS249" s="51"/>
      <c r="BT249" s="51"/>
      <c r="BU249" s="51"/>
      <c r="BV249" s="51"/>
      <c r="BW249" s="51"/>
      <c r="BX249" s="51"/>
      <c r="BY249" s="51"/>
      <c r="BZ249" s="51"/>
      <c r="CA249" s="51"/>
      <c r="CB249" s="51"/>
    </row>
    <row r="250" spans="2:80" hidden="1">
      <c r="BR250" s="51"/>
      <c r="BS250" s="51"/>
      <c r="BT250" s="51"/>
      <c r="BU250" s="51"/>
      <c r="BV250" s="51"/>
      <c r="BW250" s="51"/>
      <c r="BX250" s="51"/>
      <c r="BY250" s="51"/>
      <c r="BZ250" s="51"/>
      <c r="CA250" s="51"/>
      <c r="CB250" s="51"/>
    </row>
    <row r="251" spans="2:80">
      <c r="B251" t="s">
        <v>416</v>
      </c>
    </row>
  </sheetData>
  <sheetProtection algorithmName="SHA-512" hashValue="pDZTvQV+KsCHqTgdZUrlunNDi2w3F5i5/6IWUWNuUGMy0DZjpVYkavTbov/sFT2+DIgHtuNzeL304p2jyFyzuA==" saltValue="kUS3GihkXFUT146F1tYUew==" spinCount="100000" sheet="1" objects="1" scenarios="1"/>
  <mergeCells count="879">
    <mergeCell ref="B23:B24"/>
    <mergeCell ref="F11:S11"/>
    <mergeCell ref="U11:W11"/>
    <mergeCell ref="L12:S13"/>
    <mergeCell ref="U12:W13"/>
    <mergeCell ref="Y12:AB12"/>
    <mergeCell ref="F10:Q10"/>
    <mergeCell ref="U10:Y10"/>
    <mergeCell ref="Z10:AA10"/>
    <mergeCell ref="AB10:AC10"/>
    <mergeCell ref="C15:E16"/>
    <mergeCell ref="F15:G16"/>
    <mergeCell ref="H15:H16"/>
    <mergeCell ref="I15:J16"/>
    <mergeCell ref="K15:K16"/>
    <mergeCell ref="L15:O16"/>
    <mergeCell ref="H21:I21"/>
    <mergeCell ref="J21:P22"/>
    <mergeCell ref="S21:T25"/>
    <mergeCell ref="D22:I22"/>
    <mergeCell ref="C18:E19"/>
    <mergeCell ref="AQ3:AV3"/>
    <mergeCell ref="AQ4:BE5"/>
    <mergeCell ref="B6:K6"/>
    <mergeCell ref="L6:Y6"/>
    <mergeCell ref="U9:Y9"/>
    <mergeCell ref="Z9:AC9"/>
    <mergeCell ref="AD9:AK9"/>
    <mergeCell ref="AH10:AI10"/>
    <mergeCell ref="AJ10:AK10"/>
    <mergeCell ref="AD10:AE10"/>
    <mergeCell ref="AF10:AG10"/>
    <mergeCell ref="BQ12:CR13"/>
    <mergeCell ref="C13:G13"/>
    <mergeCell ref="H13:J13"/>
    <mergeCell ref="X13:AK13"/>
    <mergeCell ref="C14:G14"/>
    <mergeCell ref="H14:J14"/>
    <mergeCell ref="U14:W14"/>
    <mergeCell ref="X14:AK14"/>
    <mergeCell ref="BQ14:BV14"/>
    <mergeCell ref="CB14:CG14"/>
    <mergeCell ref="CH14:CP14"/>
    <mergeCell ref="CR14:CW14"/>
    <mergeCell ref="AW12:BM13"/>
    <mergeCell ref="BQ15:BS16"/>
    <mergeCell ref="BT15:BZ16"/>
    <mergeCell ref="CR15:DG16"/>
    <mergeCell ref="U16:W16"/>
    <mergeCell ref="X16:AK16"/>
    <mergeCell ref="P15:P16"/>
    <mergeCell ref="Q15:S16"/>
    <mergeCell ref="U15:W15"/>
    <mergeCell ref="X15:AK15"/>
    <mergeCell ref="AR15:AU16"/>
    <mergeCell ref="AW15:BF16"/>
    <mergeCell ref="AN23:AN26"/>
    <mergeCell ref="AR23:AU24"/>
    <mergeCell ref="AV23:AW24"/>
    <mergeCell ref="AX23:AY24"/>
    <mergeCell ref="BA23:BF23"/>
    <mergeCell ref="U24:U25"/>
    <mergeCell ref="V24:AK25"/>
    <mergeCell ref="BQ23:BS23"/>
    <mergeCell ref="CX14:DG14"/>
    <mergeCell ref="AS17:BF18"/>
    <mergeCell ref="CB19:DG21"/>
    <mergeCell ref="V21:Y21"/>
    <mergeCell ref="Z21:AK21"/>
    <mergeCell ref="AR21:BM22"/>
    <mergeCell ref="U22:U23"/>
    <mergeCell ref="V22:AK23"/>
    <mergeCell ref="F18:AE19"/>
    <mergeCell ref="AF18:AH19"/>
    <mergeCell ref="AI18:AK19"/>
    <mergeCell ref="BQ19:BS21"/>
    <mergeCell ref="BT19:CA21"/>
    <mergeCell ref="BB25:BC26"/>
    <mergeCell ref="BD25:BG26"/>
    <mergeCell ref="BH25:BM26"/>
    <mergeCell ref="BQ25:BS25"/>
    <mergeCell ref="D26:I26"/>
    <mergeCell ref="BQ26:BS26"/>
    <mergeCell ref="D24:I24"/>
    <mergeCell ref="BQ24:BS24"/>
    <mergeCell ref="D25:G25"/>
    <mergeCell ref="H25:I25"/>
    <mergeCell ref="J25:P26"/>
    <mergeCell ref="AO25:AS26"/>
    <mergeCell ref="AT25:AY26"/>
    <mergeCell ref="AZ25:BA26"/>
    <mergeCell ref="BP22:BP49"/>
    <mergeCell ref="BQ22:BS22"/>
    <mergeCell ref="D29:G29"/>
    <mergeCell ref="H29:I29"/>
    <mergeCell ref="J29:P30"/>
    <mergeCell ref="U29:AK30"/>
    <mergeCell ref="BQ29:BS29"/>
    <mergeCell ref="D30:I30"/>
    <mergeCell ref="BQ30:BS30"/>
    <mergeCell ref="D27:G27"/>
    <mergeCell ref="H27:I27"/>
    <mergeCell ref="J27:P28"/>
    <mergeCell ref="BQ27:BS27"/>
    <mergeCell ref="D28:I28"/>
    <mergeCell ref="BQ28:BS28"/>
    <mergeCell ref="D31:G31"/>
    <mergeCell ref="H31:I31"/>
    <mergeCell ref="J23:P24"/>
    <mergeCell ref="J31:P32"/>
    <mergeCell ref="AP31:BN32"/>
    <mergeCell ref="BQ31:BS31"/>
    <mergeCell ref="D32:I32"/>
    <mergeCell ref="U32:AK36"/>
    <mergeCell ref="BQ32:BS32"/>
    <mergeCell ref="D33:G33"/>
    <mergeCell ref="H33:I33"/>
    <mergeCell ref="J33:P34"/>
    <mergeCell ref="AP33:BN34"/>
    <mergeCell ref="BQ33:BS33"/>
    <mergeCell ref="D34:I34"/>
    <mergeCell ref="BQ34:BS34"/>
    <mergeCell ref="H35:I35"/>
    <mergeCell ref="J35:P36"/>
    <mergeCell ref="AP35:BN36"/>
    <mergeCell ref="BQ35:BS35"/>
    <mergeCell ref="D36:I36"/>
    <mergeCell ref="BQ36:BS36"/>
    <mergeCell ref="D37:F37"/>
    <mergeCell ref="J37:P38"/>
    <mergeCell ref="BQ37:BS37"/>
    <mergeCell ref="C38:G38"/>
    <mergeCell ref="H38:I38"/>
    <mergeCell ref="U38:AK39"/>
    <mergeCell ref="AR38:AW39"/>
    <mergeCell ref="BQ38:BS38"/>
    <mergeCell ref="D42:I42"/>
    <mergeCell ref="U42:AK43"/>
    <mergeCell ref="BQ42:BS42"/>
    <mergeCell ref="C43:C44"/>
    <mergeCell ref="D43:H44"/>
    <mergeCell ref="BQ43:BS43"/>
    <mergeCell ref="BQ44:BS44"/>
    <mergeCell ref="B39:B40"/>
    <mergeCell ref="E39:F39"/>
    <mergeCell ref="J39:P40"/>
    <mergeCell ref="BQ39:BS39"/>
    <mergeCell ref="D40:I40"/>
    <mergeCell ref="U40:AK41"/>
    <mergeCell ref="BQ40:BS40"/>
    <mergeCell ref="D41:I41"/>
    <mergeCell ref="J41:P42"/>
    <mergeCell ref="BQ41:BS41"/>
    <mergeCell ref="C45:G45"/>
    <mergeCell ref="BQ45:BS45"/>
    <mergeCell ref="C46:H46"/>
    <mergeCell ref="BQ46:BS46"/>
    <mergeCell ref="D47:E47"/>
    <mergeCell ref="F47:H47"/>
    <mergeCell ref="I47:M47"/>
    <mergeCell ref="N47:S47"/>
    <mergeCell ref="T47:U47"/>
    <mergeCell ref="V47:X47"/>
    <mergeCell ref="Y47:AC47"/>
    <mergeCell ref="AD47:AI47"/>
    <mergeCell ref="BQ47:BS47"/>
    <mergeCell ref="BQ49:BS49"/>
    <mergeCell ref="D48:E48"/>
    <mergeCell ref="F48:H48"/>
    <mergeCell ref="I48:M48"/>
    <mergeCell ref="N48:S48"/>
    <mergeCell ref="T48:U48"/>
    <mergeCell ref="V48:X48"/>
    <mergeCell ref="Y48:AC48"/>
    <mergeCell ref="AD48:AI48"/>
    <mergeCell ref="BQ48:BS48"/>
    <mergeCell ref="Y56:AC56"/>
    <mergeCell ref="AD56:AI56"/>
    <mergeCell ref="D49:E49"/>
    <mergeCell ref="F49:H49"/>
    <mergeCell ref="I49:M49"/>
    <mergeCell ref="N49:S49"/>
    <mergeCell ref="T49:U49"/>
    <mergeCell ref="V49:X49"/>
    <mergeCell ref="Y49:AC49"/>
    <mergeCell ref="AD49:AI49"/>
    <mergeCell ref="BQ50:BS50"/>
    <mergeCell ref="D51:E51"/>
    <mergeCell ref="F51:H51"/>
    <mergeCell ref="I51:M51"/>
    <mergeCell ref="N51:S51"/>
    <mergeCell ref="T51:U51"/>
    <mergeCell ref="V51:X51"/>
    <mergeCell ref="Y51:AC51"/>
    <mergeCell ref="AD51:AI51"/>
    <mergeCell ref="BQ51:BS51"/>
    <mergeCell ref="D50:E50"/>
    <mergeCell ref="F50:H50"/>
    <mergeCell ref="I50:M50"/>
    <mergeCell ref="N50:S50"/>
    <mergeCell ref="T50:U50"/>
    <mergeCell ref="V50:X50"/>
    <mergeCell ref="Y50:AC50"/>
    <mergeCell ref="AD50:AI50"/>
    <mergeCell ref="BP50:BP56"/>
    <mergeCell ref="Y52:AC52"/>
    <mergeCell ref="AD52:AI52"/>
    <mergeCell ref="D54:E54"/>
    <mergeCell ref="F54:H54"/>
    <mergeCell ref="I54:M54"/>
    <mergeCell ref="BQ52:BS52"/>
    <mergeCell ref="D53:E53"/>
    <mergeCell ref="F53:H53"/>
    <mergeCell ref="I53:M53"/>
    <mergeCell ref="N53:S53"/>
    <mergeCell ref="T53:U53"/>
    <mergeCell ref="V53:X53"/>
    <mergeCell ref="Y53:AC53"/>
    <mergeCell ref="D52:E52"/>
    <mergeCell ref="F52:H52"/>
    <mergeCell ref="I52:M52"/>
    <mergeCell ref="N52:S52"/>
    <mergeCell ref="T52:U52"/>
    <mergeCell ref="V52:X52"/>
    <mergeCell ref="AD53:AI53"/>
    <mergeCell ref="BQ53:BS53"/>
    <mergeCell ref="BQ54:BS54"/>
    <mergeCell ref="D55:E55"/>
    <mergeCell ref="F55:H55"/>
    <mergeCell ref="I55:M55"/>
    <mergeCell ref="N55:S55"/>
    <mergeCell ref="T55:U55"/>
    <mergeCell ref="V55:X55"/>
    <mergeCell ref="Y55:AC55"/>
    <mergeCell ref="AD55:AI55"/>
    <mergeCell ref="BQ55:BS55"/>
    <mergeCell ref="N54:S54"/>
    <mergeCell ref="T54:U54"/>
    <mergeCell ref="V54:X54"/>
    <mergeCell ref="Y54:AC54"/>
    <mergeCell ref="AD54:AI54"/>
    <mergeCell ref="BQ56:BS56"/>
    <mergeCell ref="D57:E57"/>
    <mergeCell ref="F57:H57"/>
    <mergeCell ref="I57:M57"/>
    <mergeCell ref="N57:S57"/>
    <mergeCell ref="T57:U57"/>
    <mergeCell ref="V57:X57"/>
    <mergeCell ref="Y57:AC57"/>
    <mergeCell ref="D56:E56"/>
    <mergeCell ref="F56:H56"/>
    <mergeCell ref="I56:M56"/>
    <mergeCell ref="N56:S56"/>
    <mergeCell ref="T56:U56"/>
    <mergeCell ref="V56:X56"/>
    <mergeCell ref="AD57:AI57"/>
    <mergeCell ref="BP57:BP73"/>
    <mergeCell ref="BQ57:BS57"/>
    <mergeCell ref="D58:E58"/>
    <mergeCell ref="F58:H58"/>
    <mergeCell ref="I58:M58"/>
    <mergeCell ref="N58:S58"/>
    <mergeCell ref="T58:U58"/>
    <mergeCell ref="V58:X58"/>
    <mergeCell ref="Y58:AC58"/>
    <mergeCell ref="AD58:AI58"/>
    <mergeCell ref="BQ58:BS58"/>
    <mergeCell ref="D59:E59"/>
    <mergeCell ref="F59:H59"/>
    <mergeCell ref="I59:M59"/>
    <mergeCell ref="N59:S59"/>
    <mergeCell ref="T59:U59"/>
    <mergeCell ref="V59:X59"/>
    <mergeCell ref="Y59:AC59"/>
    <mergeCell ref="AD59:AI59"/>
    <mergeCell ref="BQ64:BS64"/>
    <mergeCell ref="W65:Z65"/>
    <mergeCell ref="AA65:AK65"/>
    <mergeCell ref="BQ65:BS65"/>
    <mergeCell ref="U66:Y66"/>
    <mergeCell ref="Z66:AC66"/>
    <mergeCell ref="AD66:AK66"/>
    <mergeCell ref="BQ66:BS66"/>
    <mergeCell ref="BQ59:BS59"/>
    <mergeCell ref="BQ60:BS60"/>
    <mergeCell ref="BQ61:BS61"/>
    <mergeCell ref="BQ62:BS62"/>
    <mergeCell ref="BQ63:BS63"/>
    <mergeCell ref="AF60:AK60"/>
    <mergeCell ref="H70:J70"/>
    <mergeCell ref="L70:R71"/>
    <mergeCell ref="X70:AK70"/>
    <mergeCell ref="BQ70:BS70"/>
    <mergeCell ref="U71:W71"/>
    <mergeCell ref="X71:AK71"/>
    <mergeCell ref="BQ71:BS71"/>
    <mergeCell ref="AH67:AI67"/>
    <mergeCell ref="AJ67:AK67"/>
    <mergeCell ref="AQ67:BK70"/>
    <mergeCell ref="BQ67:BS67"/>
    <mergeCell ref="F68:S68"/>
    <mergeCell ref="U68:W68"/>
    <mergeCell ref="BQ68:BS68"/>
    <mergeCell ref="U69:W70"/>
    <mergeCell ref="BQ69:BS69"/>
    <mergeCell ref="C70:G70"/>
    <mergeCell ref="F67:Q67"/>
    <mergeCell ref="U67:Y67"/>
    <mergeCell ref="Z67:AA67"/>
    <mergeCell ref="AB67:AC67"/>
    <mergeCell ref="AD67:AE67"/>
    <mergeCell ref="AF67:AG67"/>
    <mergeCell ref="P72:P73"/>
    <mergeCell ref="Q72:S73"/>
    <mergeCell ref="U72:W72"/>
    <mergeCell ref="X72:AK72"/>
    <mergeCell ref="BQ72:BS72"/>
    <mergeCell ref="U73:W73"/>
    <mergeCell ref="X73:AK73"/>
    <mergeCell ref="BQ73:BS73"/>
    <mergeCell ref="C72:E73"/>
    <mergeCell ref="F72:G73"/>
    <mergeCell ref="H72:H73"/>
    <mergeCell ref="I72:J73"/>
    <mergeCell ref="K72:K73"/>
    <mergeCell ref="L72:O73"/>
    <mergeCell ref="B80:B81"/>
    <mergeCell ref="J80:P81"/>
    <mergeCell ref="BQ80:BS80"/>
    <mergeCell ref="D84:I84"/>
    <mergeCell ref="J84:P85"/>
    <mergeCell ref="C75:E76"/>
    <mergeCell ref="F75:AE76"/>
    <mergeCell ref="AF75:AH76"/>
    <mergeCell ref="AI75:AK76"/>
    <mergeCell ref="H78:I78"/>
    <mergeCell ref="J78:P79"/>
    <mergeCell ref="S78:U82"/>
    <mergeCell ref="V78:Y78"/>
    <mergeCell ref="Z78:AK78"/>
    <mergeCell ref="BT80:CA80"/>
    <mergeCell ref="D81:I81"/>
    <mergeCell ref="V81:AK82"/>
    <mergeCell ref="BQ81:BS81"/>
    <mergeCell ref="BT81:CA81"/>
    <mergeCell ref="J82:P83"/>
    <mergeCell ref="BQ82:BS82"/>
    <mergeCell ref="D83:I83"/>
    <mergeCell ref="BQ83:BS83"/>
    <mergeCell ref="BT83:CA83"/>
    <mergeCell ref="BP78:BP119"/>
    <mergeCell ref="BQ78:BS78"/>
    <mergeCell ref="D79:I79"/>
    <mergeCell ref="V79:AK80"/>
    <mergeCell ref="BQ79:BS79"/>
    <mergeCell ref="BT85:CA85"/>
    <mergeCell ref="D86:I86"/>
    <mergeCell ref="J86:P87"/>
    <mergeCell ref="U86:W86"/>
    <mergeCell ref="X86:AB86"/>
    <mergeCell ref="BQ86:BS86"/>
    <mergeCell ref="D87:I87"/>
    <mergeCell ref="S87:S93"/>
    <mergeCell ref="U87:V87"/>
    <mergeCell ref="W87:Y87"/>
    <mergeCell ref="D85:I85"/>
    <mergeCell ref="U85:W85"/>
    <mergeCell ref="X85:AB85"/>
    <mergeCell ref="AD85:AF85"/>
    <mergeCell ref="AG85:AK85"/>
    <mergeCell ref="BQ85:BS85"/>
    <mergeCell ref="S84:S86"/>
    <mergeCell ref="U84:W84"/>
    <mergeCell ref="X84:AB84"/>
    <mergeCell ref="AD84:AF84"/>
    <mergeCell ref="AG84:AK84"/>
    <mergeCell ref="BQ84:BS84"/>
    <mergeCell ref="AA87:AB87"/>
    <mergeCell ref="AC87:AE87"/>
    <mergeCell ref="AG87:AH87"/>
    <mergeCell ref="AI87:AK87"/>
    <mergeCell ref="BQ87:BS87"/>
    <mergeCell ref="D89:I89"/>
    <mergeCell ref="U89:V89"/>
    <mergeCell ref="W89:Y89"/>
    <mergeCell ref="AA89:AB89"/>
    <mergeCell ref="AC89:AE89"/>
    <mergeCell ref="AG89:AH89"/>
    <mergeCell ref="AI89:AK89"/>
    <mergeCell ref="BJ89:BK89"/>
    <mergeCell ref="BQ89:BS89"/>
    <mergeCell ref="J88:P89"/>
    <mergeCell ref="U88:V88"/>
    <mergeCell ref="W88:Y88"/>
    <mergeCell ref="AA88:AB88"/>
    <mergeCell ref="AC88:AE88"/>
    <mergeCell ref="AG88:AH88"/>
    <mergeCell ref="AI88:AK88"/>
    <mergeCell ref="BJ88:BK88"/>
    <mergeCell ref="BQ88:BS88"/>
    <mergeCell ref="D91:I91"/>
    <mergeCell ref="U91:V91"/>
    <mergeCell ref="W91:Y91"/>
    <mergeCell ref="AA91:AB91"/>
    <mergeCell ref="AC91:AE91"/>
    <mergeCell ref="AG91:AH91"/>
    <mergeCell ref="AI91:AK91"/>
    <mergeCell ref="BQ91:BS91"/>
    <mergeCell ref="D93:I94"/>
    <mergeCell ref="T93:T94"/>
    <mergeCell ref="U93:AK94"/>
    <mergeCell ref="BJ93:BK93"/>
    <mergeCell ref="BQ93:BS93"/>
    <mergeCell ref="J90:P91"/>
    <mergeCell ref="U90:V90"/>
    <mergeCell ref="W90:Y90"/>
    <mergeCell ref="AA90:AB90"/>
    <mergeCell ref="AC90:AE90"/>
    <mergeCell ref="AG90:AH90"/>
    <mergeCell ref="AI90:AK90"/>
    <mergeCell ref="BJ90:BK90"/>
    <mergeCell ref="BQ90:BS90"/>
    <mergeCell ref="BT93:CA93"/>
    <mergeCell ref="BT91:CA91"/>
    <mergeCell ref="J92:P94"/>
    <mergeCell ref="U92:V92"/>
    <mergeCell ref="W92:Y92"/>
    <mergeCell ref="AA92:AB92"/>
    <mergeCell ref="AC92:AE92"/>
    <mergeCell ref="AG92:AH92"/>
    <mergeCell ref="AI92:AK92"/>
    <mergeCell ref="BQ92:BS92"/>
    <mergeCell ref="T96:V96"/>
    <mergeCell ref="W96:Y96"/>
    <mergeCell ref="Z96:AB96"/>
    <mergeCell ref="AC96:AE96"/>
    <mergeCell ref="AF96:AH96"/>
    <mergeCell ref="D95:F95"/>
    <mergeCell ref="J95:P98"/>
    <mergeCell ref="S95:S113"/>
    <mergeCell ref="U95:V95"/>
    <mergeCell ref="X95:Y95"/>
    <mergeCell ref="AA95:AB95"/>
    <mergeCell ref="E99:F99"/>
    <mergeCell ref="J99:P101"/>
    <mergeCell ref="U99:V99"/>
    <mergeCell ref="X99:Y99"/>
    <mergeCell ref="D97:I98"/>
    <mergeCell ref="U97:V97"/>
    <mergeCell ref="X97:Y97"/>
    <mergeCell ref="AD97:AE97"/>
    <mergeCell ref="AG97:AH97"/>
    <mergeCell ref="AD95:AE95"/>
    <mergeCell ref="AG95:AH95"/>
    <mergeCell ref="T98:V98"/>
    <mergeCell ref="W98:Y98"/>
    <mergeCell ref="AJ95:AK95"/>
    <mergeCell ref="AD99:AE99"/>
    <mergeCell ref="AG99:AH99"/>
    <mergeCell ref="AJ99:AK99"/>
    <mergeCell ref="BI99:BJ99"/>
    <mergeCell ref="BQ99:BS99"/>
    <mergeCell ref="BT99:CA99"/>
    <mergeCell ref="BQ97:BS97"/>
    <mergeCell ref="BT97:CA97"/>
    <mergeCell ref="BQ95:BS95"/>
    <mergeCell ref="BT95:CA95"/>
    <mergeCell ref="AI96:AK96"/>
    <mergeCell ref="AJ97:AK97"/>
    <mergeCell ref="Z98:AB98"/>
    <mergeCell ref="AC98:AE98"/>
    <mergeCell ref="AF98:AH98"/>
    <mergeCell ref="AI98:AK98"/>
    <mergeCell ref="AI100:AK100"/>
    <mergeCell ref="D101:I101"/>
    <mergeCell ref="U101:V101"/>
    <mergeCell ref="X101:Y101"/>
    <mergeCell ref="AA101:AB101"/>
    <mergeCell ref="AG101:AH101"/>
    <mergeCell ref="AJ101:AK101"/>
    <mergeCell ref="B100:B101"/>
    <mergeCell ref="T100:V100"/>
    <mergeCell ref="W100:Y100"/>
    <mergeCell ref="Z100:AB100"/>
    <mergeCell ref="AC100:AE100"/>
    <mergeCell ref="AF100:AH100"/>
    <mergeCell ref="BQ101:BS101"/>
    <mergeCell ref="BT101:CA101"/>
    <mergeCell ref="C102:C103"/>
    <mergeCell ref="D102:I103"/>
    <mergeCell ref="J102:P105"/>
    <mergeCell ref="T102:V102"/>
    <mergeCell ref="W102:Y102"/>
    <mergeCell ref="Z102:AB102"/>
    <mergeCell ref="AC102:AE102"/>
    <mergeCell ref="AF102:AH102"/>
    <mergeCell ref="BQ103:BS103"/>
    <mergeCell ref="T104:V104"/>
    <mergeCell ref="W104:Y104"/>
    <mergeCell ref="Z104:AB104"/>
    <mergeCell ref="AC104:AE104"/>
    <mergeCell ref="AF104:AH104"/>
    <mergeCell ref="AI104:AK104"/>
    <mergeCell ref="AI102:AK102"/>
    <mergeCell ref="U103:V103"/>
    <mergeCell ref="X103:Y103"/>
    <mergeCell ref="AA103:AB103"/>
    <mergeCell ref="AG103:AH103"/>
    <mergeCell ref="AJ103:AK103"/>
    <mergeCell ref="C107:C108"/>
    <mergeCell ref="D107:G108"/>
    <mergeCell ref="U107:V107"/>
    <mergeCell ref="X107:Y107"/>
    <mergeCell ref="AA107:AB107"/>
    <mergeCell ref="AD107:AE107"/>
    <mergeCell ref="AJ105:AK105"/>
    <mergeCell ref="AG107:AH107"/>
    <mergeCell ref="AJ107:AK107"/>
    <mergeCell ref="BQ105:BS105"/>
    <mergeCell ref="BT105:CA105"/>
    <mergeCell ref="T106:V106"/>
    <mergeCell ref="W106:Y106"/>
    <mergeCell ref="Z106:AB106"/>
    <mergeCell ref="AC106:AE106"/>
    <mergeCell ref="AF106:AH106"/>
    <mergeCell ref="AI106:AK106"/>
    <mergeCell ref="D105:I105"/>
    <mergeCell ref="U105:V105"/>
    <mergeCell ref="X105:Y105"/>
    <mergeCell ref="AA105:AB105"/>
    <mergeCell ref="AD105:AE105"/>
    <mergeCell ref="AG105:AH105"/>
    <mergeCell ref="BQ107:BS107"/>
    <mergeCell ref="BT107:CA107"/>
    <mergeCell ref="T108:V108"/>
    <mergeCell ref="W108:Y108"/>
    <mergeCell ref="Z108:AB108"/>
    <mergeCell ref="AC108:AE108"/>
    <mergeCell ref="AF108:AH108"/>
    <mergeCell ref="AI108:AK108"/>
    <mergeCell ref="N109:P110"/>
    <mergeCell ref="U109:V109"/>
    <mergeCell ref="X109:Y109"/>
    <mergeCell ref="AA109:AB109"/>
    <mergeCell ref="AD109:AE109"/>
    <mergeCell ref="AG109:AH109"/>
    <mergeCell ref="AJ109:AK109"/>
    <mergeCell ref="BQ109:BS109"/>
    <mergeCell ref="BT109:CA109"/>
    <mergeCell ref="T110:V111"/>
    <mergeCell ref="W110:Y111"/>
    <mergeCell ref="Z110:AB111"/>
    <mergeCell ref="AC110:AE111"/>
    <mergeCell ref="AF110:AH111"/>
    <mergeCell ref="AI110:AK111"/>
    <mergeCell ref="C109:F112"/>
    <mergeCell ref="G109:G112"/>
    <mergeCell ref="H109:I110"/>
    <mergeCell ref="J109:J112"/>
    <mergeCell ref="K109:L110"/>
    <mergeCell ref="M109:M110"/>
    <mergeCell ref="H111:H112"/>
    <mergeCell ref="I111:I112"/>
    <mergeCell ref="K111:K112"/>
    <mergeCell ref="L111:L112"/>
    <mergeCell ref="AD112:AE112"/>
    <mergeCell ref="AG112:AH112"/>
    <mergeCell ref="AJ112:AK112"/>
    <mergeCell ref="BQ112:BS112"/>
    <mergeCell ref="T113:V113"/>
    <mergeCell ref="W113:Y113"/>
    <mergeCell ref="Z113:AB113"/>
    <mergeCell ref="AC113:AE113"/>
    <mergeCell ref="M111:M112"/>
    <mergeCell ref="N111:O112"/>
    <mergeCell ref="P111:P112"/>
    <mergeCell ref="U112:V112"/>
    <mergeCell ref="X112:Y112"/>
    <mergeCell ref="AA112:AB112"/>
    <mergeCell ref="BT118:CA118"/>
    <mergeCell ref="BQ119:BS119"/>
    <mergeCell ref="DM122:DO122"/>
    <mergeCell ref="DP122:DQ122"/>
    <mergeCell ref="U123:Y123"/>
    <mergeCell ref="BT115:CA115"/>
    <mergeCell ref="C116:I116"/>
    <mergeCell ref="J116:K117"/>
    <mergeCell ref="L116:P117"/>
    <mergeCell ref="AE116:AK117"/>
    <mergeCell ref="BQ116:BS116"/>
    <mergeCell ref="BT116:CA116"/>
    <mergeCell ref="C117:I117"/>
    <mergeCell ref="BQ117:BS117"/>
    <mergeCell ref="C114:I115"/>
    <mergeCell ref="J114:M115"/>
    <mergeCell ref="N114:P115"/>
    <mergeCell ref="BQ114:BS114"/>
    <mergeCell ref="R115:T117"/>
    <mergeCell ref="U115:W117"/>
    <mergeCell ref="X115:Z117"/>
    <mergeCell ref="AA115:AC117"/>
    <mergeCell ref="AE115:AK115"/>
    <mergeCell ref="AF118:AK118"/>
    <mergeCell ref="AJ124:AK124"/>
    <mergeCell ref="DM124:DO124"/>
    <mergeCell ref="N125:S125"/>
    <mergeCell ref="U125:W125"/>
    <mergeCell ref="L126:S128"/>
    <mergeCell ref="U126:W127"/>
    <mergeCell ref="AQ126:BK128"/>
    <mergeCell ref="U124:Y124"/>
    <mergeCell ref="Z124:AA124"/>
    <mergeCell ref="AB124:AC124"/>
    <mergeCell ref="AD124:AE124"/>
    <mergeCell ref="AF124:AG124"/>
    <mergeCell ref="AH124:AI124"/>
    <mergeCell ref="C127:G127"/>
    <mergeCell ref="H127:J127"/>
    <mergeCell ref="X127:AK127"/>
    <mergeCell ref="U128:W128"/>
    <mergeCell ref="X128:AK128"/>
    <mergeCell ref="C129:E130"/>
    <mergeCell ref="F129:G130"/>
    <mergeCell ref="H129:H130"/>
    <mergeCell ref="I129:J130"/>
    <mergeCell ref="K129:K130"/>
    <mergeCell ref="BP132:BP137"/>
    <mergeCell ref="H135:I135"/>
    <mergeCell ref="J135:P136"/>
    <mergeCell ref="S135:U139"/>
    <mergeCell ref="V135:Y135"/>
    <mergeCell ref="Z135:AK135"/>
    <mergeCell ref="L129:O130"/>
    <mergeCell ref="P129:P130"/>
    <mergeCell ref="Q129:S130"/>
    <mergeCell ref="U129:W129"/>
    <mergeCell ref="X129:AK129"/>
    <mergeCell ref="U130:W130"/>
    <mergeCell ref="X130:AK130"/>
    <mergeCell ref="D136:I136"/>
    <mergeCell ref="V136:AK137"/>
    <mergeCell ref="B137:B138"/>
    <mergeCell ref="J137:P138"/>
    <mergeCell ref="D138:I138"/>
    <mergeCell ref="V138:AK139"/>
    <mergeCell ref="J139:P140"/>
    <mergeCell ref="D140:I140"/>
    <mergeCell ref="C132:E133"/>
    <mergeCell ref="F132:AE133"/>
    <mergeCell ref="AF132:AH133"/>
    <mergeCell ref="AI132:AK133"/>
    <mergeCell ref="D142:I142"/>
    <mergeCell ref="U142:W142"/>
    <mergeCell ref="X142:AB142"/>
    <mergeCell ref="AD142:AF142"/>
    <mergeCell ref="AG142:AK142"/>
    <mergeCell ref="D141:I141"/>
    <mergeCell ref="J141:P142"/>
    <mergeCell ref="S141:S143"/>
    <mergeCell ref="U141:W141"/>
    <mergeCell ref="X141:AB141"/>
    <mergeCell ref="AD141:AF141"/>
    <mergeCell ref="D143:I143"/>
    <mergeCell ref="J143:P144"/>
    <mergeCell ref="U143:AK143"/>
    <mergeCell ref="D144:I144"/>
    <mergeCell ref="AI144:AK144"/>
    <mergeCell ref="D146:I146"/>
    <mergeCell ref="U146:V146"/>
    <mergeCell ref="W146:Y146"/>
    <mergeCell ref="AA146:AB146"/>
    <mergeCell ref="AC146:AE146"/>
    <mergeCell ref="AG146:AH146"/>
    <mergeCell ref="AI146:AK146"/>
    <mergeCell ref="BJ146:BK146"/>
    <mergeCell ref="J145:P146"/>
    <mergeCell ref="U145:V145"/>
    <mergeCell ref="W145:Y145"/>
    <mergeCell ref="AA145:AB145"/>
    <mergeCell ref="AC145:AE145"/>
    <mergeCell ref="AG145:AH145"/>
    <mergeCell ref="AI145:AK145"/>
    <mergeCell ref="S144:S149"/>
    <mergeCell ref="U144:V144"/>
    <mergeCell ref="W144:Y144"/>
    <mergeCell ref="AA144:AB144"/>
    <mergeCell ref="AC144:AE144"/>
    <mergeCell ref="AG144:AH144"/>
    <mergeCell ref="AI147:AK147"/>
    <mergeCell ref="J149:P151"/>
    <mergeCell ref="D148:I148"/>
    <mergeCell ref="U148:V148"/>
    <mergeCell ref="W148:Y148"/>
    <mergeCell ref="AA148:AB148"/>
    <mergeCell ref="AC148:AE148"/>
    <mergeCell ref="AG148:AH148"/>
    <mergeCell ref="AI148:AK148"/>
    <mergeCell ref="J147:P148"/>
    <mergeCell ref="U147:V147"/>
    <mergeCell ref="W147:Y147"/>
    <mergeCell ref="AA147:AB147"/>
    <mergeCell ref="AC147:AE147"/>
    <mergeCell ref="AG147:AH147"/>
    <mergeCell ref="D150:I151"/>
    <mergeCell ref="S150:S169"/>
    <mergeCell ref="U150:V150"/>
    <mergeCell ref="X150:Y150"/>
    <mergeCell ref="AA150:AB150"/>
    <mergeCell ref="AD150:AE150"/>
    <mergeCell ref="AG150:AH150"/>
    <mergeCell ref="AJ150:AK150"/>
    <mergeCell ref="BJ150:BK150"/>
    <mergeCell ref="AF153:AH153"/>
    <mergeCell ref="AI153:AK153"/>
    <mergeCell ref="AG154:AH154"/>
    <mergeCell ref="AI157:AK157"/>
    <mergeCell ref="AJ158:AK158"/>
    <mergeCell ref="BT150:CA150"/>
    <mergeCell ref="T151:V151"/>
    <mergeCell ref="W151:Y151"/>
    <mergeCell ref="Z151:AB151"/>
    <mergeCell ref="AC151:AE151"/>
    <mergeCell ref="AF151:AH151"/>
    <mergeCell ref="AI151:AK151"/>
    <mergeCell ref="D152:F152"/>
    <mergeCell ref="J152:P155"/>
    <mergeCell ref="U152:V152"/>
    <mergeCell ref="X152:Y152"/>
    <mergeCell ref="AA152:AB152"/>
    <mergeCell ref="AD152:AE152"/>
    <mergeCell ref="D154:I155"/>
    <mergeCell ref="U154:V154"/>
    <mergeCell ref="X154:Y154"/>
    <mergeCell ref="AD154:AE154"/>
    <mergeCell ref="AG152:AH152"/>
    <mergeCell ref="BQ152:BS152"/>
    <mergeCell ref="BT152:CA152"/>
    <mergeCell ref="T153:V153"/>
    <mergeCell ref="W153:Y153"/>
    <mergeCell ref="Z153:AB153"/>
    <mergeCell ref="AC153:AE153"/>
    <mergeCell ref="BT154:CA154"/>
    <mergeCell ref="T155:V155"/>
    <mergeCell ref="W155:Y155"/>
    <mergeCell ref="Z155:AB155"/>
    <mergeCell ref="AC155:AE155"/>
    <mergeCell ref="AF155:AH155"/>
    <mergeCell ref="AI155:AK155"/>
    <mergeCell ref="BQ156:BS156"/>
    <mergeCell ref="BT156:CA156"/>
    <mergeCell ref="AJ156:AK156"/>
    <mergeCell ref="BI156:BJ156"/>
    <mergeCell ref="BQ154:BS154"/>
    <mergeCell ref="B157:B158"/>
    <mergeCell ref="T157:V157"/>
    <mergeCell ref="W157:Y157"/>
    <mergeCell ref="Z157:AB157"/>
    <mergeCell ref="AC157:AE157"/>
    <mergeCell ref="AF157:AH157"/>
    <mergeCell ref="E156:F156"/>
    <mergeCell ref="J156:P158"/>
    <mergeCell ref="U156:V156"/>
    <mergeCell ref="X156:Y156"/>
    <mergeCell ref="AD156:AE156"/>
    <mergeCell ref="AG156:AH156"/>
    <mergeCell ref="D158:I158"/>
    <mergeCell ref="U158:V158"/>
    <mergeCell ref="X158:Y158"/>
    <mergeCell ref="AA158:AB158"/>
    <mergeCell ref="AG158:AH158"/>
    <mergeCell ref="BT158:CA158"/>
    <mergeCell ref="C159:C160"/>
    <mergeCell ref="D159:I160"/>
    <mergeCell ref="J159:P162"/>
    <mergeCell ref="T159:V159"/>
    <mergeCell ref="W159:Y159"/>
    <mergeCell ref="Z159:AB159"/>
    <mergeCell ref="AC159:AE159"/>
    <mergeCell ref="AF159:AH159"/>
    <mergeCell ref="BQ160:BS160"/>
    <mergeCell ref="T161:V161"/>
    <mergeCell ref="W161:Y161"/>
    <mergeCell ref="Z161:AB161"/>
    <mergeCell ref="AC161:AE161"/>
    <mergeCell ref="AF161:AH161"/>
    <mergeCell ref="AI161:AK161"/>
    <mergeCell ref="AI159:AK159"/>
    <mergeCell ref="U160:V160"/>
    <mergeCell ref="X160:Y160"/>
    <mergeCell ref="AA160:AB160"/>
    <mergeCell ref="AG160:AH160"/>
    <mergeCell ref="AJ160:AK160"/>
    <mergeCell ref="BQ158:BS158"/>
    <mergeCell ref="C164:C165"/>
    <mergeCell ref="D164:G165"/>
    <mergeCell ref="U164:V164"/>
    <mergeCell ref="X164:Y164"/>
    <mergeCell ref="AA164:AB164"/>
    <mergeCell ref="AD164:AE164"/>
    <mergeCell ref="AJ162:AK162"/>
    <mergeCell ref="BQ162:BS162"/>
    <mergeCell ref="BT162:CA162"/>
    <mergeCell ref="T163:V163"/>
    <mergeCell ref="W163:Y163"/>
    <mergeCell ref="Z163:AB163"/>
    <mergeCell ref="AC163:AE163"/>
    <mergeCell ref="AF163:AH163"/>
    <mergeCell ref="AI163:AK163"/>
    <mergeCell ref="D162:I162"/>
    <mergeCell ref="U162:V162"/>
    <mergeCell ref="X162:Y162"/>
    <mergeCell ref="AA162:AB162"/>
    <mergeCell ref="AD162:AE162"/>
    <mergeCell ref="AG162:AH162"/>
    <mergeCell ref="AG164:AH164"/>
    <mergeCell ref="AJ164:AK164"/>
    <mergeCell ref="BQ164:BS164"/>
    <mergeCell ref="BT164:CA164"/>
    <mergeCell ref="T165:V165"/>
    <mergeCell ref="W165:Y165"/>
    <mergeCell ref="Z165:AB165"/>
    <mergeCell ref="AC165:AE165"/>
    <mergeCell ref="AF165:AH165"/>
    <mergeCell ref="AI165:AK165"/>
    <mergeCell ref="C166:F169"/>
    <mergeCell ref="G166:G169"/>
    <mergeCell ref="H166:I167"/>
    <mergeCell ref="J166:J169"/>
    <mergeCell ref="K166:L167"/>
    <mergeCell ref="M166:M167"/>
    <mergeCell ref="H168:H169"/>
    <mergeCell ref="I168:I169"/>
    <mergeCell ref="K168:K169"/>
    <mergeCell ref="L168:L169"/>
    <mergeCell ref="M168:M169"/>
    <mergeCell ref="N168:O169"/>
    <mergeCell ref="P168:P169"/>
    <mergeCell ref="U169:V169"/>
    <mergeCell ref="X169:Y169"/>
    <mergeCell ref="AA169:AB169"/>
    <mergeCell ref="AJ166:AK166"/>
    <mergeCell ref="BT166:CA166"/>
    <mergeCell ref="T167:V168"/>
    <mergeCell ref="W167:Y168"/>
    <mergeCell ref="Z167:AB168"/>
    <mergeCell ref="AC167:AE168"/>
    <mergeCell ref="AF167:AH168"/>
    <mergeCell ref="AI167:AK168"/>
    <mergeCell ref="N166:P167"/>
    <mergeCell ref="U166:V166"/>
    <mergeCell ref="X166:Y166"/>
    <mergeCell ref="AA166:AB166"/>
    <mergeCell ref="AD166:AE166"/>
    <mergeCell ref="AG166:AH166"/>
    <mergeCell ref="BQ166:BS166"/>
    <mergeCell ref="AP29:BN30"/>
    <mergeCell ref="AH175:AK175"/>
    <mergeCell ref="BQ171:BS171"/>
    <mergeCell ref="R172:T174"/>
    <mergeCell ref="U172:W174"/>
    <mergeCell ref="X172:Z174"/>
    <mergeCell ref="AA172:AC174"/>
    <mergeCell ref="AE172:AK172"/>
    <mergeCell ref="AE173:AK174"/>
    <mergeCell ref="AD169:AE169"/>
    <mergeCell ref="AG169:AH169"/>
    <mergeCell ref="AJ169:AK169"/>
    <mergeCell ref="BQ169:BS169"/>
    <mergeCell ref="T170:V170"/>
    <mergeCell ref="W170:Y170"/>
    <mergeCell ref="Z170:AB170"/>
    <mergeCell ref="AC170:AE170"/>
    <mergeCell ref="AF170:AK170"/>
    <mergeCell ref="BQ149:BS149"/>
    <mergeCell ref="BQ150:BS150"/>
    <mergeCell ref="U149:AK149"/>
    <mergeCell ref="BJ147:BK147"/>
    <mergeCell ref="BJ145:BK145"/>
    <mergeCell ref="AG141:AK141"/>
  </mergeCells>
  <phoneticPr fontId="3"/>
  <conditionalFormatting sqref="B23:B24">
    <cfRule type="expression" dxfId="57" priority="7">
      <formula>$AZ$25="○正"</formula>
    </cfRule>
  </conditionalFormatting>
  <conditionalFormatting sqref="B39:B40">
    <cfRule type="expression" dxfId="56" priority="12">
      <formula>$AZ$25="○正"</formula>
    </cfRule>
  </conditionalFormatting>
  <conditionalFormatting sqref="B80:B81">
    <cfRule type="expression" dxfId="55" priority="6">
      <formula>$AZ$25="○正"</formula>
    </cfRule>
  </conditionalFormatting>
  <conditionalFormatting sqref="B100:B101">
    <cfRule type="expression" dxfId="54" priority="9">
      <formula>$AZ$25="○正"</formula>
    </cfRule>
  </conditionalFormatting>
  <conditionalFormatting sqref="B137:B138">
    <cfRule type="expression" dxfId="53" priority="5">
      <formula>$AZ$25="○正"</formula>
    </cfRule>
  </conditionalFormatting>
  <conditionalFormatting sqref="B157:B158">
    <cfRule type="expression" dxfId="52" priority="8">
      <formula>$AZ$25="○正"</formula>
    </cfRule>
  </conditionalFormatting>
  <conditionalFormatting sqref="F11:S11">
    <cfRule type="expression" dxfId="51" priority="2">
      <formula>$L$6=""</formula>
    </cfRule>
  </conditionalFormatting>
  <conditionalFormatting sqref="F68:S68">
    <cfRule type="expression" dxfId="50" priority="1">
      <formula>$L$6=""</formula>
    </cfRule>
  </conditionalFormatting>
  <conditionalFormatting sqref="H14:J14">
    <cfRule type="expression" dxfId="49" priority="18">
      <formula>$H$13=""</formula>
    </cfRule>
  </conditionalFormatting>
  <conditionalFormatting sqref="J21:P22">
    <cfRule type="expression" dxfId="48" priority="4">
      <formula>$AZ$25="✖　　修正"</formula>
    </cfRule>
  </conditionalFormatting>
  <conditionalFormatting sqref="J23:P24">
    <cfRule type="expression" dxfId="47" priority="3">
      <formula>$AZ$25="✖　　修正"</formula>
    </cfRule>
  </conditionalFormatting>
  <conditionalFormatting sqref="J29:P30">
    <cfRule type="expression" dxfId="46" priority="19">
      <formula>$AQ$4=""</formula>
    </cfRule>
  </conditionalFormatting>
  <conditionalFormatting sqref="J37:P40">
    <cfRule type="expression" dxfId="45" priority="20">
      <formula>$AQ$4=""</formula>
    </cfRule>
  </conditionalFormatting>
  <conditionalFormatting sqref="J164:P165">
    <cfRule type="expression" dxfId="44" priority="15">
      <formula>$CB$11=""</formula>
    </cfRule>
  </conditionalFormatting>
  <conditionalFormatting sqref="J172:P174">
    <cfRule type="expression" dxfId="43" priority="16">
      <formula>$CB$11=""</formula>
    </cfRule>
  </conditionalFormatting>
  <conditionalFormatting sqref="N168">
    <cfRule type="expression" dxfId="42" priority="17">
      <formula>$CB$11=""</formula>
    </cfRule>
  </conditionalFormatting>
  <conditionalFormatting sqref="V22:AK23">
    <cfRule type="expression" dxfId="41" priority="21">
      <formula>$AQ$4=""</formula>
    </cfRule>
  </conditionalFormatting>
  <conditionalFormatting sqref="BB25:BC26">
    <cfRule type="expression" dxfId="40" priority="14">
      <formula>$AZ$25="○正"</formula>
    </cfRule>
  </conditionalFormatting>
  <conditionalFormatting sqref="BD25:BM26">
    <cfRule type="expression" dxfId="39" priority="13">
      <formula>$AZ$25="○正"</formula>
    </cfRule>
  </conditionalFormatting>
  <conditionalFormatting sqref="BH27">
    <cfRule type="expression" dxfId="38" priority="10">
      <formula>$AZ$25="○正"</formula>
    </cfRule>
  </conditionalFormatting>
  <conditionalFormatting sqref="BH25:BM26">
    <cfRule type="expression" dxfId="37" priority="11">
      <formula>$AZ$25="✖　　修正"</formula>
    </cfRule>
  </conditionalFormatting>
  <dataValidations count="7">
    <dataValidation type="list" allowBlank="1" showInputMessage="1" showErrorMessage="1" sqref="H13:J13">
      <formula1>$E$181:$E$184</formula1>
    </dataValidation>
    <dataValidation type="list" allowBlank="1" showInputMessage="1" showErrorMessage="1" sqref="BA23:BF23">
      <formula1>"課税(現状税率）,軽減税率,旧税率,非課税,"</formula1>
    </dataValidation>
    <dataValidation type="whole" allowBlank="1" showInputMessage="1" showErrorMessage="1" sqref="Y125:AK125 Y68:AK68 Y11:AK11">
      <formula1>0</formula1>
      <formula2>9</formula2>
    </dataValidation>
    <dataValidation type="list" allowBlank="1" showInputMessage="1" showErrorMessage="1" sqref="BQ15:BS16">
      <formula1>$BR$184:$BR$250</formula1>
    </dataValidation>
    <dataValidation type="whole" operator="greaterThanOrEqual" allowBlank="1" showInputMessage="1" showErrorMessage="1" sqref="J21:P22 J27:P30 I48:M60 BH25:BM26 Y48:AC60">
      <formula1>-9999999999</formula1>
    </dataValidation>
    <dataValidation type="whole" operator="greaterThanOrEqual" allowBlank="1" showInputMessage="1" showErrorMessage="1" sqref="AV23:AW24">
      <formula1>0</formula1>
    </dataValidation>
    <dataValidation type="list" allowBlank="1" showInputMessage="1" showErrorMessage="1" sqref="AZ25:BA26">
      <formula1>"○正,✖　　修正,"</formula1>
    </dataValidation>
  </dataValidations>
  <pageMargins left="0.47244094488188981" right="0.31496062992125984" top="0.27559055118110237" bottom="0.27559055118110237" header="0.11811023622047245" footer="0.11811023622047245"/>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DW1972"/>
  <sheetViews>
    <sheetView view="pageBreakPreview" zoomScale="85" zoomScaleNormal="80" zoomScaleSheetLayoutView="85" workbookViewId="0">
      <selection activeCell="Z27" sqref="Z27:AC27"/>
    </sheetView>
  </sheetViews>
  <sheetFormatPr defaultRowHeight="13.5"/>
  <cols>
    <col min="1" max="1" width="2.125" style="1" customWidth="1"/>
    <col min="2" max="4" width="3.125" style="1" customWidth="1"/>
    <col min="5" max="10" width="3.625" style="1" customWidth="1"/>
    <col min="11" max="15" width="2.625" style="1" customWidth="1"/>
    <col min="16" max="41" width="3" style="1" customWidth="1"/>
    <col min="42" max="48" width="5.625" style="1" customWidth="1"/>
    <col min="49" max="54" width="3.125" style="1" customWidth="1"/>
    <col min="55" max="56" width="2.125" style="1" customWidth="1"/>
    <col min="57" max="59" width="3.125" style="1" customWidth="1"/>
    <col min="60" max="65" width="3.625" style="1" customWidth="1"/>
    <col min="66" max="70" width="2.625" style="1" customWidth="1"/>
    <col min="71" max="96" width="3" style="1" customWidth="1"/>
    <col min="97" max="103" width="5.625" style="1" customWidth="1"/>
    <col min="104" max="109" width="3.125" style="1" customWidth="1"/>
    <col min="110" max="16384" width="9" style="1"/>
  </cols>
  <sheetData>
    <row r="1" spans="2:127" ht="12" customHeight="1" thickBot="1">
      <c r="AV1" s="1707" t="s">
        <v>808</v>
      </c>
      <c r="AW1" s="1707"/>
      <c r="AX1" s="1707"/>
      <c r="AY1" s="1707"/>
      <c r="AZ1" s="1707"/>
      <c r="BA1" s="1707"/>
      <c r="BB1" s="1707"/>
      <c r="CY1" s="1708" t="s">
        <v>810</v>
      </c>
      <c r="CZ1" s="1708"/>
      <c r="DA1" s="1708"/>
      <c r="DB1" s="1708"/>
      <c r="DC1" s="1708"/>
      <c r="DD1" s="1708"/>
      <c r="DE1" s="1708"/>
    </row>
    <row r="2" spans="2:127" ht="22.5" customHeight="1" thickTop="1" thickBot="1">
      <c r="B2" s="1717" t="s">
        <v>732</v>
      </c>
      <c r="C2" s="1717"/>
      <c r="D2" s="1717"/>
      <c r="E2" s="1717"/>
      <c r="F2" s="1717"/>
      <c r="G2" s="1717"/>
      <c r="H2" s="1717"/>
      <c r="I2" s="1717"/>
      <c r="J2" s="1717"/>
      <c r="K2" s="1717"/>
      <c r="L2" s="1717"/>
      <c r="M2" s="1717"/>
      <c r="N2" s="1717"/>
      <c r="Y2" s="1735"/>
      <c r="Z2" s="1735"/>
      <c r="AA2" s="1735"/>
      <c r="AB2" s="1735"/>
      <c r="AC2" s="1735"/>
      <c r="AD2" s="1735"/>
      <c r="AL2" s="1718" t="s">
        <v>737</v>
      </c>
      <c r="AM2" s="1719"/>
      <c r="AN2" s="1719"/>
      <c r="AO2" s="1720"/>
      <c r="AP2" s="1546" t="s">
        <v>731</v>
      </c>
      <c r="AQ2" s="1547"/>
      <c r="AR2" s="1547"/>
      <c r="AS2" s="1547"/>
      <c r="AT2" s="1547"/>
      <c r="AU2" s="1547"/>
      <c r="AV2" s="1548"/>
      <c r="AW2" s="472"/>
      <c r="AX2" s="472"/>
      <c r="AY2" s="472"/>
      <c r="AZ2" s="472"/>
      <c r="BA2" s="472"/>
      <c r="BB2" s="471"/>
      <c r="BK2" s="288"/>
      <c r="BL2" s="288"/>
      <c r="CB2" s="1736" t="s">
        <v>736</v>
      </c>
      <c r="CC2" s="1737"/>
      <c r="CD2" s="1737"/>
      <c r="CE2" s="1737"/>
      <c r="CF2" s="1737"/>
      <c r="CG2" s="1738"/>
      <c r="CO2" s="470"/>
      <c r="CP2" s="470"/>
      <c r="CQ2" s="470"/>
      <c r="CR2" s="470"/>
      <c r="CS2" s="469"/>
      <c r="CT2" s="469"/>
      <c r="CU2" s="469"/>
      <c r="CV2" s="469"/>
      <c r="CW2" s="469"/>
      <c r="CX2" s="469"/>
      <c r="CY2" s="1739" t="str">
        <f>IF(AL9="","（　　年　月　日）",AL9-7)</f>
        <v>（　　年　月　日）</v>
      </c>
      <c r="CZ2" s="1739"/>
      <c r="DA2" s="1739"/>
      <c r="DB2" s="1739"/>
      <c r="DC2" s="1739"/>
      <c r="DD2" s="1739"/>
      <c r="DE2" s="1739"/>
      <c r="DG2" s="1718"/>
      <c r="DH2" s="1719"/>
      <c r="DI2" s="1719"/>
      <c r="DJ2" s="1720"/>
      <c r="DK2" s="1546" t="s">
        <v>731</v>
      </c>
      <c r="DL2" s="1547"/>
      <c r="DM2" s="1547"/>
      <c r="DN2" s="1547"/>
      <c r="DO2" s="1547"/>
      <c r="DP2" s="1547"/>
      <c r="DQ2" s="1548"/>
      <c r="DR2" s="468"/>
      <c r="DS2" s="468"/>
      <c r="DT2" s="468"/>
      <c r="DU2" s="468"/>
      <c r="DV2" s="468"/>
      <c r="DW2" s="467"/>
    </row>
    <row r="3" spans="2:127" ht="24.95" customHeight="1" thickTop="1" thickBot="1">
      <c r="B3" s="1713"/>
      <c r="C3" s="1713"/>
      <c r="D3" s="1713"/>
      <c r="E3" s="1713"/>
      <c r="F3" s="1713"/>
      <c r="G3" s="1713"/>
      <c r="X3" s="459" t="s">
        <v>730</v>
      </c>
      <c r="Y3" s="1714" t="s">
        <v>734</v>
      </c>
      <c r="Z3" s="1714"/>
      <c r="AA3" s="1714"/>
      <c r="AB3" s="1714"/>
      <c r="AC3" s="1714"/>
      <c r="AD3" s="1714"/>
      <c r="AE3" s="1715" t="s">
        <v>733</v>
      </c>
      <c r="AF3" s="1715"/>
      <c r="AG3" s="1715"/>
      <c r="AH3" s="1715"/>
      <c r="AI3" s="1715"/>
      <c r="AL3" s="1704" t="s">
        <v>726</v>
      </c>
      <c r="AM3" s="1705"/>
      <c r="AN3" s="1705"/>
      <c r="AO3" s="1706"/>
      <c r="AP3" s="466"/>
      <c r="AQ3" s="1716"/>
      <c r="AR3" s="1716"/>
      <c r="AS3" s="1716"/>
      <c r="AT3" s="1716"/>
      <c r="AU3" s="1716"/>
      <c r="AV3" s="1716"/>
      <c r="AW3" s="1716"/>
      <c r="AX3" s="1716"/>
      <c r="AY3" s="1716"/>
      <c r="AZ3" s="1716"/>
      <c r="BA3" s="465"/>
      <c r="BB3" s="464"/>
      <c r="BE3" s="1717" t="s">
        <v>732</v>
      </c>
      <c r="BF3" s="1717"/>
      <c r="BG3" s="1717"/>
      <c r="BH3" s="1717"/>
      <c r="BI3" s="1717"/>
      <c r="BJ3" s="1717"/>
      <c r="BK3" s="1717"/>
      <c r="BL3" s="1717"/>
      <c r="BM3" s="1717"/>
      <c r="BN3" s="1717"/>
      <c r="BO3" s="1717"/>
      <c r="BP3" s="1717"/>
      <c r="BQ3" s="1717"/>
      <c r="CO3" s="1718"/>
      <c r="CP3" s="1719"/>
      <c r="CQ3" s="1719"/>
      <c r="CR3" s="1720"/>
      <c r="CS3" s="1546" t="s">
        <v>731</v>
      </c>
      <c r="CT3" s="1547"/>
      <c r="CU3" s="1547"/>
      <c r="CV3" s="1547"/>
      <c r="CW3" s="1547"/>
      <c r="CX3" s="1547"/>
      <c r="CY3" s="1548"/>
      <c r="CZ3" s="463" t="str">
        <f t="shared" ref="CZ3:DE3" si="0">IF(AW2="","",AW2)</f>
        <v/>
      </c>
      <c r="DA3" s="463" t="str">
        <f t="shared" si="0"/>
        <v/>
      </c>
      <c r="DB3" s="463" t="str">
        <f t="shared" si="0"/>
        <v/>
      </c>
      <c r="DC3" s="463" t="str">
        <f t="shared" si="0"/>
        <v/>
      </c>
      <c r="DD3" s="463" t="str">
        <f t="shared" si="0"/>
        <v/>
      </c>
      <c r="DE3" s="462" t="str">
        <f t="shared" si="0"/>
        <v/>
      </c>
      <c r="DG3" s="1704" t="s">
        <v>726</v>
      </c>
      <c r="DH3" s="1705"/>
      <c r="DI3" s="1705"/>
      <c r="DJ3" s="1706"/>
      <c r="DK3" s="461"/>
      <c r="DL3" s="461"/>
      <c r="DM3" s="461"/>
      <c r="DN3" s="461"/>
      <c r="DO3" s="461"/>
      <c r="DP3" s="461"/>
      <c r="DQ3" s="461"/>
      <c r="DR3" s="461"/>
      <c r="DS3" s="461"/>
      <c r="DT3" s="461"/>
      <c r="DU3" s="461"/>
      <c r="DV3" s="461"/>
      <c r="DW3" s="460"/>
    </row>
    <row r="4" spans="2:127" ht="24.95" customHeight="1" thickBot="1">
      <c r="B4" s="288"/>
      <c r="X4" s="459" t="s">
        <v>730</v>
      </c>
      <c r="Y4" s="1740" t="s">
        <v>729</v>
      </c>
      <c r="Z4" s="1740"/>
      <c r="AA4" s="1740"/>
      <c r="AB4" s="1740"/>
      <c r="AC4" s="1740"/>
      <c r="AD4" s="1740"/>
      <c r="AE4" s="1741"/>
      <c r="AF4" s="1742"/>
      <c r="AG4" s="1742"/>
      <c r="AH4" s="1742"/>
      <c r="AI4" s="1743"/>
      <c r="AL4" s="1704" t="s">
        <v>723</v>
      </c>
      <c r="AM4" s="1705"/>
      <c r="AN4" s="1705"/>
      <c r="AO4" s="1706"/>
      <c r="AP4" s="449"/>
      <c r="AQ4" s="1732"/>
      <c r="AR4" s="1732"/>
      <c r="AS4" s="1732"/>
      <c r="AT4" s="1732"/>
      <c r="AU4" s="1732"/>
      <c r="AV4" s="1732"/>
      <c r="AW4" s="1732"/>
      <c r="AX4" s="1732"/>
      <c r="AY4" s="1732"/>
      <c r="AZ4" s="1732"/>
      <c r="BA4" s="458"/>
      <c r="BB4" s="457"/>
      <c r="BE4" s="293" t="s">
        <v>728</v>
      </c>
      <c r="BF4" s="294"/>
      <c r="BG4" s="295"/>
      <c r="BH4" s="456" t="s">
        <v>727</v>
      </c>
      <c r="BI4" s="1744" t="str">
        <f>IF(BW33=0,"",BW33)</f>
        <v/>
      </c>
      <c r="BJ4" s="1744"/>
      <c r="BK4" s="1744"/>
      <c r="BL4" s="1744"/>
      <c r="BM4" s="455" t="s">
        <v>604</v>
      </c>
      <c r="BN4" s="1516"/>
      <c r="BO4" s="1516"/>
      <c r="BP4" s="1516"/>
      <c r="BQ4" s="1516"/>
      <c r="BR4" s="1516"/>
      <c r="BS4" s="1516"/>
      <c r="BT4" s="1516"/>
      <c r="BU4" s="1516"/>
      <c r="BV4" s="1516"/>
      <c r="CO4" s="1704" t="s">
        <v>726</v>
      </c>
      <c r="CP4" s="1705"/>
      <c r="CQ4" s="1705"/>
      <c r="CR4" s="1706"/>
      <c r="CS4" s="454"/>
      <c r="CT4" s="1745" t="str">
        <f>IF(AQ3="","",AQ3)</f>
        <v/>
      </c>
      <c r="CU4" s="1745"/>
      <c r="CV4" s="1745"/>
      <c r="CW4" s="1745"/>
      <c r="CX4" s="1745"/>
      <c r="CY4" s="1745"/>
      <c r="CZ4" s="1745"/>
      <c r="DA4" s="1745"/>
      <c r="DB4" s="1745"/>
      <c r="DC4" s="1745"/>
      <c r="DD4" s="285"/>
      <c r="DE4" s="286"/>
      <c r="DG4" s="1704" t="s">
        <v>723</v>
      </c>
      <c r="DH4" s="1705"/>
      <c r="DI4" s="1705"/>
      <c r="DJ4" s="1706"/>
      <c r="DK4" s="376"/>
      <c r="DL4" s="376"/>
      <c r="DM4" s="376"/>
      <c r="DN4" s="376"/>
      <c r="DO4" s="376"/>
      <c r="DP4" s="376"/>
      <c r="DQ4" s="376"/>
      <c r="DR4" s="376"/>
      <c r="DS4" s="376"/>
      <c r="DT4" s="376"/>
      <c r="DU4" s="376"/>
      <c r="DV4" s="376"/>
      <c r="DW4" s="450"/>
    </row>
    <row r="5" spans="2:127" ht="24.95" customHeight="1" thickBot="1">
      <c r="B5" s="1687" t="s">
        <v>725</v>
      </c>
      <c r="C5" s="1687"/>
      <c r="D5" s="1688"/>
      <c r="E5" s="453"/>
      <c r="F5" s="453"/>
      <c r="G5" s="289" t="s">
        <v>604</v>
      </c>
      <c r="H5" s="453"/>
      <c r="I5" s="453"/>
      <c r="J5" s="289" t="s">
        <v>604</v>
      </c>
      <c r="K5" s="453"/>
      <c r="L5" s="453"/>
      <c r="M5" s="453"/>
      <c r="N5" s="453"/>
      <c r="O5" s="289" t="s">
        <v>604</v>
      </c>
      <c r="P5" s="453"/>
      <c r="Q5" s="453"/>
      <c r="AE5" s="1703" t="s">
        <v>724</v>
      </c>
      <c r="AF5" s="1703"/>
      <c r="AG5" s="1703"/>
      <c r="AH5" s="1703"/>
      <c r="AI5" s="1703"/>
      <c r="AL5" s="1704" t="s">
        <v>719</v>
      </c>
      <c r="AM5" s="1705"/>
      <c r="AN5" s="1705"/>
      <c r="AO5" s="1706"/>
      <c r="AP5" s="449"/>
      <c r="AQ5" s="1732"/>
      <c r="AR5" s="1732"/>
      <c r="AS5" s="1732"/>
      <c r="AT5" s="1732"/>
      <c r="AU5" s="1732"/>
      <c r="AV5" s="1732"/>
      <c r="AW5" s="1732"/>
      <c r="AX5" s="1732"/>
      <c r="AY5" s="1732"/>
      <c r="AZ5" s="1732"/>
      <c r="BA5" s="1" t="s">
        <v>718</v>
      </c>
      <c r="BB5" s="287"/>
      <c r="BE5" s="290" t="s">
        <v>716</v>
      </c>
      <c r="BF5" s="452"/>
      <c r="BG5" s="451"/>
      <c r="BH5" s="1733" t="str">
        <f>IF(E8="","",E8)</f>
        <v/>
      </c>
      <c r="BI5" s="1733"/>
      <c r="BJ5" s="1733"/>
      <c r="BK5" s="1733"/>
      <c r="BL5" s="1733"/>
      <c r="BM5" s="1733"/>
      <c r="BN5" s="1734"/>
      <c r="BO5" s="1734"/>
      <c r="BP5" s="1734"/>
      <c r="BQ5" s="1734"/>
      <c r="BR5" s="1734"/>
      <c r="BS5" s="1734"/>
      <c r="BT5" s="1734"/>
      <c r="BU5" s="1734"/>
      <c r="BV5" s="1734"/>
      <c r="CO5" s="1704" t="s">
        <v>723</v>
      </c>
      <c r="CP5" s="1705"/>
      <c r="CQ5" s="1705"/>
      <c r="CR5" s="1706"/>
      <c r="CS5" s="438"/>
      <c r="CT5" s="1712" t="str">
        <f>IF(AQ4="","",AQ4)</f>
        <v/>
      </c>
      <c r="CU5" s="1712"/>
      <c r="CV5" s="1712"/>
      <c r="CW5" s="1712"/>
      <c r="CX5" s="1712"/>
      <c r="CY5" s="1712"/>
      <c r="CZ5" s="1712"/>
      <c r="DA5" s="1712"/>
      <c r="DB5" s="1712"/>
      <c r="DC5" s="1712"/>
      <c r="DE5" s="287"/>
      <c r="DG5" s="1704" t="s">
        <v>719</v>
      </c>
      <c r="DH5" s="1705"/>
      <c r="DI5" s="1705"/>
      <c r="DJ5" s="1706"/>
      <c r="DK5" s="376"/>
      <c r="DL5" s="376"/>
      <c r="DM5" s="376"/>
      <c r="DN5" s="376"/>
      <c r="DO5" s="376"/>
      <c r="DP5" s="376"/>
      <c r="DQ5" s="376"/>
      <c r="DR5" s="376"/>
      <c r="DS5" s="376"/>
      <c r="DT5" s="376"/>
      <c r="DU5" s="376"/>
      <c r="DV5" s="376" t="s">
        <v>718</v>
      </c>
      <c r="DW5" s="450"/>
    </row>
    <row r="6" spans="2:127" ht="23.1" customHeight="1" thickBot="1">
      <c r="B6" s="288"/>
      <c r="AL6" s="1704" t="s">
        <v>713</v>
      </c>
      <c r="AM6" s="1705"/>
      <c r="AN6" s="1705"/>
      <c r="AO6" s="1706"/>
      <c r="AP6" s="449"/>
      <c r="AQ6" s="1732"/>
      <c r="AR6" s="1732"/>
      <c r="AS6" s="1732"/>
      <c r="AT6" s="1732"/>
      <c r="AU6" s="1732"/>
      <c r="AV6" s="1732"/>
      <c r="AW6" s="1732"/>
      <c r="AX6" s="1732"/>
      <c r="AY6" s="1732"/>
      <c r="AZ6" s="1732"/>
      <c r="BB6" s="287"/>
      <c r="BE6" s="307" t="s">
        <v>722</v>
      </c>
      <c r="BI6" s="437"/>
      <c r="BK6" s="443"/>
      <c r="BL6" s="1" t="s">
        <v>721</v>
      </c>
      <c r="BS6" s="1" t="s">
        <v>720</v>
      </c>
      <c r="CO6" s="1704" t="s">
        <v>719</v>
      </c>
      <c r="CP6" s="1705"/>
      <c r="CQ6" s="1705"/>
      <c r="CR6" s="1706"/>
      <c r="CS6" s="438"/>
      <c r="CT6" s="1712" t="str">
        <f>IF(AQ5="","",AQ5)</f>
        <v/>
      </c>
      <c r="CU6" s="1712"/>
      <c r="CV6" s="1712"/>
      <c r="CW6" s="1712"/>
      <c r="CX6" s="1712"/>
      <c r="CY6" s="1712"/>
      <c r="CZ6" s="1712"/>
      <c r="DA6" s="1712"/>
      <c r="DB6" s="1712"/>
      <c r="DC6" s="1712"/>
      <c r="DD6" s="1" t="s">
        <v>718</v>
      </c>
      <c r="DE6" s="287"/>
      <c r="DG6" s="1684" t="s">
        <v>713</v>
      </c>
      <c r="DH6" s="1685"/>
      <c r="DI6" s="1685"/>
      <c r="DJ6" s="1686"/>
      <c r="DK6" s="448"/>
      <c r="DL6" s="448"/>
      <c r="DM6" s="448"/>
      <c r="DN6" s="448"/>
      <c r="DO6" s="448"/>
      <c r="DP6" s="448"/>
      <c r="DQ6" s="448"/>
      <c r="DR6" s="448"/>
      <c r="DS6" s="448"/>
      <c r="DT6" s="448"/>
      <c r="DU6" s="448"/>
      <c r="DV6" s="448"/>
      <c r="DW6" s="447"/>
    </row>
    <row r="7" spans="2:127" ht="23.1" customHeight="1" thickBot="1">
      <c r="B7" s="288"/>
      <c r="AL7" s="1721" t="s">
        <v>717</v>
      </c>
      <c r="AM7" s="1722"/>
      <c r="AN7" s="1722"/>
      <c r="AO7" s="1723"/>
      <c r="AP7" s="446"/>
      <c r="AQ7" s="445"/>
      <c r="AR7" s="1724"/>
      <c r="AS7" s="1725"/>
      <c r="AT7" s="1725"/>
      <c r="AU7" s="1725"/>
      <c r="AV7" s="1726"/>
      <c r="AW7" s="444"/>
      <c r="AX7" s="1727" t="str">
        <f>IF(AR7="","（非課税事業者）","（課税事業者）")</f>
        <v>（非課税事業者）</v>
      </c>
      <c r="AY7" s="1727"/>
      <c r="AZ7" s="1727"/>
      <c r="BA7" s="1727"/>
      <c r="BB7" s="291"/>
      <c r="BE7" s="307"/>
      <c r="BI7" s="437"/>
      <c r="BK7" s="443"/>
      <c r="CO7" s="442"/>
      <c r="CP7" s="284"/>
      <c r="CQ7" s="284"/>
      <c r="CR7" s="441"/>
      <c r="CS7" s="438"/>
      <c r="CT7" s="440"/>
      <c r="CU7" s="440"/>
      <c r="CV7" s="440"/>
      <c r="CW7" s="440"/>
      <c r="CX7" s="440"/>
      <c r="CY7" s="440"/>
      <c r="CZ7" s="440"/>
      <c r="DA7" s="440"/>
      <c r="DB7" s="440"/>
      <c r="DC7" s="440"/>
      <c r="DE7" s="287"/>
      <c r="DG7" s="439"/>
      <c r="DH7" s="439"/>
      <c r="DI7" s="439"/>
      <c r="DJ7" s="439"/>
      <c r="DK7" s="376"/>
      <c r="DL7" s="376"/>
      <c r="DM7" s="376"/>
      <c r="DN7" s="376"/>
      <c r="DO7" s="376"/>
      <c r="DP7" s="376"/>
      <c r="DQ7" s="376"/>
      <c r="DR7" s="376"/>
      <c r="DS7" s="376"/>
      <c r="DT7" s="376"/>
      <c r="DU7" s="376"/>
      <c r="DV7" s="376"/>
      <c r="DW7" s="376"/>
    </row>
    <row r="8" spans="2:127" ht="20.100000000000001" customHeight="1" thickTop="1" thickBot="1">
      <c r="B8" s="293" t="s">
        <v>716</v>
      </c>
      <c r="C8" s="294"/>
      <c r="D8" s="295"/>
      <c r="E8" s="1728"/>
      <c r="F8" s="1728"/>
      <c r="G8" s="1728"/>
      <c r="H8" s="1728"/>
      <c r="I8" s="1728"/>
      <c r="J8" s="1728"/>
      <c r="K8" s="1728"/>
      <c r="L8" s="1728"/>
      <c r="M8" s="1728"/>
      <c r="N8" s="1728"/>
      <c r="O8" s="1728"/>
      <c r="P8" s="1728"/>
      <c r="Q8" s="1728"/>
      <c r="R8" s="1728"/>
      <c r="S8" s="1728"/>
      <c r="Y8" s="1729" t="s">
        <v>715</v>
      </c>
      <c r="Z8" s="1730"/>
      <c r="AA8" s="1730"/>
      <c r="AB8" s="1730"/>
      <c r="AC8" s="1730"/>
      <c r="AD8" s="1731"/>
      <c r="AH8" s="1702" t="s">
        <v>714</v>
      </c>
      <c r="AI8" s="1702"/>
      <c r="AJ8" s="1702"/>
      <c r="AK8" s="1702"/>
      <c r="AL8" s="1694"/>
      <c r="AM8" s="1694"/>
      <c r="AN8" s="1694"/>
      <c r="AO8" s="1694"/>
      <c r="AP8" s="1694"/>
      <c r="AQ8" s="1694"/>
      <c r="AR8" s="1694"/>
      <c r="AS8" s="292" t="s">
        <v>602</v>
      </c>
      <c r="AT8" s="1694"/>
      <c r="AU8" s="1694"/>
      <c r="AV8" s="1694"/>
      <c r="AW8" s="1694"/>
      <c r="AX8" s="1694"/>
      <c r="AY8" s="1694"/>
      <c r="AZ8" s="1694"/>
      <c r="BA8" s="307" t="s">
        <v>708</v>
      </c>
      <c r="BE8" s="1709" t="s">
        <v>712</v>
      </c>
      <c r="BF8" s="1709"/>
      <c r="BG8" s="1709"/>
      <c r="BH8" s="1709"/>
      <c r="BI8" s="1709"/>
      <c r="BJ8" s="1709"/>
      <c r="BK8" s="1709"/>
      <c r="BL8" s="1709"/>
      <c r="BM8" s="1709"/>
      <c r="BN8" s="1709"/>
      <c r="BO8" s="1710" t="str">
        <f>IF(L9="","",L9)</f>
        <v/>
      </c>
      <c r="BP8" s="1710"/>
      <c r="BQ8" s="1710"/>
      <c r="BR8" s="1710"/>
      <c r="BS8" s="1709" t="s">
        <v>711</v>
      </c>
      <c r="BT8" s="1709"/>
      <c r="BU8" s="1709"/>
      <c r="BV8" s="1709"/>
      <c r="BW8" s="1709"/>
      <c r="BX8" s="1709"/>
      <c r="BY8" s="1709"/>
      <c r="BZ8" s="1711" t="str">
        <f>IF(W9="","",W9)</f>
        <v/>
      </c>
      <c r="CA8" s="1711"/>
      <c r="CB8" s="1" t="s">
        <v>710</v>
      </c>
      <c r="CO8" s="1704" t="s">
        <v>713</v>
      </c>
      <c r="CP8" s="1705"/>
      <c r="CQ8" s="1705"/>
      <c r="CR8" s="1706"/>
      <c r="CS8" s="438"/>
      <c r="CT8" s="1712" t="str">
        <f>IF(AQ6="","",AQ6)</f>
        <v/>
      </c>
      <c r="CU8" s="1712"/>
      <c r="CV8" s="1712"/>
      <c r="CW8" s="1712"/>
      <c r="CX8" s="1712"/>
      <c r="CY8" s="1712"/>
      <c r="CZ8" s="1712"/>
      <c r="DA8" s="1712"/>
      <c r="DB8" s="1712"/>
      <c r="DC8" s="1712"/>
      <c r="DE8" s="287"/>
    </row>
    <row r="9" spans="2:127" ht="20.100000000000001" customHeight="1" thickBot="1">
      <c r="B9" s="1698" t="s">
        <v>712</v>
      </c>
      <c r="C9" s="1698"/>
      <c r="D9" s="1698"/>
      <c r="E9" s="1698"/>
      <c r="F9" s="1698"/>
      <c r="G9" s="1698"/>
      <c r="H9" s="1698"/>
      <c r="I9" s="1698"/>
      <c r="J9" s="1698"/>
      <c r="K9" s="1698"/>
      <c r="L9" s="1699"/>
      <c r="M9" s="1699"/>
      <c r="N9" s="1699"/>
      <c r="O9" s="1699"/>
      <c r="P9" s="1700" t="s">
        <v>711</v>
      </c>
      <c r="Q9" s="1700"/>
      <c r="R9" s="1700"/>
      <c r="S9" s="1700"/>
      <c r="T9" s="1700"/>
      <c r="U9" s="1700"/>
      <c r="V9" s="1700"/>
      <c r="W9" s="1701"/>
      <c r="X9" s="1701"/>
      <c r="Y9" s="1" t="s">
        <v>710</v>
      </c>
      <c r="AH9" s="1702" t="s">
        <v>709</v>
      </c>
      <c r="AI9" s="1702"/>
      <c r="AJ9" s="1702"/>
      <c r="AK9" s="1702"/>
      <c r="AL9" s="1694"/>
      <c r="AM9" s="1694"/>
      <c r="AN9" s="1694"/>
      <c r="AO9" s="1694"/>
      <c r="AP9" s="1694"/>
      <c r="AQ9" s="1694"/>
      <c r="AR9" s="1694"/>
      <c r="AS9" s="292" t="s">
        <v>602</v>
      </c>
      <c r="AT9" s="1694"/>
      <c r="AU9" s="1694"/>
      <c r="AV9" s="1694"/>
      <c r="AW9" s="1694"/>
      <c r="AX9" s="1694"/>
      <c r="AY9" s="1694"/>
      <c r="AZ9" s="1694"/>
      <c r="BA9" s="307" t="s">
        <v>708</v>
      </c>
      <c r="BE9" s="307" t="s">
        <v>707</v>
      </c>
      <c r="BI9" s="437"/>
      <c r="CO9" s="1684" t="s">
        <v>308</v>
      </c>
      <c r="CP9" s="1685"/>
      <c r="CQ9" s="1685"/>
      <c r="CR9" s="1685"/>
      <c r="CS9" s="436"/>
      <c r="CT9" s="1695" t="str">
        <f>IF(AR7="","",AR7)</f>
        <v/>
      </c>
      <c r="CU9" s="1695"/>
      <c r="CV9" s="1695"/>
      <c r="CW9" s="1695"/>
      <c r="CX9" s="1695"/>
      <c r="CY9" s="1695"/>
      <c r="CZ9" s="1695"/>
      <c r="DA9" s="1695"/>
      <c r="DB9" s="1695"/>
      <c r="DC9" s="1695"/>
      <c r="DD9" s="290"/>
      <c r="DE9" s="291"/>
    </row>
    <row r="10" spans="2:127" ht="10.5" customHeight="1" thickTop="1" thickBot="1">
      <c r="B10" s="1696"/>
      <c r="C10" s="1696"/>
      <c r="D10" s="1696"/>
      <c r="E10" s="1696"/>
      <c r="F10" s="1696"/>
      <c r="G10" s="1696"/>
      <c r="H10" s="1696"/>
      <c r="I10" s="1696"/>
      <c r="J10" s="1696"/>
      <c r="K10" s="1696"/>
      <c r="L10" s="1696"/>
      <c r="M10" s="1696"/>
      <c r="N10" s="1696"/>
      <c r="O10" s="1696"/>
      <c r="P10" s="1696"/>
      <c r="Q10" s="1696"/>
      <c r="R10" s="1696"/>
      <c r="S10" s="1696"/>
      <c r="T10" s="1696"/>
      <c r="U10" s="1696"/>
      <c r="V10" s="1696"/>
      <c r="W10" s="1696"/>
      <c r="X10" s="1696"/>
      <c r="Y10" s="1696"/>
      <c r="Z10" s="1696"/>
      <c r="AA10" s="1696"/>
      <c r="AB10" s="1696"/>
      <c r="AC10" s="1696"/>
      <c r="AD10" s="1696"/>
      <c r="AE10" s="1696"/>
      <c r="AF10" s="1696"/>
      <c r="AG10" s="1696"/>
      <c r="AH10" s="1696"/>
      <c r="AI10" s="1696"/>
      <c r="AJ10" s="1696"/>
      <c r="AK10" s="1696"/>
      <c r="AL10" s="1696"/>
      <c r="AM10" s="1696"/>
      <c r="AN10" s="1696"/>
      <c r="AO10" s="1696"/>
      <c r="AP10" s="1696"/>
      <c r="AQ10" s="1696"/>
      <c r="AR10" s="1696"/>
      <c r="AS10" s="1696"/>
      <c r="AT10" s="1696"/>
      <c r="AU10" s="1696"/>
      <c r="AV10" s="1696"/>
      <c r="AW10" s="1696"/>
      <c r="AX10" s="1696"/>
      <c r="AY10" s="1696"/>
      <c r="AZ10" s="1696"/>
      <c r="BA10" s="1696"/>
      <c r="BB10" s="1696"/>
      <c r="BE10" s="1697"/>
      <c r="BF10" s="1697"/>
      <c r="BG10" s="1697"/>
      <c r="BH10" s="1697"/>
      <c r="BI10" s="1697"/>
      <c r="BJ10" s="1697"/>
      <c r="BK10" s="1697"/>
      <c r="BL10" s="1697"/>
      <c r="BM10" s="1697"/>
      <c r="BN10" s="1697"/>
      <c r="BO10" s="1697"/>
      <c r="BP10" s="1697"/>
      <c r="BQ10" s="1697"/>
      <c r="BR10" s="1697"/>
      <c r="BS10" s="1697"/>
      <c r="BT10" s="1697"/>
      <c r="BU10" s="1697"/>
      <c r="BV10" s="1697"/>
      <c r="BW10" s="1697"/>
      <c r="BX10" s="1697"/>
      <c r="BY10" s="1697"/>
      <c r="BZ10" s="1697"/>
      <c r="CA10" s="1697"/>
      <c r="CB10" s="1697"/>
      <c r="CC10" s="1697"/>
      <c r="CD10" s="1697"/>
      <c r="CE10" s="1697"/>
      <c r="CF10" s="1697"/>
      <c r="CG10" s="1697"/>
      <c r="CH10" s="1697"/>
      <c r="CI10" s="1697"/>
      <c r="CJ10" s="1697"/>
      <c r="CK10" s="1697"/>
      <c r="CL10" s="1697"/>
      <c r="CM10" s="1697"/>
      <c r="CN10" s="1697"/>
      <c r="CO10" s="1697"/>
      <c r="CP10" s="1697"/>
      <c r="CQ10" s="1697"/>
      <c r="CR10" s="1697"/>
      <c r="CS10" s="1697"/>
      <c r="CT10" s="1697"/>
      <c r="CU10" s="1697"/>
      <c r="CV10" s="1697"/>
      <c r="CW10" s="1697"/>
      <c r="CX10" s="1697"/>
      <c r="CY10" s="1697"/>
      <c r="CZ10" s="1697"/>
      <c r="DA10" s="1697"/>
      <c r="DB10" s="1697"/>
      <c r="DC10" s="1697"/>
      <c r="DD10" s="1697"/>
      <c r="DE10" s="1697"/>
    </row>
    <row r="11" spans="2:127" ht="35.25" customHeight="1" thickBot="1">
      <c r="B11" s="1509" t="s">
        <v>676</v>
      </c>
      <c r="C11" s="1489"/>
      <c r="D11" s="1489"/>
      <c r="E11" s="1489"/>
      <c r="F11" s="1489"/>
      <c r="G11" s="1489"/>
      <c r="H11" s="1489"/>
      <c r="I11" s="1489"/>
      <c r="J11" s="1490"/>
      <c r="K11" s="1485" t="s">
        <v>675</v>
      </c>
      <c r="L11" s="1487"/>
      <c r="M11" s="1486"/>
      <c r="N11" s="1485" t="s">
        <v>674</v>
      </c>
      <c r="O11" s="1486"/>
      <c r="P11" s="1485" t="s">
        <v>673</v>
      </c>
      <c r="Q11" s="1487"/>
      <c r="R11" s="1487"/>
      <c r="S11" s="1486"/>
      <c r="T11" s="1485" t="s">
        <v>672</v>
      </c>
      <c r="U11" s="1487"/>
      <c r="V11" s="1487"/>
      <c r="W11" s="1486"/>
      <c r="X11" s="1505" t="s">
        <v>682</v>
      </c>
      <c r="Y11" s="1511"/>
      <c r="Z11" s="1502" t="s">
        <v>681</v>
      </c>
      <c r="AA11" s="1503"/>
      <c r="AB11" s="1503"/>
      <c r="AC11" s="1504"/>
      <c r="AD11" s="1502" t="s">
        <v>680</v>
      </c>
      <c r="AE11" s="1503"/>
      <c r="AF11" s="1503"/>
      <c r="AG11" s="1504"/>
      <c r="AH11" s="1505" t="s">
        <v>679</v>
      </c>
      <c r="AI11" s="1506"/>
      <c r="AJ11" s="1506"/>
      <c r="AK11" s="1507"/>
      <c r="AL11" s="1505" t="s">
        <v>678</v>
      </c>
      <c r="AM11" s="1508"/>
      <c r="AN11" s="1506"/>
      <c r="AO11" s="1506"/>
      <c r="AP11" s="384" t="s">
        <v>671</v>
      </c>
      <c r="AQ11" s="1489" t="s">
        <v>677</v>
      </c>
      <c r="AR11" s="1489"/>
      <c r="AS11" s="1489"/>
      <c r="AT11" s="1489"/>
      <c r="AU11" s="1489"/>
      <c r="AV11" s="1489"/>
      <c r="AW11" s="1489"/>
      <c r="AX11" s="1489"/>
      <c r="AY11" s="1489"/>
      <c r="AZ11" s="1489"/>
      <c r="BA11" s="1489"/>
      <c r="BB11" s="1490"/>
      <c r="BE11" s="1689" t="s">
        <v>676</v>
      </c>
      <c r="BF11" s="1690"/>
      <c r="BG11" s="1690"/>
      <c r="BH11" s="1690"/>
      <c r="BI11" s="1690"/>
      <c r="BJ11" s="1690"/>
      <c r="BK11" s="1690"/>
      <c r="BL11" s="1690"/>
      <c r="BM11" s="1691"/>
      <c r="BN11" s="1485" t="s">
        <v>675</v>
      </c>
      <c r="BO11" s="1692"/>
      <c r="BP11" s="1693"/>
      <c r="BQ11" s="1485" t="s">
        <v>674</v>
      </c>
      <c r="BR11" s="1693"/>
      <c r="BS11" s="1485" t="s">
        <v>673</v>
      </c>
      <c r="BT11" s="1692"/>
      <c r="BU11" s="1692"/>
      <c r="BV11" s="1693"/>
      <c r="BW11" s="1485" t="s">
        <v>672</v>
      </c>
      <c r="BX11" s="1692"/>
      <c r="BY11" s="1692"/>
      <c r="BZ11" s="1693"/>
      <c r="CA11" s="1485" t="s">
        <v>671</v>
      </c>
      <c r="CB11" s="1488"/>
      <c r="CC11" s="1489" t="s">
        <v>706</v>
      </c>
      <c r="CD11" s="1489"/>
      <c r="CE11" s="1489"/>
      <c r="CF11" s="1489"/>
      <c r="CG11" s="1489"/>
      <c r="CH11" s="1489"/>
      <c r="CI11" s="1489"/>
      <c r="CJ11" s="1489"/>
      <c r="CK11" s="1489"/>
      <c r="CL11" s="1489"/>
      <c r="CM11" s="1489"/>
      <c r="CN11" s="1489"/>
      <c r="CO11" s="1489"/>
      <c r="CP11" s="1489"/>
      <c r="CQ11" s="1489"/>
      <c r="CR11" s="1489"/>
      <c r="CS11" s="1489"/>
      <c r="CT11" s="1489"/>
      <c r="CU11" s="1489"/>
      <c r="CV11" s="1489"/>
      <c r="CW11" s="1489"/>
      <c r="CX11" s="1489"/>
      <c r="CY11" s="1489"/>
      <c r="CZ11" s="1489"/>
      <c r="DA11" s="1489"/>
      <c r="DB11" s="1489"/>
      <c r="DC11" s="1489"/>
      <c r="DD11" s="1489"/>
      <c r="DE11" s="1490"/>
    </row>
    <row r="12" spans="2:127" ht="20.100000000000001" customHeight="1">
      <c r="B12" s="1671"/>
      <c r="C12" s="1672"/>
      <c r="D12" s="1672"/>
      <c r="E12" s="1672"/>
      <c r="F12" s="1672"/>
      <c r="G12" s="1672"/>
      <c r="H12" s="1672"/>
      <c r="I12" s="1672"/>
      <c r="J12" s="1673"/>
      <c r="K12" s="1674"/>
      <c r="L12" s="1675"/>
      <c r="M12" s="1676"/>
      <c r="N12" s="1677"/>
      <c r="O12" s="1678"/>
      <c r="P12" s="1665"/>
      <c r="Q12" s="1666"/>
      <c r="R12" s="1666"/>
      <c r="S12" s="1667"/>
      <c r="T12" s="1679"/>
      <c r="U12" s="1680"/>
      <c r="V12" s="1680"/>
      <c r="W12" s="1681"/>
      <c r="X12" s="1682"/>
      <c r="Y12" s="1683"/>
      <c r="Z12" s="1665"/>
      <c r="AA12" s="1666"/>
      <c r="AB12" s="1666"/>
      <c r="AC12" s="1667"/>
      <c r="AD12" s="1665"/>
      <c r="AE12" s="1666"/>
      <c r="AF12" s="1666"/>
      <c r="AG12" s="1667"/>
      <c r="AH12" s="1665"/>
      <c r="AI12" s="1666"/>
      <c r="AJ12" s="1666"/>
      <c r="AK12" s="1667"/>
      <c r="AL12" s="1665"/>
      <c r="AM12" s="1666"/>
      <c r="AN12" s="1666"/>
      <c r="AO12" s="1666"/>
      <c r="AP12" s="435"/>
      <c r="AQ12" s="1668"/>
      <c r="AR12" s="1668"/>
      <c r="AS12" s="1668"/>
      <c r="AT12" s="1668"/>
      <c r="AU12" s="1668"/>
      <c r="AV12" s="1668"/>
      <c r="AW12" s="1668"/>
      <c r="AX12" s="1668"/>
      <c r="AY12" s="1668"/>
      <c r="AZ12" s="1668"/>
      <c r="BA12" s="1668"/>
      <c r="BB12" s="1669"/>
      <c r="BE12" s="1454" t="str">
        <f t="shared" ref="BE12:BE25" si="1">IF(B12="","",B12)</f>
        <v/>
      </c>
      <c r="BF12" s="1455"/>
      <c r="BG12" s="1455"/>
      <c r="BH12" s="1455" t="str">
        <f>IF(E12="","",E12)</f>
        <v/>
      </c>
      <c r="BI12" s="1455"/>
      <c r="BJ12" s="1455"/>
      <c r="BK12" s="1455"/>
      <c r="BL12" s="1455"/>
      <c r="BM12" s="1456"/>
      <c r="BN12" s="1653"/>
      <c r="BO12" s="1670"/>
      <c r="BP12" s="1654"/>
      <c r="BQ12" s="1653"/>
      <c r="BR12" s="1654"/>
      <c r="BS12" s="1655"/>
      <c r="BT12" s="1656"/>
      <c r="BU12" s="1656"/>
      <c r="BV12" s="1657"/>
      <c r="BW12" s="1658"/>
      <c r="BX12" s="1659"/>
      <c r="BY12" s="1659"/>
      <c r="BZ12" s="1660"/>
      <c r="CA12" s="1661"/>
      <c r="CB12" s="1662"/>
      <c r="CC12" s="1663"/>
      <c r="CD12" s="1663"/>
      <c r="CE12" s="1663"/>
      <c r="CF12" s="1663"/>
      <c r="CG12" s="1663"/>
      <c r="CH12" s="1663"/>
      <c r="CI12" s="1663"/>
      <c r="CJ12" s="1663"/>
      <c r="CK12" s="1663"/>
      <c r="CL12" s="1663"/>
      <c r="CM12" s="1663"/>
      <c r="CN12" s="1663"/>
      <c r="CO12" s="1663"/>
      <c r="CP12" s="1663"/>
      <c r="CQ12" s="1663"/>
      <c r="CR12" s="1663"/>
      <c r="CS12" s="1663"/>
      <c r="CT12" s="1663"/>
      <c r="CU12" s="1663"/>
      <c r="CV12" s="1663"/>
      <c r="CW12" s="1663"/>
      <c r="CX12" s="1663"/>
      <c r="CY12" s="1663"/>
      <c r="CZ12" s="1663"/>
      <c r="DA12" s="1663"/>
      <c r="DB12" s="1663"/>
      <c r="DC12" s="1663"/>
      <c r="DD12" s="1663"/>
      <c r="DE12" s="1664"/>
    </row>
    <row r="13" spans="2:127" ht="18" customHeight="1">
      <c r="B13" s="1469"/>
      <c r="C13" s="1650"/>
      <c r="D13" s="1650"/>
      <c r="E13" s="1650"/>
      <c r="F13" s="1650"/>
      <c r="G13" s="1650"/>
      <c r="H13" s="1650"/>
      <c r="I13" s="1650"/>
      <c r="J13" s="1651"/>
      <c r="K13" s="1472"/>
      <c r="L13" s="1473"/>
      <c r="M13" s="1474"/>
      <c r="N13" s="1475"/>
      <c r="O13" s="1476"/>
      <c r="P13" s="1643"/>
      <c r="Q13" s="1644"/>
      <c r="R13" s="1644"/>
      <c r="S13" s="1645"/>
      <c r="T13" s="1579">
        <f t="shared" ref="T13:T25" si="2">SUM(K13*P13)</f>
        <v>0</v>
      </c>
      <c r="U13" s="1580"/>
      <c r="V13" s="1580"/>
      <c r="W13" s="1581"/>
      <c r="X13" s="1646"/>
      <c r="Y13" s="1647"/>
      <c r="Z13" s="1579" t="str">
        <f t="shared" ref="Z13:Z25" si="3">IF(P13="","",SUM(T13*X13))</f>
        <v/>
      </c>
      <c r="AA13" s="1580"/>
      <c r="AB13" s="1580"/>
      <c r="AC13" s="1581"/>
      <c r="AD13" s="1579"/>
      <c r="AE13" s="1580"/>
      <c r="AF13" s="1580"/>
      <c r="AG13" s="1581"/>
      <c r="AH13" s="1579"/>
      <c r="AI13" s="1580"/>
      <c r="AJ13" s="1580"/>
      <c r="AK13" s="1581"/>
      <c r="AL13" s="1579"/>
      <c r="AM13" s="1580"/>
      <c r="AN13" s="1580"/>
      <c r="AO13" s="1580"/>
      <c r="AP13" s="373"/>
      <c r="AQ13" s="1467"/>
      <c r="AR13" s="1467"/>
      <c r="AS13" s="1467"/>
      <c r="AT13" s="1467"/>
      <c r="AU13" s="1467"/>
      <c r="AV13" s="1467"/>
      <c r="AW13" s="1467"/>
      <c r="AX13" s="1467"/>
      <c r="AY13" s="1467"/>
      <c r="AZ13" s="1467"/>
      <c r="BA13" s="1467"/>
      <c r="BB13" s="1468"/>
      <c r="BE13" s="1454" t="str">
        <f t="shared" si="1"/>
        <v/>
      </c>
      <c r="BF13" s="1455"/>
      <c r="BG13" s="1455"/>
      <c r="BH13" s="1455"/>
      <c r="BI13" s="1455"/>
      <c r="BJ13" s="1455"/>
      <c r="BK13" s="1455"/>
      <c r="BL13" s="1455"/>
      <c r="BM13" s="1456"/>
      <c r="BN13" s="1457"/>
      <c r="BO13" s="1458"/>
      <c r="BP13" s="1459"/>
      <c r="BQ13" s="1460"/>
      <c r="BR13" s="1461"/>
      <c r="BS13" s="1462"/>
      <c r="BT13" s="1463"/>
      <c r="BU13" s="1463"/>
      <c r="BV13" s="1464"/>
      <c r="BW13" s="1462">
        <f t="shared" ref="BW13:BW25" si="4">IF(T13="","",T13)</f>
        <v>0</v>
      </c>
      <c r="BX13" s="1463"/>
      <c r="BY13" s="1463"/>
      <c r="BZ13" s="1464"/>
      <c r="CA13" s="1465" t="str">
        <f t="shared" ref="CA13:CA25" si="5">IF(AP13="","",AP13)</f>
        <v/>
      </c>
      <c r="CB13" s="1466"/>
      <c r="CC13" s="1448"/>
      <c r="CD13" s="1448"/>
      <c r="CE13" s="1448"/>
      <c r="CF13" s="1448"/>
      <c r="CG13" s="1448"/>
      <c r="CH13" s="1448"/>
      <c r="CI13" s="1448"/>
      <c r="CJ13" s="1448"/>
      <c r="CK13" s="1448"/>
      <c r="CL13" s="1448"/>
      <c r="CM13" s="1448"/>
      <c r="CN13" s="1448"/>
      <c r="CO13" s="1448"/>
      <c r="CP13" s="1448"/>
      <c r="CQ13" s="1448"/>
      <c r="CR13" s="1448"/>
      <c r="CS13" s="1448"/>
      <c r="CT13" s="1448"/>
      <c r="CU13" s="1448"/>
      <c r="CV13" s="1448"/>
      <c r="CW13" s="1448"/>
      <c r="CX13" s="1448"/>
      <c r="CY13" s="1448"/>
      <c r="CZ13" s="1448"/>
      <c r="DA13" s="1448"/>
      <c r="DB13" s="1448"/>
      <c r="DC13" s="1448"/>
      <c r="DD13" s="1448"/>
      <c r="DE13" s="1449"/>
    </row>
    <row r="14" spans="2:127" ht="18" customHeight="1">
      <c r="B14" s="1469"/>
      <c r="C14" s="1650"/>
      <c r="D14" s="1650"/>
      <c r="E14" s="1650"/>
      <c r="F14" s="1650"/>
      <c r="G14" s="1650"/>
      <c r="H14" s="1650"/>
      <c r="I14" s="1650"/>
      <c r="J14" s="1651"/>
      <c r="K14" s="1472"/>
      <c r="L14" s="1473"/>
      <c r="M14" s="1474"/>
      <c r="N14" s="1475"/>
      <c r="O14" s="1476"/>
      <c r="P14" s="1643"/>
      <c r="Q14" s="1644"/>
      <c r="R14" s="1644"/>
      <c r="S14" s="1645"/>
      <c r="T14" s="1579">
        <f t="shared" si="2"/>
        <v>0</v>
      </c>
      <c r="U14" s="1580"/>
      <c r="V14" s="1580"/>
      <c r="W14" s="1581"/>
      <c r="X14" s="1646"/>
      <c r="Y14" s="1647"/>
      <c r="Z14" s="1579" t="str">
        <f t="shared" si="3"/>
        <v/>
      </c>
      <c r="AA14" s="1580"/>
      <c r="AB14" s="1580"/>
      <c r="AC14" s="1581"/>
      <c r="AD14" s="1579"/>
      <c r="AE14" s="1580"/>
      <c r="AF14" s="1580"/>
      <c r="AG14" s="1581"/>
      <c r="AH14" s="1579"/>
      <c r="AI14" s="1580"/>
      <c r="AJ14" s="1580"/>
      <c r="AK14" s="1581"/>
      <c r="AL14" s="1579"/>
      <c r="AM14" s="1580"/>
      <c r="AN14" s="1580"/>
      <c r="AO14" s="1580"/>
      <c r="AP14" s="373"/>
      <c r="AQ14" s="1467"/>
      <c r="AR14" s="1467"/>
      <c r="AS14" s="1467"/>
      <c r="AT14" s="1467"/>
      <c r="AU14" s="1467"/>
      <c r="AV14" s="1467"/>
      <c r="AW14" s="1467"/>
      <c r="AX14" s="1467"/>
      <c r="AY14" s="1467"/>
      <c r="AZ14" s="1467"/>
      <c r="BA14" s="1467"/>
      <c r="BB14" s="1468"/>
      <c r="BE14" s="1454" t="str">
        <f t="shared" si="1"/>
        <v/>
      </c>
      <c r="BF14" s="1455"/>
      <c r="BG14" s="1455"/>
      <c r="BH14" s="1455"/>
      <c r="BI14" s="1455"/>
      <c r="BJ14" s="1455"/>
      <c r="BK14" s="1455"/>
      <c r="BL14" s="1455"/>
      <c r="BM14" s="1456"/>
      <c r="BN14" s="1457"/>
      <c r="BO14" s="1458"/>
      <c r="BP14" s="1459"/>
      <c r="BQ14" s="1460"/>
      <c r="BR14" s="1461"/>
      <c r="BS14" s="1462"/>
      <c r="BT14" s="1463"/>
      <c r="BU14" s="1463"/>
      <c r="BV14" s="1464"/>
      <c r="BW14" s="1462">
        <f t="shared" si="4"/>
        <v>0</v>
      </c>
      <c r="BX14" s="1463"/>
      <c r="BY14" s="1463"/>
      <c r="BZ14" s="1464"/>
      <c r="CA14" s="1465" t="str">
        <f t="shared" si="5"/>
        <v/>
      </c>
      <c r="CB14" s="1466"/>
      <c r="CC14" s="1448"/>
      <c r="CD14" s="1448"/>
      <c r="CE14" s="1448"/>
      <c r="CF14" s="1448"/>
      <c r="CG14" s="1448"/>
      <c r="CH14" s="1448"/>
      <c r="CI14" s="1448"/>
      <c r="CJ14" s="1448"/>
      <c r="CK14" s="1448"/>
      <c r="CL14" s="1448"/>
      <c r="CM14" s="1448"/>
      <c r="CN14" s="1448"/>
      <c r="CO14" s="1448"/>
      <c r="CP14" s="1448"/>
      <c r="CQ14" s="1448"/>
      <c r="CR14" s="1448"/>
      <c r="CS14" s="1448"/>
      <c r="CT14" s="1448"/>
      <c r="CU14" s="1448"/>
      <c r="CV14" s="1448"/>
      <c r="CW14" s="1448"/>
      <c r="CX14" s="1448"/>
      <c r="CY14" s="1448"/>
      <c r="CZ14" s="1448"/>
      <c r="DA14" s="1448"/>
      <c r="DB14" s="1448"/>
      <c r="DC14" s="1448"/>
      <c r="DD14" s="1448"/>
      <c r="DE14" s="1449"/>
    </row>
    <row r="15" spans="2:127" ht="18" customHeight="1">
      <c r="B15" s="1469"/>
      <c r="C15" s="1650"/>
      <c r="D15" s="1650"/>
      <c r="E15" s="1650"/>
      <c r="F15" s="1650"/>
      <c r="G15" s="1650"/>
      <c r="H15" s="1650"/>
      <c r="I15" s="1650"/>
      <c r="J15" s="1651"/>
      <c r="K15" s="1472"/>
      <c r="L15" s="1473"/>
      <c r="M15" s="1474"/>
      <c r="N15" s="1475"/>
      <c r="O15" s="1476"/>
      <c r="P15" s="1643"/>
      <c r="Q15" s="1644"/>
      <c r="R15" s="1644"/>
      <c r="S15" s="1645"/>
      <c r="T15" s="1579">
        <f t="shared" si="2"/>
        <v>0</v>
      </c>
      <c r="U15" s="1580"/>
      <c r="V15" s="1580"/>
      <c r="W15" s="1581"/>
      <c r="X15" s="1646"/>
      <c r="Y15" s="1647"/>
      <c r="Z15" s="1579" t="str">
        <f t="shared" si="3"/>
        <v/>
      </c>
      <c r="AA15" s="1580"/>
      <c r="AB15" s="1580"/>
      <c r="AC15" s="1581"/>
      <c r="AD15" s="1579"/>
      <c r="AE15" s="1580"/>
      <c r="AF15" s="1580"/>
      <c r="AG15" s="1581"/>
      <c r="AH15" s="1579"/>
      <c r="AI15" s="1580"/>
      <c r="AJ15" s="1580"/>
      <c r="AK15" s="1581"/>
      <c r="AL15" s="1579"/>
      <c r="AM15" s="1580"/>
      <c r="AN15" s="1580"/>
      <c r="AO15" s="1580"/>
      <c r="AP15" s="373"/>
      <c r="AQ15" s="1467"/>
      <c r="AR15" s="1467"/>
      <c r="AS15" s="1467"/>
      <c r="AT15" s="1467"/>
      <c r="AU15" s="1467"/>
      <c r="AV15" s="1467"/>
      <c r="AW15" s="1467"/>
      <c r="AX15" s="1467"/>
      <c r="AY15" s="1467"/>
      <c r="AZ15" s="1467"/>
      <c r="BA15" s="1467"/>
      <c r="BB15" s="1468"/>
      <c r="BE15" s="1454" t="str">
        <f t="shared" si="1"/>
        <v/>
      </c>
      <c r="BF15" s="1455"/>
      <c r="BG15" s="1455"/>
      <c r="BH15" s="1455"/>
      <c r="BI15" s="1455"/>
      <c r="BJ15" s="1455"/>
      <c r="BK15" s="1455"/>
      <c r="BL15" s="1455"/>
      <c r="BM15" s="1456"/>
      <c r="BN15" s="1457"/>
      <c r="BO15" s="1458"/>
      <c r="BP15" s="1459"/>
      <c r="BQ15" s="1460"/>
      <c r="BR15" s="1461"/>
      <c r="BS15" s="1462"/>
      <c r="BT15" s="1463"/>
      <c r="BU15" s="1463"/>
      <c r="BV15" s="1464"/>
      <c r="BW15" s="1462">
        <f t="shared" si="4"/>
        <v>0</v>
      </c>
      <c r="BX15" s="1463"/>
      <c r="BY15" s="1463"/>
      <c r="BZ15" s="1464"/>
      <c r="CA15" s="1465" t="str">
        <f t="shared" si="5"/>
        <v/>
      </c>
      <c r="CB15" s="1466"/>
      <c r="CC15" s="1448"/>
      <c r="CD15" s="1448"/>
      <c r="CE15" s="1448"/>
      <c r="CF15" s="1448"/>
      <c r="CG15" s="1448"/>
      <c r="CH15" s="1448"/>
      <c r="CI15" s="1448"/>
      <c r="CJ15" s="1448"/>
      <c r="CK15" s="1448"/>
      <c r="CL15" s="1448"/>
      <c r="CM15" s="1448"/>
      <c r="CN15" s="1448"/>
      <c r="CO15" s="1448"/>
      <c r="CP15" s="1448"/>
      <c r="CQ15" s="1448"/>
      <c r="CR15" s="1448"/>
      <c r="CS15" s="1448"/>
      <c r="CT15" s="1448"/>
      <c r="CU15" s="1448"/>
      <c r="CV15" s="1448"/>
      <c r="CW15" s="1448"/>
      <c r="CX15" s="1448"/>
      <c r="CY15" s="1448"/>
      <c r="CZ15" s="1448"/>
      <c r="DA15" s="1448"/>
      <c r="DB15" s="1448"/>
      <c r="DC15" s="1448"/>
      <c r="DD15" s="1448"/>
      <c r="DE15" s="1449"/>
    </row>
    <row r="16" spans="2:127" ht="18" customHeight="1">
      <c r="B16" s="1469"/>
      <c r="C16" s="1650"/>
      <c r="D16" s="1650"/>
      <c r="E16" s="1650"/>
      <c r="F16" s="1650"/>
      <c r="G16" s="1650"/>
      <c r="H16" s="1650"/>
      <c r="I16" s="1650"/>
      <c r="J16" s="1651"/>
      <c r="K16" s="1472"/>
      <c r="L16" s="1473"/>
      <c r="M16" s="1474"/>
      <c r="N16" s="1475"/>
      <c r="O16" s="1476"/>
      <c r="P16" s="1643"/>
      <c r="Q16" s="1644"/>
      <c r="R16" s="1644"/>
      <c r="S16" s="1645"/>
      <c r="T16" s="1579">
        <f t="shared" si="2"/>
        <v>0</v>
      </c>
      <c r="U16" s="1580"/>
      <c r="V16" s="1580"/>
      <c r="W16" s="1581"/>
      <c r="X16" s="1646"/>
      <c r="Y16" s="1647"/>
      <c r="Z16" s="1579" t="str">
        <f t="shared" si="3"/>
        <v/>
      </c>
      <c r="AA16" s="1580"/>
      <c r="AB16" s="1580"/>
      <c r="AC16" s="1581"/>
      <c r="AD16" s="1579"/>
      <c r="AE16" s="1580"/>
      <c r="AF16" s="1580"/>
      <c r="AG16" s="1581"/>
      <c r="AH16" s="1579"/>
      <c r="AI16" s="1580"/>
      <c r="AJ16" s="1580"/>
      <c r="AK16" s="1581"/>
      <c r="AL16" s="1579"/>
      <c r="AM16" s="1580"/>
      <c r="AN16" s="1580"/>
      <c r="AO16" s="1580"/>
      <c r="AP16" s="373"/>
      <c r="AQ16" s="1467"/>
      <c r="AR16" s="1467"/>
      <c r="AS16" s="1467"/>
      <c r="AT16" s="1467"/>
      <c r="AU16" s="1467"/>
      <c r="AV16" s="1467"/>
      <c r="AW16" s="1467"/>
      <c r="AX16" s="1467"/>
      <c r="AY16" s="1467"/>
      <c r="AZ16" s="1467"/>
      <c r="BA16" s="1467"/>
      <c r="BB16" s="1468"/>
      <c r="BE16" s="1454" t="str">
        <f t="shared" si="1"/>
        <v/>
      </c>
      <c r="BF16" s="1455"/>
      <c r="BG16" s="1455"/>
      <c r="BH16" s="1455"/>
      <c r="BI16" s="1455"/>
      <c r="BJ16" s="1455"/>
      <c r="BK16" s="1455"/>
      <c r="BL16" s="1455"/>
      <c r="BM16" s="1456"/>
      <c r="BN16" s="1457"/>
      <c r="BO16" s="1458"/>
      <c r="BP16" s="1459"/>
      <c r="BQ16" s="1460"/>
      <c r="BR16" s="1461"/>
      <c r="BS16" s="1462"/>
      <c r="BT16" s="1463"/>
      <c r="BU16" s="1463"/>
      <c r="BV16" s="1464"/>
      <c r="BW16" s="1462">
        <f t="shared" si="4"/>
        <v>0</v>
      </c>
      <c r="BX16" s="1463"/>
      <c r="BY16" s="1463"/>
      <c r="BZ16" s="1464"/>
      <c r="CA16" s="1465" t="str">
        <f t="shared" si="5"/>
        <v/>
      </c>
      <c r="CB16" s="1466"/>
      <c r="CC16" s="1448"/>
      <c r="CD16" s="1448"/>
      <c r="CE16" s="1448"/>
      <c r="CF16" s="1448"/>
      <c r="CG16" s="1448"/>
      <c r="CH16" s="1448"/>
      <c r="CI16" s="1448"/>
      <c r="CJ16" s="1448"/>
      <c r="CK16" s="1448"/>
      <c r="CL16" s="1448"/>
      <c r="CM16" s="1448"/>
      <c r="CN16" s="1448"/>
      <c r="CO16" s="1448"/>
      <c r="CP16" s="1448"/>
      <c r="CQ16" s="1448"/>
      <c r="CR16" s="1448"/>
      <c r="CS16" s="1448"/>
      <c r="CT16" s="1448"/>
      <c r="CU16" s="1448"/>
      <c r="CV16" s="1448"/>
      <c r="CW16" s="1448"/>
      <c r="CX16" s="1448"/>
      <c r="CY16" s="1448"/>
      <c r="CZ16" s="1448"/>
      <c r="DA16" s="1448"/>
      <c r="DB16" s="1448"/>
      <c r="DC16" s="1448"/>
      <c r="DD16" s="1448"/>
      <c r="DE16" s="1449"/>
    </row>
    <row r="17" spans="2:109" ht="18" customHeight="1">
      <c r="B17" s="1469"/>
      <c r="C17" s="1650"/>
      <c r="D17" s="1650"/>
      <c r="E17" s="1650"/>
      <c r="F17" s="1650"/>
      <c r="G17" s="1650"/>
      <c r="H17" s="1650"/>
      <c r="I17" s="1650"/>
      <c r="J17" s="1651"/>
      <c r="K17" s="1472"/>
      <c r="L17" s="1473"/>
      <c r="M17" s="1474"/>
      <c r="N17" s="1475"/>
      <c r="O17" s="1476"/>
      <c r="P17" s="1643"/>
      <c r="Q17" s="1644"/>
      <c r="R17" s="1644"/>
      <c r="S17" s="1645"/>
      <c r="T17" s="1579">
        <f t="shared" si="2"/>
        <v>0</v>
      </c>
      <c r="U17" s="1580"/>
      <c r="V17" s="1580"/>
      <c r="W17" s="1581"/>
      <c r="X17" s="1646"/>
      <c r="Y17" s="1647"/>
      <c r="Z17" s="1579" t="str">
        <f t="shared" si="3"/>
        <v/>
      </c>
      <c r="AA17" s="1580"/>
      <c r="AB17" s="1580"/>
      <c r="AC17" s="1581"/>
      <c r="AD17" s="1579"/>
      <c r="AE17" s="1580"/>
      <c r="AF17" s="1580"/>
      <c r="AG17" s="1581"/>
      <c r="AH17" s="1579"/>
      <c r="AI17" s="1580"/>
      <c r="AJ17" s="1580"/>
      <c r="AK17" s="1581"/>
      <c r="AL17" s="1579"/>
      <c r="AM17" s="1580"/>
      <c r="AN17" s="1580"/>
      <c r="AO17" s="1580"/>
      <c r="AP17" s="373"/>
      <c r="AQ17" s="1467"/>
      <c r="AR17" s="1467"/>
      <c r="AS17" s="1467"/>
      <c r="AT17" s="1467"/>
      <c r="AU17" s="1467"/>
      <c r="AV17" s="1467"/>
      <c r="AW17" s="1467"/>
      <c r="AX17" s="1467"/>
      <c r="AY17" s="1467"/>
      <c r="AZ17" s="1467"/>
      <c r="BA17" s="1467"/>
      <c r="BB17" s="1468"/>
      <c r="BE17" s="1454" t="str">
        <f t="shared" si="1"/>
        <v/>
      </c>
      <c r="BF17" s="1455"/>
      <c r="BG17" s="1455"/>
      <c r="BH17" s="1455"/>
      <c r="BI17" s="1455"/>
      <c r="BJ17" s="1455"/>
      <c r="BK17" s="1455"/>
      <c r="BL17" s="1455"/>
      <c r="BM17" s="1456"/>
      <c r="BN17" s="1457"/>
      <c r="BO17" s="1458"/>
      <c r="BP17" s="1459"/>
      <c r="BQ17" s="1460"/>
      <c r="BR17" s="1461"/>
      <c r="BS17" s="1462"/>
      <c r="BT17" s="1463"/>
      <c r="BU17" s="1463"/>
      <c r="BV17" s="1464"/>
      <c r="BW17" s="1462">
        <f t="shared" si="4"/>
        <v>0</v>
      </c>
      <c r="BX17" s="1463"/>
      <c r="BY17" s="1463"/>
      <c r="BZ17" s="1464"/>
      <c r="CA17" s="1465" t="str">
        <f t="shared" si="5"/>
        <v/>
      </c>
      <c r="CB17" s="1466"/>
      <c r="CC17" s="1448"/>
      <c r="CD17" s="1448"/>
      <c r="CE17" s="1448"/>
      <c r="CF17" s="1448"/>
      <c r="CG17" s="1448"/>
      <c r="CH17" s="1448"/>
      <c r="CI17" s="1448"/>
      <c r="CJ17" s="1448"/>
      <c r="CK17" s="1448"/>
      <c r="CL17" s="1448"/>
      <c r="CM17" s="1448"/>
      <c r="CN17" s="1448"/>
      <c r="CO17" s="1448"/>
      <c r="CP17" s="1448"/>
      <c r="CQ17" s="1448"/>
      <c r="CR17" s="1448"/>
      <c r="CS17" s="1448"/>
      <c r="CT17" s="1448"/>
      <c r="CU17" s="1448"/>
      <c r="CV17" s="1448"/>
      <c r="CW17" s="1448"/>
      <c r="CX17" s="1448"/>
      <c r="CY17" s="1448"/>
      <c r="CZ17" s="1448"/>
      <c r="DA17" s="1448"/>
      <c r="DB17" s="1448"/>
      <c r="DC17" s="1448"/>
      <c r="DD17" s="1448"/>
      <c r="DE17" s="1449"/>
    </row>
    <row r="18" spans="2:109" ht="18" customHeight="1">
      <c r="B18" s="1652"/>
      <c r="C18" s="1650"/>
      <c r="D18" s="1650"/>
      <c r="E18" s="1650"/>
      <c r="F18" s="1650"/>
      <c r="G18" s="1650"/>
      <c r="H18" s="1650"/>
      <c r="I18" s="1650"/>
      <c r="J18" s="1651"/>
      <c r="K18" s="1472"/>
      <c r="L18" s="1473"/>
      <c r="M18" s="1474"/>
      <c r="N18" s="1475"/>
      <c r="O18" s="1476"/>
      <c r="P18" s="1643"/>
      <c r="Q18" s="1644"/>
      <c r="R18" s="1644"/>
      <c r="S18" s="1645"/>
      <c r="T18" s="1579">
        <f t="shared" si="2"/>
        <v>0</v>
      </c>
      <c r="U18" s="1580"/>
      <c r="V18" s="1580"/>
      <c r="W18" s="1581"/>
      <c r="X18" s="1646"/>
      <c r="Y18" s="1647"/>
      <c r="Z18" s="1579" t="str">
        <f t="shared" si="3"/>
        <v/>
      </c>
      <c r="AA18" s="1580"/>
      <c r="AB18" s="1580"/>
      <c r="AC18" s="1581"/>
      <c r="AD18" s="1579"/>
      <c r="AE18" s="1580"/>
      <c r="AF18" s="1580"/>
      <c r="AG18" s="1581"/>
      <c r="AH18" s="1579"/>
      <c r="AI18" s="1580"/>
      <c r="AJ18" s="1580"/>
      <c r="AK18" s="1581"/>
      <c r="AL18" s="1579"/>
      <c r="AM18" s="1580"/>
      <c r="AN18" s="1580"/>
      <c r="AO18" s="1580"/>
      <c r="AP18" s="373"/>
      <c r="AQ18" s="1467"/>
      <c r="AR18" s="1467"/>
      <c r="AS18" s="1467"/>
      <c r="AT18" s="1467"/>
      <c r="AU18" s="1467"/>
      <c r="AV18" s="1467"/>
      <c r="AW18" s="1467"/>
      <c r="AX18" s="1467"/>
      <c r="AY18" s="1467"/>
      <c r="AZ18" s="1467"/>
      <c r="BA18" s="1467"/>
      <c r="BB18" s="1468"/>
      <c r="BE18" s="1454" t="str">
        <f t="shared" si="1"/>
        <v/>
      </c>
      <c r="BF18" s="1455"/>
      <c r="BG18" s="1455"/>
      <c r="BH18" s="1455"/>
      <c r="BI18" s="1455"/>
      <c r="BJ18" s="1455"/>
      <c r="BK18" s="1455"/>
      <c r="BL18" s="1455"/>
      <c r="BM18" s="1456"/>
      <c r="BN18" s="1457"/>
      <c r="BO18" s="1458"/>
      <c r="BP18" s="1459"/>
      <c r="BQ18" s="1460"/>
      <c r="BR18" s="1461"/>
      <c r="BS18" s="1462"/>
      <c r="BT18" s="1463"/>
      <c r="BU18" s="1463"/>
      <c r="BV18" s="1464"/>
      <c r="BW18" s="1462">
        <f t="shared" si="4"/>
        <v>0</v>
      </c>
      <c r="BX18" s="1463"/>
      <c r="BY18" s="1463"/>
      <c r="BZ18" s="1464"/>
      <c r="CA18" s="1465" t="str">
        <f t="shared" si="5"/>
        <v/>
      </c>
      <c r="CB18" s="1466"/>
      <c r="CC18" s="1448"/>
      <c r="CD18" s="1448"/>
      <c r="CE18" s="1448"/>
      <c r="CF18" s="1448"/>
      <c r="CG18" s="1448"/>
      <c r="CH18" s="1448"/>
      <c r="CI18" s="1448"/>
      <c r="CJ18" s="1448"/>
      <c r="CK18" s="1448"/>
      <c r="CL18" s="1448"/>
      <c r="CM18" s="1448"/>
      <c r="CN18" s="1448"/>
      <c r="CO18" s="1448"/>
      <c r="CP18" s="1448"/>
      <c r="CQ18" s="1448"/>
      <c r="CR18" s="1448"/>
      <c r="CS18" s="1448"/>
      <c r="CT18" s="1448"/>
      <c r="CU18" s="1448"/>
      <c r="CV18" s="1448"/>
      <c r="CW18" s="1448"/>
      <c r="CX18" s="1448"/>
      <c r="CY18" s="1448"/>
      <c r="CZ18" s="1448"/>
      <c r="DA18" s="1448"/>
      <c r="DB18" s="1448"/>
      <c r="DC18" s="1448"/>
      <c r="DD18" s="1448"/>
      <c r="DE18" s="1449"/>
    </row>
    <row r="19" spans="2:109" ht="18" customHeight="1">
      <c r="B19" s="1469"/>
      <c r="C19" s="1650"/>
      <c r="D19" s="1650"/>
      <c r="E19" s="1650"/>
      <c r="F19" s="1650"/>
      <c r="G19" s="1650"/>
      <c r="H19" s="1650"/>
      <c r="I19" s="1650"/>
      <c r="J19" s="1651"/>
      <c r="K19" s="1472"/>
      <c r="L19" s="1473"/>
      <c r="M19" s="1474"/>
      <c r="N19" s="1475"/>
      <c r="O19" s="1476"/>
      <c r="P19" s="1643"/>
      <c r="Q19" s="1644"/>
      <c r="R19" s="1644"/>
      <c r="S19" s="1645"/>
      <c r="T19" s="1579">
        <f t="shared" si="2"/>
        <v>0</v>
      </c>
      <c r="U19" s="1580"/>
      <c r="V19" s="1580"/>
      <c r="W19" s="1581"/>
      <c r="X19" s="1646"/>
      <c r="Y19" s="1647"/>
      <c r="Z19" s="1579" t="str">
        <f t="shared" si="3"/>
        <v/>
      </c>
      <c r="AA19" s="1580"/>
      <c r="AB19" s="1580"/>
      <c r="AC19" s="1581"/>
      <c r="AD19" s="1579"/>
      <c r="AE19" s="1580"/>
      <c r="AF19" s="1580"/>
      <c r="AG19" s="1581"/>
      <c r="AH19" s="1579"/>
      <c r="AI19" s="1580"/>
      <c r="AJ19" s="1580"/>
      <c r="AK19" s="1581"/>
      <c r="AL19" s="1579"/>
      <c r="AM19" s="1580"/>
      <c r="AN19" s="1580"/>
      <c r="AO19" s="1580"/>
      <c r="AP19" s="373"/>
      <c r="AQ19" s="1467"/>
      <c r="AR19" s="1467"/>
      <c r="AS19" s="1467"/>
      <c r="AT19" s="1467"/>
      <c r="AU19" s="1467"/>
      <c r="AV19" s="1467"/>
      <c r="AW19" s="1467"/>
      <c r="AX19" s="1467"/>
      <c r="AY19" s="1467"/>
      <c r="AZ19" s="1467"/>
      <c r="BA19" s="1467"/>
      <c r="BB19" s="1468"/>
      <c r="BE19" s="1454" t="str">
        <f t="shared" si="1"/>
        <v/>
      </c>
      <c r="BF19" s="1455"/>
      <c r="BG19" s="1455"/>
      <c r="BH19" s="1455"/>
      <c r="BI19" s="1455"/>
      <c r="BJ19" s="1455"/>
      <c r="BK19" s="1455"/>
      <c r="BL19" s="1455"/>
      <c r="BM19" s="1456"/>
      <c r="BN19" s="1457"/>
      <c r="BO19" s="1458"/>
      <c r="BP19" s="1459"/>
      <c r="BQ19" s="1460"/>
      <c r="BR19" s="1461"/>
      <c r="BS19" s="1462"/>
      <c r="BT19" s="1463"/>
      <c r="BU19" s="1463"/>
      <c r="BV19" s="1464"/>
      <c r="BW19" s="1462">
        <f t="shared" si="4"/>
        <v>0</v>
      </c>
      <c r="BX19" s="1463"/>
      <c r="BY19" s="1463"/>
      <c r="BZ19" s="1464"/>
      <c r="CA19" s="1465" t="str">
        <f t="shared" si="5"/>
        <v/>
      </c>
      <c r="CB19" s="1466"/>
      <c r="CC19" s="1448"/>
      <c r="CD19" s="1448"/>
      <c r="CE19" s="1448"/>
      <c r="CF19" s="1448"/>
      <c r="CG19" s="1448"/>
      <c r="CH19" s="1448"/>
      <c r="CI19" s="1448"/>
      <c r="CJ19" s="1448"/>
      <c r="CK19" s="1448"/>
      <c r="CL19" s="1448"/>
      <c r="CM19" s="1448"/>
      <c r="CN19" s="1448"/>
      <c r="CO19" s="1448"/>
      <c r="CP19" s="1448"/>
      <c r="CQ19" s="1448"/>
      <c r="CR19" s="1448"/>
      <c r="CS19" s="1448"/>
      <c r="CT19" s="1448"/>
      <c r="CU19" s="1448"/>
      <c r="CV19" s="1448"/>
      <c r="CW19" s="1448"/>
      <c r="CX19" s="1448"/>
      <c r="CY19" s="1448"/>
      <c r="CZ19" s="1448"/>
      <c r="DA19" s="1448"/>
      <c r="DB19" s="1448"/>
      <c r="DC19" s="1448"/>
      <c r="DD19" s="1448"/>
      <c r="DE19" s="1449"/>
    </row>
    <row r="20" spans="2:109" ht="18" customHeight="1">
      <c r="B20" s="1469"/>
      <c r="C20" s="1650"/>
      <c r="D20" s="1650"/>
      <c r="E20" s="1650"/>
      <c r="F20" s="1650"/>
      <c r="G20" s="1650"/>
      <c r="H20" s="1650"/>
      <c r="I20" s="1650"/>
      <c r="J20" s="1651"/>
      <c r="K20" s="1472"/>
      <c r="L20" s="1473"/>
      <c r="M20" s="1474"/>
      <c r="N20" s="1475"/>
      <c r="O20" s="1476"/>
      <c r="P20" s="1643"/>
      <c r="Q20" s="1644"/>
      <c r="R20" s="1644"/>
      <c r="S20" s="1645"/>
      <c r="T20" s="1579">
        <f t="shared" si="2"/>
        <v>0</v>
      </c>
      <c r="U20" s="1580"/>
      <c r="V20" s="1580"/>
      <c r="W20" s="1581"/>
      <c r="X20" s="1646"/>
      <c r="Y20" s="1647"/>
      <c r="Z20" s="1579" t="str">
        <f t="shared" si="3"/>
        <v/>
      </c>
      <c r="AA20" s="1580"/>
      <c r="AB20" s="1580"/>
      <c r="AC20" s="1581"/>
      <c r="AD20" s="1579"/>
      <c r="AE20" s="1580"/>
      <c r="AF20" s="1580"/>
      <c r="AG20" s="1581"/>
      <c r="AH20" s="1579"/>
      <c r="AI20" s="1580"/>
      <c r="AJ20" s="1580"/>
      <c r="AK20" s="1581"/>
      <c r="AL20" s="1579"/>
      <c r="AM20" s="1580"/>
      <c r="AN20" s="1580"/>
      <c r="AO20" s="1580"/>
      <c r="AP20" s="373"/>
      <c r="AQ20" s="1467"/>
      <c r="AR20" s="1467"/>
      <c r="AS20" s="1467"/>
      <c r="AT20" s="1467"/>
      <c r="AU20" s="1467"/>
      <c r="AV20" s="1467"/>
      <c r="AW20" s="1467"/>
      <c r="AX20" s="1467"/>
      <c r="AY20" s="1467"/>
      <c r="AZ20" s="1467"/>
      <c r="BA20" s="1467"/>
      <c r="BB20" s="1468"/>
      <c r="BE20" s="1454" t="str">
        <f t="shared" si="1"/>
        <v/>
      </c>
      <c r="BF20" s="1455"/>
      <c r="BG20" s="1455"/>
      <c r="BH20" s="1455"/>
      <c r="BI20" s="1455"/>
      <c r="BJ20" s="1455"/>
      <c r="BK20" s="1455"/>
      <c r="BL20" s="1455"/>
      <c r="BM20" s="1456"/>
      <c r="BN20" s="1457"/>
      <c r="BO20" s="1458"/>
      <c r="BP20" s="1459"/>
      <c r="BQ20" s="1460"/>
      <c r="BR20" s="1461"/>
      <c r="BS20" s="1462"/>
      <c r="BT20" s="1463"/>
      <c r="BU20" s="1463"/>
      <c r="BV20" s="1464"/>
      <c r="BW20" s="1462">
        <f t="shared" si="4"/>
        <v>0</v>
      </c>
      <c r="BX20" s="1463"/>
      <c r="BY20" s="1463"/>
      <c r="BZ20" s="1464"/>
      <c r="CA20" s="1465" t="str">
        <f t="shared" si="5"/>
        <v/>
      </c>
      <c r="CB20" s="1466"/>
      <c r="CC20" s="1448"/>
      <c r="CD20" s="1448"/>
      <c r="CE20" s="1448"/>
      <c r="CF20" s="1448"/>
      <c r="CG20" s="1448"/>
      <c r="CH20" s="1448"/>
      <c r="CI20" s="1448"/>
      <c r="CJ20" s="1448"/>
      <c r="CK20" s="1448"/>
      <c r="CL20" s="1448"/>
      <c r="CM20" s="1448"/>
      <c r="CN20" s="1448"/>
      <c r="CO20" s="1448"/>
      <c r="CP20" s="1448"/>
      <c r="CQ20" s="1448"/>
      <c r="CR20" s="1448"/>
      <c r="CS20" s="1448"/>
      <c r="CT20" s="1448"/>
      <c r="CU20" s="1448"/>
      <c r="CV20" s="1448"/>
      <c r="CW20" s="1448"/>
      <c r="CX20" s="1448"/>
      <c r="CY20" s="1448"/>
      <c r="CZ20" s="1448"/>
      <c r="DA20" s="1448"/>
      <c r="DB20" s="1448"/>
      <c r="DC20" s="1448"/>
      <c r="DD20" s="1448"/>
      <c r="DE20" s="1449"/>
    </row>
    <row r="21" spans="2:109" ht="18" customHeight="1">
      <c r="B21" s="1652"/>
      <c r="C21" s="1650"/>
      <c r="D21" s="1650"/>
      <c r="E21" s="1650"/>
      <c r="F21" s="1650"/>
      <c r="G21" s="1650"/>
      <c r="H21" s="1650"/>
      <c r="I21" s="1650"/>
      <c r="J21" s="1651"/>
      <c r="K21" s="1472"/>
      <c r="L21" s="1473"/>
      <c r="M21" s="1474"/>
      <c r="N21" s="1475"/>
      <c r="O21" s="1476"/>
      <c r="P21" s="1643"/>
      <c r="Q21" s="1644"/>
      <c r="R21" s="1644"/>
      <c r="S21" s="1645"/>
      <c r="T21" s="1579">
        <f t="shared" si="2"/>
        <v>0</v>
      </c>
      <c r="U21" s="1580"/>
      <c r="V21" s="1580"/>
      <c r="W21" s="1581"/>
      <c r="X21" s="1646"/>
      <c r="Y21" s="1647"/>
      <c r="Z21" s="1579" t="str">
        <f t="shared" si="3"/>
        <v/>
      </c>
      <c r="AA21" s="1580"/>
      <c r="AB21" s="1580"/>
      <c r="AC21" s="1581"/>
      <c r="AD21" s="1579"/>
      <c r="AE21" s="1580"/>
      <c r="AF21" s="1580"/>
      <c r="AG21" s="1581"/>
      <c r="AH21" s="1579"/>
      <c r="AI21" s="1580"/>
      <c r="AJ21" s="1580"/>
      <c r="AK21" s="1581"/>
      <c r="AL21" s="1579"/>
      <c r="AM21" s="1580"/>
      <c r="AN21" s="1580"/>
      <c r="AO21" s="1580"/>
      <c r="AP21" s="373"/>
      <c r="AQ21" s="1467"/>
      <c r="AR21" s="1467"/>
      <c r="AS21" s="1467"/>
      <c r="AT21" s="1467"/>
      <c r="AU21" s="1467"/>
      <c r="AV21" s="1467"/>
      <c r="AW21" s="1467"/>
      <c r="AX21" s="1467"/>
      <c r="AY21" s="1467"/>
      <c r="AZ21" s="1467"/>
      <c r="BA21" s="1467"/>
      <c r="BB21" s="1468"/>
      <c r="BE21" s="1454" t="str">
        <f t="shared" si="1"/>
        <v/>
      </c>
      <c r="BF21" s="1455"/>
      <c r="BG21" s="1455"/>
      <c r="BH21" s="1455"/>
      <c r="BI21" s="1455"/>
      <c r="BJ21" s="1455"/>
      <c r="BK21" s="1455"/>
      <c r="BL21" s="1455"/>
      <c r="BM21" s="1456"/>
      <c r="BN21" s="1457"/>
      <c r="BO21" s="1458"/>
      <c r="BP21" s="1459"/>
      <c r="BQ21" s="1460"/>
      <c r="BR21" s="1461"/>
      <c r="BS21" s="1462"/>
      <c r="BT21" s="1463"/>
      <c r="BU21" s="1463"/>
      <c r="BV21" s="1464"/>
      <c r="BW21" s="1462">
        <f t="shared" si="4"/>
        <v>0</v>
      </c>
      <c r="BX21" s="1463"/>
      <c r="BY21" s="1463"/>
      <c r="BZ21" s="1464"/>
      <c r="CA21" s="1465" t="str">
        <f t="shared" si="5"/>
        <v/>
      </c>
      <c r="CB21" s="1466"/>
      <c r="CC21" s="1448"/>
      <c r="CD21" s="1448"/>
      <c r="CE21" s="1448"/>
      <c r="CF21" s="1448"/>
      <c r="CG21" s="1448"/>
      <c r="CH21" s="1448"/>
      <c r="CI21" s="1448"/>
      <c r="CJ21" s="1448"/>
      <c r="CK21" s="1448"/>
      <c r="CL21" s="1448"/>
      <c r="CM21" s="1448"/>
      <c r="CN21" s="1448"/>
      <c r="CO21" s="1448"/>
      <c r="CP21" s="1448"/>
      <c r="CQ21" s="1448"/>
      <c r="CR21" s="1448"/>
      <c r="CS21" s="1448"/>
      <c r="CT21" s="1448"/>
      <c r="CU21" s="1448"/>
      <c r="CV21" s="1448"/>
      <c r="CW21" s="1448"/>
      <c r="CX21" s="1448"/>
      <c r="CY21" s="1448"/>
      <c r="CZ21" s="1448"/>
      <c r="DA21" s="1448"/>
      <c r="DB21" s="1448"/>
      <c r="DC21" s="1448"/>
      <c r="DD21" s="1448"/>
      <c r="DE21" s="1449"/>
    </row>
    <row r="22" spans="2:109" ht="18" customHeight="1">
      <c r="B22" s="1469"/>
      <c r="C22" s="1650"/>
      <c r="D22" s="1650"/>
      <c r="E22" s="1650"/>
      <c r="F22" s="1650"/>
      <c r="G22" s="1650"/>
      <c r="H22" s="1650"/>
      <c r="I22" s="1650"/>
      <c r="J22" s="1651"/>
      <c r="K22" s="1472"/>
      <c r="L22" s="1473"/>
      <c r="M22" s="1474"/>
      <c r="N22" s="1475"/>
      <c r="O22" s="1476"/>
      <c r="P22" s="1643"/>
      <c r="Q22" s="1644"/>
      <c r="R22" s="1644"/>
      <c r="S22" s="1645"/>
      <c r="T22" s="1579">
        <f t="shared" si="2"/>
        <v>0</v>
      </c>
      <c r="U22" s="1580"/>
      <c r="V22" s="1580"/>
      <c r="W22" s="1581"/>
      <c r="X22" s="1646"/>
      <c r="Y22" s="1647"/>
      <c r="Z22" s="1579" t="str">
        <f t="shared" si="3"/>
        <v/>
      </c>
      <c r="AA22" s="1580"/>
      <c r="AB22" s="1580"/>
      <c r="AC22" s="1581"/>
      <c r="AD22" s="1579"/>
      <c r="AE22" s="1580"/>
      <c r="AF22" s="1580"/>
      <c r="AG22" s="1581"/>
      <c r="AH22" s="1579"/>
      <c r="AI22" s="1580"/>
      <c r="AJ22" s="1580"/>
      <c r="AK22" s="1581"/>
      <c r="AL22" s="1579"/>
      <c r="AM22" s="1580"/>
      <c r="AN22" s="1580"/>
      <c r="AO22" s="1580"/>
      <c r="AP22" s="373"/>
      <c r="AQ22" s="1467"/>
      <c r="AR22" s="1467"/>
      <c r="AS22" s="1467"/>
      <c r="AT22" s="1467"/>
      <c r="AU22" s="1467"/>
      <c r="AV22" s="1467"/>
      <c r="AW22" s="1467"/>
      <c r="AX22" s="1467"/>
      <c r="AY22" s="1467"/>
      <c r="AZ22" s="1467"/>
      <c r="BA22" s="1467"/>
      <c r="BB22" s="1468"/>
      <c r="BE22" s="1454" t="str">
        <f t="shared" si="1"/>
        <v/>
      </c>
      <c r="BF22" s="1455"/>
      <c r="BG22" s="1455"/>
      <c r="BH22" s="1455"/>
      <c r="BI22" s="1455"/>
      <c r="BJ22" s="1455"/>
      <c r="BK22" s="1455"/>
      <c r="BL22" s="1455"/>
      <c r="BM22" s="1456"/>
      <c r="BN22" s="1457"/>
      <c r="BO22" s="1458"/>
      <c r="BP22" s="1459"/>
      <c r="BQ22" s="1460"/>
      <c r="BR22" s="1461"/>
      <c r="BS22" s="1462"/>
      <c r="BT22" s="1463"/>
      <c r="BU22" s="1463"/>
      <c r="BV22" s="1464"/>
      <c r="BW22" s="1462">
        <f t="shared" si="4"/>
        <v>0</v>
      </c>
      <c r="BX22" s="1463"/>
      <c r="BY22" s="1463"/>
      <c r="BZ22" s="1464"/>
      <c r="CA22" s="1465" t="str">
        <f t="shared" si="5"/>
        <v/>
      </c>
      <c r="CB22" s="1466"/>
      <c r="CC22" s="1448"/>
      <c r="CD22" s="1448"/>
      <c r="CE22" s="1448"/>
      <c r="CF22" s="1448"/>
      <c r="CG22" s="1448"/>
      <c r="CH22" s="1448"/>
      <c r="CI22" s="1448"/>
      <c r="CJ22" s="1448"/>
      <c r="CK22" s="1448"/>
      <c r="CL22" s="1448"/>
      <c r="CM22" s="1448"/>
      <c r="CN22" s="1448"/>
      <c r="CO22" s="1448"/>
      <c r="CP22" s="1448"/>
      <c r="CQ22" s="1448"/>
      <c r="CR22" s="1448"/>
      <c r="CS22" s="1448"/>
      <c r="CT22" s="1448"/>
      <c r="CU22" s="1448"/>
      <c r="CV22" s="1448"/>
      <c r="CW22" s="1448"/>
      <c r="CX22" s="1448"/>
      <c r="CY22" s="1448"/>
      <c r="CZ22" s="1448"/>
      <c r="DA22" s="1448"/>
      <c r="DB22" s="1448"/>
      <c r="DC22" s="1448"/>
      <c r="DD22" s="1448"/>
      <c r="DE22" s="1449"/>
    </row>
    <row r="23" spans="2:109" ht="18" customHeight="1">
      <c r="B23" s="1469"/>
      <c r="C23" s="1650"/>
      <c r="D23" s="1650"/>
      <c r="E23" s="1650"/>
      <c r="F23" s="1650"/>
      <c r="G23" s="1650"/>
      <c r="H23" s="1650"/>
      <c r="I23" s="1650"/>
      <c r="J23" s="1651"/>
      <c r="K23" s="1472"/>
      <c r="L23" s="1473"/>
      <c r="M23" s="1474"/>
      <c r="N23" s="1475"/>
      <c r="O23" s="1476"/>
      <c r="P23" s="1643"/>
      <c r="Q23" s="1644"/>
      <c r="R23" s="1644"/>
      <c r="S23" s="1645"/>
      <c r="T23" s="1579">
        <f t="shared" si="2"/>
        <v>0</v>
      </c>
      <c r="U23" s="1580"/>
      <c r="V23" s="1580"/>
      <c r="W23" s="1581"/>
      <c r="X23" s="1646"/>
      <c r="Y23" s="1647"/>
      <c r="Z23" s="1579" t="str">
        <f t="shared" si="3"/>
        <v/>
      </c>
      <c r="AA23" s="1580"/>
      <c r="AB23" s="1580"/>
      <c r="AC23" s="1581"/>
      <c r="AD23" s="1579"/>
      <c r="AE23" s="1580"/>
      <c r="AF23" s="1580"/>
      <c r="AG23" s="1581"/>
      <c r="AH23" s="1579"/>
      <c r="AI23" s="1580"/>
      <c r="AJ23" s="1580"/>
      <c r="AK23" s="1581"/>
      <c r="AL23" s="1579"/>
      <c r="AM23" s="1580"/>
      <c r="AN23" s="1580"/>
      <c r="AO23" s="1580"/>
      <c r="AP23" s="373"/>
      <c r="AQ23" s="1467"/>
      <c r="AR23" s="1467"/>
      <c r="AS23" s="1467"/>
      <c r="AT23" s="1467"/>
      <c r="AU23" s="1467"/>
      <c r="AV23" s="1467"/>
      <c r="AW23" s="1467"/>
      <c r="AX23" s="1467"/>
      <c r="AY23" s="1467"/>
      <c r="AZ23" s="1467"/>
      <c r="BA23" s="1467"/>
      <c r="BB23" s="1468"/>
      <c r="BE23" s="1454" t="str">
        <f t="shared" si="1"/>
        <v/>
      </c>
      <c r="BF23" s="1455"/>
      <c r="BG23" s="1455"/>
      <c r="BH23" s="1455"/>
      <c r="BI23" s="1455"/>
      <c r="BJ23" s="1455"/>
      <c r="BK23" s="1455"/>
      <c r="BL23" s="1455"/>
      <c r="BM23" s="1456"/>
      <c r="BN23" s="1457"/>
      <c r="BO23" s="1458"/>
      <c r="BP23" s="1459"/>
      <c r="BQ23" s="1460"/>
      <c r="BR23" s="1461"/>
      <c r="BS23" s="1462"/>
      <c r="BT23" s="1463"/>
      <c r="BU23" s="1463"/>
      <c r="BV23" s="1464"/>
      <c r="BW23" s="1462">
        <f t="shared" si="4"/>
        <v>0</v>
      </c>
      <c r="BX23" s="1463"/>
      <c r="BY23" s="1463"/>
      <c r="BZ23" s="1464"/>
      <c r="CA23" s="1465" t="str">
        <f t="shared" si="5"/>
        <v/>
      </c>
      <c r="CB23" s="1466"/>
      <c r="CC23" s="1448"/>
      <c r="CD23" s="1448"/>
      <c r="CE23" s="1448"/>
      <c r="CF23" s="1448"/>
      <c r="CG23" s="1448"/>
      <c r="CH23" s="1448"/>
      <c r="CI23" s="1448"/>
      <c r="CJ23" s="1448"/>
      <c r="CK23" s="1448"/>
      <c r="CL23" s="1448"/>
      <c r="CM23" s="1448"/>
      <c r="CN23" s="1448"/>
      <c r="CO23" s="1448"/>
      <c r="CP23" s="1448"/>
      <c r="CQ23" s="1448"/>
      <c r="CR23" s="1448"/>
      <c r="CS23" s="1448"/>
      <c r="CT23" s="1448"/>
      <c r="CU23" s="1448"/>
      <c r="CV23" s="1448"/>
      <c r="CW23" s="1448"/>
      <c r="CX23" s="1448"/>
      <c r="CY23" s="1448"/>
      <c r="CZ23" s="1448"/>
      <c r="DA23" s="1448"/>
      <c r="DB23" s="1448"/>
      <c r="DC23" s="1448"/>
      <c r="DD23" s="1448"/>
      <c r="DE23" s="1449"/>
    </row>
    <row r="24" spans="2:109" ht="18" customHeight="1">
      <c r="B24" s="1469"/>
      <c r="C24" s="1650"/>
      <c r="D24" s="1650"/>
      <c r="E24" s="1650"/>
      <c r="F24" s="1650"/>
      <c r="G24" s="1650"/>
      <c r="H24" s="1650"/>
      <c r="I24" s="1650"/>
      <c r="J24" s="1651"/>
      <c r="K24" s="1472"/>
      <c r="L24" s="1473"/>
      <c r="M24" s="1474"/>
      <c r="N24" s="1475"/>
      <c r="O24" s="1476"/>
      <c r="P24" s="1643"/>
      <c r="Q24" s="1644"/>
      <c r="R24" s="1644"/>
      <c r="S24" s="1645"/>
      <c r="T24" s="1579">
        <f t="shared" si="2"/>
        <v>0</v>
      </c>
      <c r="U24" s="1580"/>
      <c r="V24" s="1580"/>
      <c r="W24" s="1581"/>
      <c r="X24" s="1646"/>
      <c r="Y24" s="1647"/>
      <c r="Z24" s="1579" t="str">
        <f t="shared" si="3"/>
        <v/>
      </c>
      <c r="AA24" s="1580"/>
      <c r="AB24" s="1580"/>
      <c r="AC24" s="1581"/>
      <c r="AD24" s="1579"/>
      <c r="AE24" s="1580"/>
      <c r="AF24" s="1580"/>
      <c r="AG24" s="1581"/>
      <c r="AH24" s="1579"/>
      <c r="AI24" s="1580"/>
      <c r="AJ24" s="1580"/>
      <c r="AK24" s="1581"/>
      <c r="AL24" s="1579"/>
      <c r="AM24" s="1580"/>
      <c r="AN24" s="1580"/>
      <c r="AO24" s="1580"/>
      <c r="AP24" s="373"/>
      <c r="AQ24" s="1467"/>
      <c r="AR24" s="1467"/>
      <c r="AS24" s="1467"/>
      <c r="AT24" s="1467"/>
      <c r="AU24" s="1467"/>
      <c r="AV24" s="1467"/>
      <c r="AW24" s="1467"/>
      <c r="AX24" s="1467"/>
      <c r="AY24" s="1467"/>
      <c r="AZ24" s="1467"/>
      <c r="BA24" s="1467"/>
      <c r="BB24" s="1468"/>
      <c r="BE24" s="1454" t="str">
        <f t="shared" si="1"/>
        <v/>
      </c>
      <c r="BF24" s="1455"/>
      <c r="BG24" s="1455"/>
      <c r="BH24" s="1455"/>
      <c r="BI24" s="1455"/>
      <c r="BJ24" s="1455"/>
      <c r="BK24" s="1455"/>
      <c r="BL24" s="1455"/>
      <c r="BM24" s="1456"/>
      <c r="BN24" s="1457"/>
      <c r="BO24" s="1458"/>
      <c r="BP24" s="1459"/>
      <c r="BQ24" s="1460"/>
      <c r="BR24" s="1461"/>
      <c r="BS24" s="1462"/>
      <c r="BT24" s="1463"/>
      <c r="BU24" s="1463"/>
      <c r="BV24" s="1464"/>
      <c r="BW24" s="1462">
        <f t="shared" si="4"/>
        <v>0</v>
      </c>
      <c r="BX24" s="1463"/>
      <c r="BY24" s="1463"/>
      <c r="BZ24" s="1464"/>
      <c r="CA24" s="1465" t="str">
        <f t="shared" si="5"/>
        <v/>
      </c>
      <c r="CB24" s="1466"/>
      <c r="CC24" s="1448"/>
      <c r="CD24" s="1448"/>
      <c r="CE24" s="1448"/>
      <c r="CF24" s="1448"/>
      <c r="CG24" s="1448"/>
      <c r="CH24" s="1448"/>
      <c r="CI24" s="1448"/>
      <c r="CJ24" s="1448"/>
      <c r="CK24" s="1448"/>
      <c r="CL24" s="1448"/>
      <c r="CM24" s="1448"/>
      <c r="CN24" s="1448"/>
      <c r="CO24" s="1448"/>
      <c r="CP24" s="1448"/>
      <c r="CQ24" s="1448"/>
      <c r="CR24" s="1448"/>
      <c r="CS24" s="1448"/>
      <c r="CT24" s="1448"/>
      <c r="CU24" s="1448"/>
      <c r="CV24" s="1448"/>
      <c r="CW24" s="1448"/>
      <c r="CX24" s="1448"/>
      <c r="CY24" s="1448"/>
      <c r="CZ24" s="1448"/>
      <c r="DA24" s="1448"/>
      <c r="DB24" s="1448"/>
      <c r="DC24" s="1448"/>
      <c r="DD24" s="1448"/>
      <c r="DE24" s="1449"/>
    </row>
    <row r="25" spans="2:109" ht="18" customHeight="1" thickBot="1">
      <c r="B25" s="1469"/>
      <c r="C25" s="1470"/>
      <c r="D25" s="1470"/>
      <c r="E25" s="1470"/>
      <c r="F25" s="1470"/>
      <c r="G25" s="1470"/>
      <c r="H25" s="1470"/>
      <c r="I25" s="1470"/>
      <c r="J25" s="1471"/>
      <c r="K25" s="1472"/>
      <c r="L25" s="1473"/>
      <c r="M25" s="1474"/>
      <c r="N25" s="1475"/>
      <c r="O25" s="1476"/>
      <c r="P25" s="1643"/>
      <c r="Q25" s="1644"/>
      <c r="R25" s="1644"/>
      <c r="S25" s="1645"/>
      <c r="T25" s="1579">
        <f t="shared" si="2"/>
        <v>0</v>
      </c>
      <c r="U25" s="1580"/>
      <c r="V25" s="1580"/>
      <c r="W25" s="1581"/>
      <c r="X25" s="1646"/>
      <c r="Y25" s="1647"/>
      <c r="Z25" s="1579" t="str">
        <f t="shared" si="3"/>
        <v/>
      </c>
      <c r="AA25" s="1580"/>
      <c r="AB25" s="1580"/>
      <c r="AC25" s="1581"/>
      <c r="AD25" s="1579"/>
      <c r="AE25" s="1580"/>
      <c r="AF25" s="1580"/>
      <c r="AG25" s="1581"/>
      <c r="AH25" s="1579"/>
      <c r="AI25" s="1580"/>
      <c r="AJ25" s="1580"/>
      <c r="AK25" s="1581"/>
      <c r="AL25" s="1579"/>
      <c r="AM25" s="1580"/>
      <c r="AN25" s="1580"/>
      <c r="AO25" s="1581"/>
      <c r="AP25" s="373"/>
      <c r="AQ25" s="1648"/>
      <c r="AR25" s="1649"/>
      <c r="AS25" s="1467"/>
      <c r="AT25" s="1467"/>
      <c r="AU25" s="1467"/>
      <c r="AV25" s="1467"/>
      <c r="AW25" s="1467"/>
      <c r="AX25" s="1467"/>
      <c r="AY25" s="1467"/>
      <c r="AZ25" s="1467"/>
      <c r="BA25" s="1467"/>
      <c r="BB25" s="1468"/>
      <c r="BE25" s="1454" t="str">
        <f t="shared" si="1"/>
        <v/>
      </c>
      <c r="BF25" s="1455"/>
      <c r="BG25" s="1455"/>
      <c r="BH25" s="1455"/>
      <c r="BI25" s="1455"/>
      <c r="BJ25" s="1455"/>
      <c r="BK25" s="1455"/>
      <c r="BL25" s="1455"/>
      <c r="BM25" s="1456"/>
      <c r="BN25" s="1457"/>
      <c r="BO25" s="1458"/>
      <c r="BP25" s="1459"/>
      <c r="BQ25" s="1460"/>
      <c r="BR25" s="1461"/>
      <c r="BS25" s="1462"/>
      <c r="BT25" s="1463"/>
      <c r="BU25" s="1463"/>
      <c r="BV25" s="1464"/>
      <c r="BW25" s="1462">
        <f t="shared" si="4"/>
        <v>0</v>
      </c>
      <c r="BX25" s="1463"/>
      <c r="BY25" s="1463"/>
      <c r="BZ25" s="1464"/>
      <c r="CA25" s="1465" t="str">
        <f t="shared" si="5"/>
        <v/>
      </c>
      <c r="CB25" s="1466"/>
      <c r="CC25" s="1448"/>
      <c r="CD25" s="1448"/>
      <c r="CE25" s="1448"/>
      <c r="CF25" s="1448"/>
      <c r="CG25" s="1448"/>
      <c r="CH25" s="1448"/>
      <c r="CI25" s="1448"/>
      <c r="CJ25" s="1448"/>
      <c r="CK25" s="1448"/>
      <c r="CL25" s="1448"/>
      <c r="CM25" s="1448"/>
      <c r="CN25" s="1448"/>
      <c r="CO25" s="1448"/>
      <c r="CP25" s="1448"/>
      <c r="CQ25" s="1448"/>
      <c r="CR25" s="1448"/>
      <c r="CS25" s="1448"/>
      <c r="CT25" s="1448"/>
      <c r="CU25" s="1448"/>
      <c r="CV25" s="1448"/>
      <c r="CW25" s="1448"/>
      <c r="CX25" s="1448"/>
      <c r="CY25" s="1448"/>
      <c r="CZ25" s="1448"/>
      <c r="DA25" s="1448"/>
      <c r="DB25" s="1448"/>
      <c r="DC25" s="1448"/>
      <c r="DD25" s="1448"/>
      <c r="DE25" s="1449"/>
    </row>
    <row r="26" spans="2:109" ht="20.100000000000001" customHeight="1" thickBot="1">
      <c r="B26" s="300"/>
      <c r="C26" s="298"/>
      <c r="D26" s="328"/>
      <c r="E26" s="298"/>
      <c r="F26" s="298"/>
      <c r="G26" s="1600" t="str">
        <f>IF(AR7="","小計","小計（税抜）")</f>
        <v>小計</v>
      </c>
      <c r="H26" s="1600"/>
      <c r="I26" s="1600"/>
      <c r="J26" s="1578"/>
      <c r="K26" s="1604"/>
      <c r="L26" s="1605"/>
      <c r="M26" s="1606"/>
      <c r="N26" s="1577"/>
      <c r="O26" s="1578"/>
      <c r="P26" s="1579"/>
      <c r="Q26" s="1580"/>
      <c r="R26" s="1580"/>
      <c r="S26" s="1581"/>
      <c r="T26" s="1607">
        <f>IF(P13="",0,IF(AE4=SUM(T13:W25),SUM(T13:W25),"全体金額確認？"))</f>
        <v>0</v>
      </c>
      <c r="U26" s="1608"/>
      <c r="V26" s="1608"/>
      <c r="W26" s="1609"/>
      <c r="X26" s="1641" t="str">
        <f>IF(T26=0,"",SUM(Z26/T26))</f>
        <v/>
      </c>
      <c r="Y26" s="1642"/>
      <c r="Z26" s="1579">
        <f>SUM(Z13:AC25)</f>
        <v>0</v>
      </c>
      <c r="AA26" s="1580"/>
      <c r="AB26" s="1580"/>
      <c r="AC26" s="1581"/>
      <c r="AD26" s="1643"/>
      <c r="AE26" s="1644"/>
      <c r="AF26" s="1644"/>
      <c r="AG26" s="1645"/>
      <c r="AH26" s="1579">
        <f>SUM(Z26-AD26)</f>
        <v>0</v>
      </c>
      <c r="AI26" s="1580"/>
      <c r="AJ26" s="1580"/>
      <c r="AK26" s="1581"/>
      <c r="AL26" s="1579">
        <f>IF(AU31="最終",AH26,SUM(AH26*0.9))</f>
        <v>0</v>
      </c>
      <c r="AM26" s="1580"/>
      <c r="AN26" s="1580"/>
      <c r="AO26" s="1580"/>
      <c r="AP26" s="1634" t="s">
        <v>705</v>
      </c>
      <c r="AQ26" s="1635"/>
      <c r="AR26" s="1636"/>
      <c r="AS26" s="1637" t="str">
        <f>IF(AU31="","","次回請求時の前月請求高（税抜）：（イ）欄")</f>
        <v/>
      </c>
      <c r="AT26" s="1637"/>
      <c r="AU26" s="1637"/>
      <c r="AV26" s="1637"/>
      <c r="AW26" s="1637"/>
      <c r="AX26" s="1637"/>
      <c r="AY26" s="1638" t="str">
        <f>IF(AU31="","",IF(AND(AL27=0,AU31="最終"),"完成",SUM(AD30+AL30)))</f>
        <v/>
      </c>
      <c r="AZ26" s="1639"/>
      <c r="BA26" s="1639"/>
      <c r="BB26" s="1640"/>
      <c r="BE26" s="416"/>
      <c r="BF26" s="415"/>
      <c r="BG26" s="434"/>
      <c r="BH26" s="415"/>
      <c r="BI26" s="415"/>
      <c r="BJ26" s="1633" t="str">
        <f>G26</f>
        <v>小計</v>
      </c>
      <c r="BK26" s="1633"/>
      <c r="BL26" s="1633"/>
      <c r="BM26" s="1570"/>
      <c r="BN26" s="1454"/>
      <c r="BO26" s="1455"/>
      <c r="BP26" s="1456"/>
      <c r="BQ26" s="1569"/>
      <c r="BR26" s="1570"/>
      <c r="BS26" s="1462"/>
      <c r="BT26" s="1463"/>
      <c r="BU26" s="1463"/>
      <c r="BV26" s="1464"/>
      <c r="BW26" s="1462">
        <f>SUM(BW13:BZ25)</f>
        <v>0</v>
      </c>
      <c r="BX26" s="1463"/>
      <c r="BY26" s="1463"/>
      <c r="BZ26" s="1464"/>
      <c r="CA26" s="1591"/>
      <c r="CB26" s="1592"/>
      <c r="CC26" s="1592"/>
      <c r="CD26" s="1592"/>
      <c r="CE26" s="1592"/>
      <c r="CF26" s="1592"/>
      <c r="CG26" s="1592"/>
      <c r="CH26" s="1592"/>
      <c r="CI26" s="1592"/>
      <c r="CJ26" s="1592"/>
      <c r="CK26" s="1592"/>
      <c r="CL26" s="1592"/>
      <c r="CM26" s="1592"/>
      <c r="CN26" s="1592"/>
      <c r="CO26" s="1592"/>
      <c r="CP26" s="1592"/>
      <c r="CQ26" s="1592"/>
      <c r="CR26" s="1592"/>
      <c r="CS26" s="1592"/>
      <c r="CT26" s="1592"/>
      <c r="CU26" s="1592"/>
      <c r="CV26" s="1592"/>
      <c r="CW26" s="1592"/>
      <c r="CX26" s="1592"/>
      <c r="CY26" s="1592"/>
      <c r="CZ26" s="1592"/>
      <c r="DA26" s="1592"/>
      <c r="DB26" s="1592"/>
      <c r="DC26" s="1592"/>
      <c r="DD26" s="1592"/>
      <c r="DE26" s="1593"/>
    </row>
    <row r="27" spans="2:109" ht="20.100000000000001" customHeight="1">
      <c r="B27" s="300"/>
      <c r="E27" s="308" t="s">
        <v>704</v>
      </c>
      <c r="F27" s="298"/>
      <c r="G27" s="298"/>
      <c r="H27" s="298"/>
      <c r="I27" s="298"/>
      <c r="J27" s="299"/>
      <c r="K27" s="1604">
        <v>1</v>
      </c>
      <c r="L27" s="1605"/>
      <c r="M27" s="1606"/>
      <c r="N27" s="1577" t="s">
        <v>605</v>
      </c>
      <c r="O27" s="1578"/>
      <c r="P27" s="1579"/>
      <c r="Q27" s="1580"/>
      <c r="R27" s="1580"/>
      <c r="S27" s="1581"/>
      <c r="T27" s="1582"/>
      <c r="U27" s="1583"/>
      <c r="V27" s="1583"/>
      <c r="W27" s="1584"/>
      <c r="X27" s="1579"/>
      <c r="Y27" s="1581"/>
      <c r="Z27" s="1582"/>
      <c r="AA27" s="1583"/>
      <c r="AB27" s="1583"/>
      <c r="AC27" s="1584"/>
      <c r="AD27" s="1629" t="str">
        <f>IF(AD26="","",E29)</f>
        <v/>
      </c>
      <c r="AE27" s="1630"/>
      <c r="AF27" s="1630"/>
      <c r="AG27" s="433" t="s">
        <v>659</v>
      </c>
      <c r="AH27" s="1582"/>
      <c r="AI27" s="1583"/>
      <c r="AJ27" s="1583"/>
      <c r="AK27" s="1584"/>
      <c r="AL27" s="1631"/>
      <c r="AM27" s="1632"/>
      <c r="AN27" s="1632"/>
      <c r="AO27" s="1632"/>
      <c r="AP27" s="432"/>
      <c r="AQ27" s="296"/>
      <c r="AR27" s="296"/>
      <c r="AS27" s="296"/>
      <c r="AT27" s="296"/>
      <c r="AU27" s="296"/>
      <c r="AV27" s="296"/>
      <c r="AW27" s="296"/>
      <c r="AX27" s="296"/>
      <c r="AY27" s="428"/>
      <c r="AZ27" s="428"/>
      <c r="BA27" s="428"/>
      <c r="BB27" s="427"/>
      <c r="BE27" s="416"/>
      <c r="BF27" s="307"/>
      <c r="BG27" s="307"/>
      <c r="BH27" s="415"/>
      <c r="BI27" s="415"/>
      <c r="BJ27" s="1633"/>
      <c r="BK27" s="1633"/>
      <c r="BL27" s="1633"/>
      <c r="BM27" s="1570"/>
      <c r="BN27" s="1454"/>
      <c r="BO27" s="1455"/>
      <c r="BP27" s="1456"/>
      <c r="BQ27" s="1569"/>
      <c r="BR27" s="1570"/>
      <c r="BS27" s="1462"/>
      <c r="BT27" s="1463"/>
      <c r="BU27" s="1463"/>
      <c r="BV27" s="1464"/>
      <c r="BW27" s="1620"/>
      <c r="BX27" s="1621"/>
      <c r="BY27" s="1621"/>
      <c r="BZ27" s="1622"/>
      <c r="CA27" s="1591"/>
      <c r="CB27" s="1592"/>
      <c r="CC27" s="1592"/>
      <c r="CD27" s="1592"/>
      <c r="CE27" s="1592"/>
      <c r="CF27" s="1592"/>
      <c r="CG27" s="1592"/>
      <c r="CH27" s="1592"/>
      <c r="CI27" s="1592"/>
      <c r="CJ27" s="1592"/>
      <c r="CK27" s="1592"/>
      <c r="CL27" s="1592"/>
      <c r="CM27" s="1592"/>
      <c r="CN27" s="1592"/>
      <c r="CO27" s="1592"/>
      <c r="CP27" s="1592"/>
      <c r="CQ27" s="1592"/>
      <c r="CR27" s="1592"/>
      <c r="CS27" s="1592"/>
      <c r="CT27" s="1592"/>
      <c r="CU27" s="1592"/>
      <c r="CV27" s="1592"/>
      <c r="CW27" s="1592"/>
      <c r="CX27" s="1592"/>
      <c r="CY27" s="1592"/>
      <c r="CZ27" s="1592"/>
      <c r="DA27" s="1592"/>
      <c r="DB27" s="1592"/>
      <c r="DC27" s="1592"/>
      <c r="DD27" s="1592"/>
      <c r="DE27" s="1593"/>
    </row>
    <row r="28" spans="2:109" ht="20.100000000000001" customHeight="1">
      <c r="B28" s="300"/>
      <c r="C28" s="298"/>
      <c r="D28" s="298"/>
      <c r="E28" s="417">
        <v>10</v>
      </c>
      <c r="F28" s="308" t="s">
        <v>701</v>
      </c>
      <c r="G28" s="308"/>
      <c r="H28" s="308"/>
      <c r="I28" s="308"/>
      <c r="J28" s="299"/>
      <c r="K28" s="300"/>
      <c r="L28" s="298"/>
      <c r="M28" s="299"/>
      <c r="N28" s="301"/>
      <c r="O28" s="302"/>
      <c r="P28" s="425"/>
      <c r="Q28" s="426"/>
      <c r="R28" s="426"/>
      <c r="S28" s="424"/>
      <c r="T28" s="1607">
        <f>AL110</f>
        <v>0</v>
      </c>
      <c r="U28" s="1608"/>
      <c r="V28" s="1608"/>
      <c r="W28" s="1609"/>
      <c r="X28" s="425"/>
      <c r="Y28" s="424"/>
      <c r="Z28" s="1610"/>
      <c r="AA28" s="1611"/>
      <c r="AB28" s="1611"/>
      <c r="AC28" s="1612"/>
      <c r="AD28" s="1623">
        <f>IF(AG27="無",AD26,AD26-AD29)</f>
        <v>0</v>
      </c>
      <c r="AE28" s="1624"/>
      <c r="AF28" s="1624"/>
      <c r="AG28" s="1625"/>
      <c r="AH28" s="1610"/>
      <c r="AI28" s="1611"/>
      <c r="AJ28" s="1611"/>
      <c r="AK28" s="1612"/>
      <c r="AL28" s="1626">
        <f>IF(AT29="無",SUM(AL26+AL27),SUM(AL26+AL27-AL29))</f>
        <v>0</v>
      </c>
      <c r="AM28" s="1627"/>
      <c r="AN28" s="1627"/>
      <c r="AO28" s="1628"/>
      <c r="AP28" s="431">
        <f>SUM(AL26+AL27)</f>
        <v>0</v>
      </c>
      <c r="AQ28" s="430">
        <f>SUM(AL28:AL29)</f>
        <v>0</v>
      </c>
      <c r="AR28" s="429">
        <f>IF(AT29="有",0,100)</f>
        <v>100</v>
      </c>
      <c r="AS28" s="296"/>
      <c r="AT28" s="285"/>
      <c r="AV28" s="296"/>
      <c r="AW28" s="296"/>
      <c r="AX28" s="296"/>
      <c r="AY28" s="428"/>
      <c r="AZ28" s="428"/>
      <c r="BA28" s="428"/>
      <c r="BB28" s="427"/>
      <c r="BE28" s="300"/>
      <c r="BF28" s="298"/>
      <c r="BG28" s="298"/>
      <c r="BH28" s="417">
        <v>10</v>
      </c>
      <c r="BI28" s="308" t="s">
        <v>701</v>
      </c>
      <c r="BJ28" s="308"/>
      <c r="BK28" s="308"/>
      <c r="BL28" s="308"/>
      <c r="BM28" s="299"/>
      <c r="BN28" s="416"/>
      <c r="BO28" s="415"/>
      <c r="BP28" s="414"/>
      <c r="BQ28" s="413"/>
      <c r="BR28" s="412"/>
      <c r="BS28" s="411"/>
      <c r="BT28" s="410"/>
      <c r="BU28" s="410"/>
      <c r="BV28" s="409"/>
      <c r="BW28" s="1462">
        <f t="shared" ref="BW28:BW33" si="6">IF(T28="","",T28)</f>
        <v>0</v>
      </c>
      <c r="BX28" s="1463"/>
      <c r="BY28" s="1463"/>
      <c r="BZ28" s="1464"/>
      <c r="CA28" s="408"/>
      <c r="CB28" s="407"/>
      <c r="CC28" s="407"/>
      <c r="CD28" s="407"/>
      <c r="CE28" s="407"/>
      <c r="CF28" s="407"/>
      <c r="CG28" s="407"/>
      <c r="CH28" s="407"/>
      <c r="CI28" s="407"/>
      <c r="CJ28" s="407"/>
      <c r="CK28" s="407"/>
      <c r="CL28" s="407"/>
      <c r="CM28" s="407"/>
      <c r="CN28" s="407"/>
      <c r="CO28" s="407"/>
      <c r="CP28" s="407"/>
      <c r="CQ28" s="407"/>
      <c r="CR28" s="407"/>
      <c r="CS28" s="407"/>
      <c r="CT28" s="407"/>
      <c r="CU28" s="407"/>
      <c r="CV28" s="407"/>
      <c r="CW28" s="407"/>
      <c r="CX28" s="407"/>
      <c r="CY28" s="407"/>
      <c r="CZ28" s="407"/>
      <c r="DA28" s="407"/>
      <c r="DB28" s="407"/>
      <c r="DC28" s="407"/>
      <c r="DD28" s="407"/>
      <c r="DE28" s="406"/>
    </row>
    <row r="29" spans="2:109" ht="20.100000000000001" customHeight="1">
      <c r="B29" s="300"/>
      <c r="E29" s="417">
        <v>8</v>
      </c>
      <c r="F29" s="308" t="s">
        <v>701</v>
      </c>
      <c r="G29" s="308"/>
      <c r="H29" s="308"/>
      <c r="I29" s="308"/>
      <c r="J29" s="299"/>
      <c r="K29" s="300"/>
      <c r="L29" s="298"/>
      <c r="M29" s="299"/>
      <c r="N29" s="301"/>
      <c r="O29" s="302"/>
      <c r="P29" s="425"/>
      <c r="Q29" s="426"/>
      <c r="R29" s="426"/>
      <c r="S29" s="424"/>
      <c r="T29" s="1607">
        <f>AL111</f>
        <v>0</v>
      </c>
      <c r="U29" s="1608"/>
      <c r="V29" s="1608"/>
      <c r="W29" s="1609"/>
      <c r="X29" s="425"/>
      <c r="Y29" s="424"/>
      <c r="Z29" s="1610"/>
      <c r="AA29" s="1611"/>
      <c r="AB29" s="1611"/>
      <c r="AC29" s="1612"/>
      <c r="AD29" s="1613"/>
      <c r="AE29" s="1614"/>
      <c r="AF29" s="1615"/>
      <c r="AG29" s="423">
        <f>IF(AG27="無",0,"－")</f>
        <v>0</v>
      </c>
      <c r="AH29" s="1610"/>
      <c r="AI29" s="1611"/>
      <c r="AJ29" s="1611"/>
      <c r="AK29" s="1612"/>
      <c r="AL29" s="1616"/>
      <c r="AM29" s="1617"/>
      <c r="AN29" s="1618"/>
      <c r="AO29" s="422">
        <f>IF(AT29="無",0,"－")</f>
        <v>0</v>
      </c>
      <c r="AP29" s="421">
        <f>E29</f>
        <v>8</v>
      </c>
      <c r="AQ29" s="1619" t="s">
        <v>703</v>
      </c>
      <c r="AR29" s="1619"/>
      <c r="AS29" s="420" t="s">
        <v>702</v>
      </c>
      <c r="AT29" s="419" t="s">
        <v>659</v>
      </c>
      <c r="AU29" s="418"/>
      <c r="AV29" s="1601">
        <f>IF(AT29="無",0,(SUM(AL26:AO27)-AL28))</f>
        <v>0</v>
      </c>
      <c r="AW29" s="1601"/>
      <c r="AX29" s="1601"/>
      <c r="AY29" s="1602"/>
      <c r="AZ29" s="1602"/>
      <c r="BA29" s="1602"/>
      <c r="BB29" s="1603"/>
      <c r="BE29" s="300"/>
      <c r="BH29" s="417">
        <v>8</v>
      </c>
      <c r="BI29" s="308" t="s">
        <v>701</v>
      </c>
      <c r="BJ29" s="308"/>
      <c r="BK29" s="308"/>
      <c r="BL29" s="308"/>
      <c r="BM29" s="299"/>
      <c r="BN29" s="416"/>
      <c r="BO29" s="415"/>
      <c r="BP29" s="414"/>
      <c r="BQ29" s="413"/>
      <c r="BR29" s="412"/>
      <c r="BS29" s="411"/>
      <c r="BT29" s="410"/>
      <c r="BU29" s="410"/>
      <c r="BV29" s="409"/>
      <c r="BW29" s="1462">
        <f t="shared" si="6"/>
        <v>0</v>
      </c>
      <c r="BX29" s="1463"/>
      <c r="BY29" s="1463"/>
      <c r="BZ29" s="1464"/>
      <c r="CA29" s="408"/>
      <c r="CB29" s="407"/>
      <c r="CC29" s="407"/>
      <c r="CD29" s="407"/>
      <c r="CE29" s="407"/>
      <c r="CF29" s="407"/>
      <c r="CG29" s="407"/>
      <c r="CH29" s="407"/>
      <c r="CI29" s="407"/>
      <c r="CJ29" s="407"/>
      <c r="CK29" s="407"/>
      <c r="CL29" s="407"/>
      <c r="CM29" s="407"/>
      <c r="CN29" s="407"/>
      <c r="CO29" s="407"/>
      <c r="CP29" s="407"/>
      <c r="CQ29" s="407"/>
      <c r="CR29" s="407"/>
      <c r="CS29" s="407"/>
      <c r="CT29" s="407"/>
      <c r="CU29" s="407"/>
      <c r="CV29" s="407"/>
      <c r="CW29" s="407"/>
      <c r="CX29" s="407"/>
      <c r="CY29" s="407"/>
      <c r="CZ29" s="407"/>
      <c r="DA29" s="407"/>
      <c r="DB29" s="407"/>
      <c r="DC29" s="407"/>
      <c r="DD29" s="407"/>
      <c r="DE29" s="406"/>
    </row>
    <row r="30" spans="2:109" ht="20.100000000000001" customHeight="1">
      <c r="B30" s="300"/>
      <c r="C30" s="298"/>
      <c r="D30" s="298"/>
      <c r="E30" s="298"/>
      <c r="F30" s="298"/>
      <c r="G30" s="1600" t="s">
        <v>699</v>
      </c>
      <c r="H30" s="1600"/>
      <c r="I30" s="1600"/>
      <c r="J30" s="1578"/>
      <c r="K30" s="1604"/>
      <c r="L30" s="1605"/>
      <c r="M30" s="1606"/>
      <c r="N30" s="1577"/>
      <c r="O30" s="1578"/>
      <c r="P30" s="1579"/>
      <c r="Q30" s="1580"/>
      <c r="R30" s="1580"/>
      <c r="S30" s="1581"/>
      <c r="T30" s="1579">
        <f>SUM(T28:W29)</f>
        <v>0</v>
      </c>
      <c r="U30" s="1580"/>
      <c r="V30" s="1580"/>
      <c r="W30" s="1581"/>
      <c r="X30" s="1579"/>
      <c r="Y30" s="1581"/>
      <c r="Z30" s="1582"/>
      <c r="AA30" s="1583"/>
      <c r="AB30" s="1583"/>
      <c r="AC30" s="1584"/>
      <c r="AD30" s="1579">
        <f>IF(AG27="無",AD28,IF(AR7="",AD26,SUM(AD28:AG29)))</f>
        <v>0</v>
      </c>
      <c r="AE30" s="1580"/>
      <c r="AF30" s="1580"/>
      <c r="AG30" s="1581"/>
      <c r="AH30" s="1579" t="s">
        <v>700</v>
      </c>
      <c r="AI30" s="1580"/>
      <c r="AJ30" s="1580"/>
      <c r="AK30" s="1580"/>
      <c r="AL30" s="1594">
        <f>IF(AP28=AQ28,SUM(AL28:AL29),"確認！")</f>
        <v>0</v>
      </c>
      <c r="AM30" s="1594"/>
      <c r="AN30" s="1594"/>
      <c r="AO30" s="1594"/>
      <c r="AP30" s="1595" t="str">
        <f>IF(Z26=0,"",IF(Z26=T26,"工事完了に伴う次回の残額請求金（税込）","次回以降での契約残高（税込）⑦"))</f>
        <v/>
      </c>
      <c r="AQ30" s="1596"/>
      <c r="AR30" s="1596"/>
      <c r="AS30" s="1596"/>
      <c r="AT30" s="1597"/>
      <c r="AU30" s="1597"/>
      <c r="AV30" s="1596"/>
      <c r="AW30" s="1596"/>
      <c r="AX30" s="1596"/>
      <c r="AY30" s="1598" t="str">
        <f>IF(AU31="","",IF(Z26=0,"",IF(AND(Z26=T26,AU31="最終"),(T33-AD33-AL33),T33-AY33)))</f>
        <v/>
      </c>
      <c r="AZ30" s="1598"/>
      <c r="BA30" s="1598"/>
      <c r="BB30" s="1599"/>
      <c r="BE30" s="300"/>
      <c r="BF30" s="298"/>
      <c r="BG30" s="298"/>
      <c r="BH30" s="298"/>
      <c r="BI30" s="298"/>
      <c r="BJ30" s="1600" t="s">
        <v>699</v>
      </c>
      <c r="BK30" s="1600"/>
      <c r="BL30" s="1600"/>
      <c r="BM30" s="1578"/>
      <c r="BN30" s="1454"/>
      <c r="BO30" s="1455"/>
      <c r="BP30" s="1456"/>
      <c r="BQ30" s="1569"/>
      <c r="BR30" s="1570"/>
      <c r="BS30" s="1462"/>
      <c r="BT30" s="1463"/>
      <c r="BU30" s="1463"/>
      <c r="BV30" s="1464"/>
      <c r="BW30" s="1462">
        <f t="shared" si="6"/>
        <v>0</v>
      </c>
      <c r="BX30" s="1463"/>
      <c r="BY30" s="1463"/>
      <c r="BZ30" s="1464"/>
      <c r="CA30" s="1591"/>
      <c r="CB30" s="1592"/>
      <c r="CC30" s="1592"/>
      <c r="CD30" s="1592"/>
      <c r="CE30" s="1592"/>
      <c r="CF30" s="1592"/>
      <c r="CG30" s="1592"/>
      <c r="CH30" s="1592"/>
      <c r="CI30" s="1592"/>
      <c r="CJ30" s="1592"/>
      <c r="CK30" s="1592"/>
      <c r="CL30" s="1592"/>
      <c r="CM30" s="1592"/>
      <c r="CN30" s="1592"/>
      <c r="CO30" s="1592"/>
      <c r="CP30" s="1592"/>
      <c r="CQ30" s="1592"/>
      <c r="CR30" s="1592"/>
      <c r="CS30" s="1592"/>
      <c r="CT30" s="1592"/>
      <c r="CU30" s="1592"/>
      <c r="CV30" s="1592"/>
      <c r="CW30" s="1592"/>
      <c r="CX30" s="1592"/>
      <c r="CY30" s="1592"/>
      <c r="CZ30" s="1592"/>
      <c r="DA30" s="1592"/>
      <c r="DB30" s="1592"/>
      <c r="DC30" s="1592"/>
      <c r="DD30" s="1592"/>
      <c r="DE30" s="1593"/>
    </row>
    <row r="31" spans="2:109" ht="20.100000000000001" customHeight="1">
      <c r="B31" s="300"/>
      <c r="C31" s="298"/>
      <c r="D31" s="298"/>
      <c r="E31" s="1568" t="s">
        <v>696</v>
      </c>
      <c r="F31" s="1568"/>
      <c r="G31" s="405" t="s">
        <v>695</v>
      </c>
      <c r="H31" s="308">
        <f>E28</f>
        <v>10</v>
      </c>
      <c r="I31" s="308" t="s">
        <v>655</v>
      </c>
      <c r="J31" s="404" t="s">
        <v>694</v>
      </c>
      <c r="K31" s="1574">
        <f>H31</f>
        <v>10</v>
      </c>
      <c r="L31" s="1575"/>
      <c r="M31" s="1576"/>
      <c r="N31" s="1577" t="s">
        <v>655</v>
      </c>
      <c r="O31" s="1578"/>
      <c r="P31" s="1579"/>
      <c r="Q31" s="1580"/>
      <c r="R31" s="1580"/>
      <c r="S31" s="1581"/>
      <c r="T31" s="1579">
        <f>ROUND(SUM(T28*H31/100),0)</f>
        <v>0</v>
      </c>
      <c r="U31" s="1580"/>
      <c r="V31" s="1580"/>
      <c r="W31" s="1581"/>
      <c r="X31" s="1579"/>
      <c r="Y31" s="1581"/>
      <c r="Z31" s="1582"/>
      <c r="AA31" s="1583"/>
      <c r="AB31" s="1583"/>
      <c r="AC31" s="1584"/>
      <c r="AD31" s="1579">
        <f>ROUND(SUM(AD28*K31/100),0)</f>
        <v>0</v>
      </c>
      <c r="AE31" s="1580"/>
      <c r="AF31" s="1580"/>
      <c r="AG31" s="1581"/>
      <c r="AH31" s="1582"/>
      <c r="AI31" s="1583"/>
      <c r="AJ31" s="1583"/>
      <c r="AK31" s="1584"/>
      <c r="AL31" s="1565">
        <f>ROUND(SUM(AL28*K31/100),0)</f>
        <v>0</v>
      </c>
      <c r="AM31" s="1566"/>
      <c r="AN31" s="1566"/>
      <c r="AO31" s="1567"/>
      <c r="AP31" s="1589" t="str">
        <f>IF(AND(X91="×",X92="○"),"最終？　出来高不足！　⇒","")</f>
        <v/>
      </c>
      <c r="AQ31" s="1590"/>
      <c r="AR31" s="1590"/>
      <c r="AS31" s="1590"/>
      <c r="AT31" s="405" t="s">
        <v>698</v>
      </c>
      <c r="AU31" s="1585"/>
      <c r="AV31" s="1585"/>
      <c r="AW31" s="1586" t="s">
        <v>697</v>
      </c>
      <c r="AX31" s="1586"/>
      <c r="AY31" s="1587" t="str">
        <f>IF(AND(AL27=0,AU31="最終"),"完成払い","－")</f>
        <v>－</v>
      </c>
      <c r="AZ31" s="1587"/>
      <c r="BA31" s="1587"/>
      <c r="BB31" s="1588"/>
      <c r="BE31" s="300"/>
      <c r="BF31" s="298"/>
      <c r="BG31" s="298"/>
      <c r="BH31" s="1568" t="s">
        <v>696</v>
      </c>
      <c r="BI31" s="1568"/>
      <c r="BJ31" s="405" t="s">
        <v>695</v>
      </c>
      <c r="BK31" s="308">
        <f>BH28</f>
        <v>10</v>
      </c>
      <c r="BL31" s="308" t="s">
        <v>655</v>
      </c>
      <c r="BM31" s="404" t="s">
        <v>694</v>
      </c>
      <c r="BN31" s="1454"/>
      <c r="BO31" s="1455"/>
      <c r="BP31" s="1456"/>
      <c r="BQ31" s="1569"/>
      <c r="BR31" s="1570"/>
      <c r="BS31" s="1462"/>
      <c r="BT31" s="1463"/>
      <c r="BU31" s="1463"/>
      <c r="BV31" s="1464"/>
      <c r="BW31" s="1462">
        <f t="shared" si="6"/>
        <v>0</v>
      </c>
      <c r="BX31" s="1463"/>
      <c r="BY31" s="1463"/>
      <c r="BZ31" s="1464"/>
      <c r="CA31" s="1571"/>
      <c r="CB31" s="1572"/>
      <c r="CC31" s="1572"/>
      <c r="CD31" s="1572"/>
      <c r="CE31" s="1572"/>
      <c r="CF31" s="1572"/>
      <c r="CG31" s="1572"/>
      <c r="CH31" s="1572"/>
      <c r="CI31" s="1572"/>
      <c r="CJ31" s="1572"/>
      <c r="CK31" s="1572"/>
      <c r="CL31" s="1572"/>
      <c r="CM31" s="1572"/>
      <c r="CN31" s="1572"/>
      <c r="CO31" s="1572"/>
      <c r="CP31" s="1572"/>
      <c r="CQ31" s="1572"/>
      <c r="CR31" s="1572"/>
      <c r="CS31" s="1572"/>
      <c r="CT31" s="1572"/>
      <c r="CU31" s="1572"/>
      <c r="CV31" s="1572"/>
      <c r="CW31" s="1572"/>
      <c r="CX31" s="1572"/>
      <c r="CY31" s="1572"/>
      <c r="CZ31" s="1572"/>
      <c r="DA31" s="1572"/>
      <c r="DB31" s="1572"/>
      <c r="DC31" s="1572"/>
      <c r="DD31" s="1572"/>
      <c r="DE31" s="1573"/>
    </row>
    <row r="32" spans="2:109" ht="20.100000000000001" customHeight="1">
      <c r="B32" s="396"/>
      <c r="C32" s="285"/>
      <c r="E32" s="1568" t="s">
        <v>696</v>
      </c>
      <c r="F32" s="1568"/>
      <c r="G32" s="395" t="s">
        <v>695</v>
      </c>
      <c r="H32" s="394">
        <f>E29</f>
        <v>8</v>
      </c>
      <c r="I32" s="394" t="s">
        <v>655</v>
      </c>
      <c r="J32" s="393" t="s">
        <v>694</v>
      </c>
      <c r="K32" s="1574">
        <f>H32</f>
        <v>8</v>
      </c>
      <c r="L32" s="1575"/>
      <c r="M32" s="1576"/>
      <c r="N32" s="1577" t="s">
        <v>655</v>
      </c>
      <c r="O32" s="1578"/>
      <c r="P32" s="402"/>
      <c r="Q32" s="403"/>
      <c r="R32" s="403"/>
      <c r="S32" s="401"/>
      <c r="T32" s="1579">
        <f>ROUND(SUM(T29*H32/100),0)</f>
        <v>0</v>
      </c>
      <c r="U32" s="1580"/>
      <c r="V32" s="1580"/>
      <c r="W32" s="1581"/>
      <c r="X32" s="402"/>
      <c r="Y32" s="401"/>
      <c r="Z32" s="1582"/>
      <c r="AA32" s="1583"/>
      <c r="AB32" s="1583"/>
      <c r="AC32" s="1584"/>
      <c r="AD32" s="1579">
        <f>IF(AG27="無",0,ROUND(SUM(AD29*K32/100),0))</f>
        <v>0</v>
      </c>
      <c r="AE32" s="1580"/>
      <c r="AF32" s="1580"/>
      <c r="AG32" s="1581"/>
      <c r="AH32" s="1582"/>
      <c r="AI32" s="1583"/>
      <c r="AJ32" s="1583"/>
      <c r="AK32" s="1584"/>
      <c r="AL32" s="1565">
        <f>ROUND(SUM(AL29*K32/100),0)</f>
        <v>0</v>
      </c>
      <c r="AM32" s="1566"/>
      <c r="AN32" s="1566"/>
      <c r="AO32" s="1567"/>
      <c r="AP32" s="396"/>
      <c r="AQ32" s="285"/>
      <c r="AR32" s="285"/>
      <c r="AS32" s="285"/>
      <c r="AT32" s="395"/>
      <c r="AV32" s="400"/>
      <c r="AW32" s="399"/>
      <c r="AX32" s="399"/>
      <c r="AY32" s="398"/>
      <c r="AZ32" s="398"/>
      <c r="BA32" s="398"/>
      <c r="BB32" s="397"/>
      <c r="BE32" s="396"/>
      <c r="BF32" s="285"/>
      <c r="BH32" s="1568" t="s">
        <v>696</v>
      </c>
      <c r="BI32" s="1568"/>
      <c r="BJ32" s="395" t="s">
        <v>695</v>
      </c>
      <c r="BK32" s="394">
        <f>BH29</f>
        <v>8</v>
      </c>
      <c r="BL32" s="394" t="s">
        <v>655</v>
      </c>
      <c r="BM32" s="393" t="s">
        <v>694</v>
      </c>
      <c r="BN32" s="1454"/>
      <c r="BO32" s="1455"/>
      <c r="BP32" s="1456"/>
      <c r="BQ32" s="1569"/>
      <c r="BR32" s="1570"/>
      <c r="BS32" s="392"/>
      <c r="BT32" s="391"/>
      <c r="BU32" s="391"/>
      <c r="BV32" s="390"/>
      <c r="BW32" s="1462">
        <f t="shared" si="6"/>
        <v>0</v>
      </c>
      <c r="BX32" s="1463"/>
      <c r="BY32" s="1463"/>
      <c r="BZ32" s="1464"/>
      <c r="CA32" s="389"/>
      <c r="CB32" s="388"/>
      <c r="CC32" s="388"/>
      <c r="CD32" s="388"/>
      <c r="CE32" s="388"/>
      <c r="CF32" s="388"/>
      <c r="CG32" s="388"/>
      <c r="CH32" s="388"/>
      <c r="CI32" s="388"/>
      <c r="CJ32" s="388"/>
      <c r="CK32" s="388"/>
      <c r="CL32" s="388"/>
      <c r="CM32" s="388"/>
      <c r="CN32" s="388"/>
      <c r="CO32" s="388"/>
      <c r="CP32" s="388"/>
      <c r="CQ32" s="388"/>
      <c r="CR32" s="388"/>
      <c r="CS32" s="388"/>
      <c r="CT32" s="388"/>
      <c r="CU32" s="388"/>
      <c r="CV32" s="388"/>
      <c r="CW32" s="388"/>
      <c r="CX32" s="388"/>
      <c r="CY32" s="388"/>
      <c r="CZ32" s="388"/>
      <c r="DA32" s="388"/>
      <c r="DB32" s="388"/>
      <c r="DC32" s="388"/>
      <c r="DD32" s="388"/>
      <c r="DE32" s="387"/>
    </row>
    <row r="33" spans="2:109" ht="20.100000000000001" customHeight="1" thickBot="1">
      <c r="B33" s="1453" t="s">
        <v>693</v>
      </c>
      <c r="C33" s="1438"/>
      <c r="D33" s="1438"/>
      <c r="E33" s="1438"/>
      <c r="F33" s="1438"/>
      <c r="G33" s="1438"/>
      <c r="H33" s="1438"/>
      <c r="I33" s="1438"/>
      <c r="J33" s="1439"/>
      <c r="K33" s="1450"/>
      <c r="L33" s="1451"/>
      <c r="M33" s="1452"/>
      <c r="N33" s="1453"/>
      <c r="O33" s="1439"/>
      <c r="P33" s="1555"/>
      <c r="Q33" s="1560"/>
      <c r="R33" s="1560"/>
      <c r="S33" s="1556"/>
      <c r="T33" s="1555">
        <f>SUM(T30:W32)</f>
        <v>0</v>
      </c>
      <c r="U33" s="1560"/>
      <c r="V33" s="1560"/>
      <c r="W33" s="1556"/>
      <c r="X33" s="1555"/>
      <c r="Y33" s="1556"/>
      <c r="Z33" s="1557"/>
      <c r="AA33" s="1558"/>
      <c r="AB33" s="1558"/>
      <c r="AC33" s="1559"/>
      <c r="AD33" s="1555">
        <f>SUM(AD30:AG32)</f>
        <v>0</v>
      </c>
      <c r="AE33" s="1560"/>
      <c r="AF33" s="1560"/>
      <c r="AG33" s="1556"/>
      <c r="AH33" s="1557"/>
      <c r="AI33" s="1558"/>
      <c r="AJ33" s="1558"/>
      <c r="AK33" s="1559"/>
      <c r="AL33" s="1561" t="str">
        <f>IF(Z26=0,"",IF(AU31="","請求回数?!",IF(AL30="確認！","？？",ROUND(SUM(AL30:AO32),0))))</f>
        <v/>
      </c>
      <c r="AM33" s="1562"/>
      <c r="AN33" s="1562"/>
      <c r="AO33" s="1562"/>
      <c r="AP33" s="1563" t="str">
        <f>IF(AU31="","","次回請求時の前月まで累計出来高又請求高（税込）")</f>
        <v/>
      </c>
      <c r="AQ33" s="1564"/>
      <c r="AR33" s="1564"/>
      <c r="AS33" s="1564"/>
      <c r="AT33" s="1564"/>
      <c r="AU33" s="1564"/>
      <c r="AV33" s="1564"/>
      <c r="AW33" s="1564"/>
      <c r="AX33" s="1564"/>
      <c r="AY33" s="1552" t="str">
        <f>IF(AU31="","",IF(AND(AL27=0,AU31="最終"),"完成",SUM(AD33+AL33)))</f>
        <v/>
      </c>
      <c r="AZ33" s="1553"/>
      <c r="BA33" s="1553"/>
      <c r="BB33" s="1554"/>
      <c r="BE33" s="1453" t="s">
        <v>693</v>
      </c>
      <c r="BF33" s="1438"/>
      <c r="BG33" s="1438"/>
      <c r="BH33" s="1438"/>
      <c r="BI33" s="1438"/>
      <c r="BJ33" s="1438"/>
      <c r="BK33" s="1438"/>
      <c r="BL33" s="1438"/>
      <c r="BM33" s="1439"/>
      <c r="BN33" s="1440"/>
      <c r="BO33" s="1441"/>
      <c r="BP33" s="1442"/>
      <c r="BQ33" s="1443"/>
      <c r="BR33" s="1444"/>
      <c r="BS33" s="1445"/>
      <c r="BT33" s="1446"/>
      <c r="BU33" s="1446"/>
      <c r="BV33" s="1447"/>
      <c r="BW33" s="1462">
        <f t="shared" si="6"/>
        <v>0</v>
      </c>
      <c r="BX33" s="1463"/>
      <c r="BY33" s="1463"/>
      <c r="BZ33" s="1464"/>
      <c r="CA33" s="1426"/>
      <c r="CB33" s="1427"/>
      <c r="CC33" s="1427"/>
      <c r="CD33" s="1427"/>
      <c r="CE33" s="1427"/>
      <c r="CF33" s="1427"/>
      <c r="CG33" s="1427"/>
      <c r="CH33" s="1427"/>
      <c r="CI33" s="1427"/>
      <c r="CJ33" s="1427"/>
      <c r="CK33" s="1427"/>
      <c r="CL33" s="1427"/>
      <c r="CM33" s="1427"/>
      <c r="CN33" s="1427"/>
      <c r="CO33" s="1427"/>
      <c r="CP33" s="1427"/>
      <c r="CQ33" s="1427"/>
      <c r="CR33" s="1427"/>
      <c r="CS33" s="1427"/>
      <c r="CT33" s="1427"/>
      <c r="CU33" s="1427"/>
      <c r="CV33" s="1427"/>
      <c r="CW33" s="1427"/>
      <c r="CX33" s="1427"/>
      <c r="CY33" s="1427"/>
      <c r="CZ33" s="1427"/>
      <c r="DA33" s="1427"/>
      <c r="DB33" s="1427"/>
      <c r="DC33" s="1427"/>
      <c r="DD33" s="1427"/>
      <c r="DE33" s="1428"/>
    </row>
    <row r="34" spans="2:109" ht="15" customHeight="1">
      <c r="B34" s="1544" t="s">
        <v>692</v>
      </c>
      <c r="C34" s="1544"/>
      <c r="D34" s="1544"/>
      <c r="E34" s="1544"/>
      <c r="F34" s="1544"/>
      <c r="G34" s="1544"/>
      <c r="H34" s="1544"/>
      <c r="I34" s="1544"/>
      <c r="J34" s="1544"/>
      <c r="K34" s="1545"/>
      <c r="L34" s="1545"/>
      <c r="M34" s="1545"/>
      <c r="N34" s="1545"/>
      <c r="O34" s="1545"/>
      <c r="P34" s="1546" t="s">
        <v>691</v>
      </c>
      <c r="Q34" s="1547"/>
      <c r="R34" s="1547"/>
      <c r="S34" s="1547"/>
      <c r="T34" s="1547"/>
      <c r="U34" s="1547"/>
      <c r="V34" s="1547"/>
      <c r="W34" s="1548"/>
      <c r="X34" s="1549"/>
      <c r="Y34" s="1549"/>
      <c r="Z34" s="1550" t="s">
        <v>689</v>
      </c>
      <c r="AA34" s="1550"/>
      <c r="AB34" s="1550"/>
      <c r="AC34" s="1550"/>
      <c r="AD34" s="1551" t="s">
        <v>690</v>
      </c>
      <c r="AE34" s="1551"/>
      <c r="AF34" s="1551"/>
      <c r="AG34" s="1551"/>
      <c r="AH34" s="1549" t="s">
        <v>689</v>
      </c>
      <c r="AI34" s="1549"/>
      <c r="AJ34" s="1549"/>
      <c r="AK34" s="1549"/>
      <c r="AL34" s="1551" t="s">
        <v>688</v>
      </c>
      <c r="AM34" s="1551"/>
      <c r="AN34" s="1551"/>
      <c r="AO34" s="1551"/>
      <c r="AP34" s="1539" t="s">
        <v>687</v>
      </c>
      <c r="AQ34" s="1540"/>
      <c r="AR34" s="1540"/>
      <c r="AS34" s="1540"/>
      <c r="AT34" s="1540"/>
      <c r="AU34" s="1540"/>
      <c r="AV34" s="1540"/>
      <c r="AW34" s="1540"/>
      <c r="AX34" s="1540"/>
      <c r="AY34" s="1540"/>
      <c r="AZ34" s="1540"/>
      <c r="BA34" s="1540"/>
      <c r="BB34" s="1541"/>
      <c r="BE34" s="1542"/>
      <c r="BF34" s="1542"/>
      <c r="BG34" s="1542"/>
      <c r="BH34" s="1542"/>
      <c r="BI34" s="1542"/>
      <c r="BJ34" s="1542"/>
      <c r="BK34" s="1542"/>
      <c r="BL34" s="1542"/>
      <c r="BM34" s="1542"/>
      <c r="BN34" s="1543"/>
      <c r="BO34" s="1543"/>
      <c r="BP34" s="1543"/>
      <c r="BQ34" s="1543"/>
      <c r="BR34" s="1543"/>
      <c r="BS34" s="1543"/>
      <c r="BT34" s="1543"/>
      <c r="BU34" s="1543"/>
      <c r="BV34" s="1543"/>
      <c r="BW34" s="1542"/>
      <c r="BX34" s="1542"/>
      <c r="BY34" s="1542"/>
      <c r="BZ34" s="1542"/>
      <c r="CA34" s="1534"/>
      <c r="CB34" s="1534"/>
      <c r="CC34" s="1535"/>
      <c r="CD34" s="1535"/>
      <c r="CE34" s="1535"/>
      <c r="CF34" s="1535"/>
      <c r="CG34" s="1536"/>
      <c r="CH34" s="1536"/>
      <c r="CI34" s="1536"/>
      <c r="CJ34" s="1536"/>
      <c r="CK34" s="1534"/>
      <c r="CL34" s="1534"/>
      <c r="CM34" s="1534"/>
      <c r="CN34" s="1534"/>
      <c r="CO34" s="1537"/>
      <c r="CP34" s="1537"/>
      <c r="CQ34" s="1537"/>
      <c r="CR34" s="1537"/>
      <c r="CS34" s="1538"/>
      <c r="CT34" s="1538"/>
      <c r="CU34" s="1538"/>
      <c r="CV34" s="1538"/>
      <c r="CW34" s="1538"/>
      <c r="CX34" s="1538"/>
      <c r="CY34" s="1538"/>
      <c r="CZ34" s="1538"/>
      <c r="DA34" s="1538"/>
      <c r="DB34" s="1538"/>
      <c r="DC34" s="1538"/>
      <c r="DD34" s="1538"/>
      <c r="DE34" s="1538"/>
    </row>
    <row r="35" spans="2:109" ht="8.1" customHeight="1">
      <c r="B35" s="1515" t="s">
        <v>686</v>
      </c>
      <c r="C35" s="1517" t="s">
        <v>685</v>
      </c>
      <c r="D35" s="1517"/>
      <c r="E35" s="1517"/>
      <c r="F35" s="1517"/>
      <c r="G35" s="1517"/>
      <c r="H35" s="1517"/>
      <c r="I35" s="1517"/>
      <c r="J35" s="1517"/>
      <c r="K35" s="1517"/>
      <c r="L35" s="1517"/>
      <c r="M35" s="1517"/>
      <c r="N35" s="1517"/>
      <c r="O35" s="1517"/>
      <c r="P35" s="1517"/>
      <c r="Q35" s="1517"/>
      <c r="R35" s="1517"/>
      <c r="S35" s="1517"/>
      <c r="T35" s="1517"/>
      <c r="U35" s="1517"/>
      <c r="V35" s="1517"/>
      <c r="W35" s="1517"/>
      <c r="X35" s="1517"/>
      <c r="Y35" s="1517"/>
      <c r="Z35" s="1517"/>
      <c r="AA35" s="1517"/>
      <c r="AB35" s="1517"/>
      <c r="AC35" s="1517"/>
      <c r="AD35" s="1517"/>
      <c r="AE35" s="1517"/>
      <c r="AF35" s="1517"/>
      <c r="AG35" s="1517"/>
      <c r="AH35" s="1517"/>
      <c r="AI35" s="1517"/>
      <c r="AJ35" s="1517"/>
      <c r="BE35" s="1516"/>
      <c r="BF35" s="1518"/>
      <c r="BG35" s="1518"/>
      <c r="BH35" s="1518"/>
      <c r="BI35" s="1518"/>
      <c r="BJ35" s="1518"/>
      <c r="BK35" s="1518"/>
      <c r="BL35" s="1518"/>
      <c r="BM35" s="1518"/>
      <c r="BN35" s="1518"/>
      <c r="BO35" s="1518"/>
      <c r="BP35" s="1518"/>
      <c r="BQ35" s="1518"/>
      <c r="BR35" s="1518"/>
      <c r="BS35" s="1518"/>
      <c r="BT35" s="1518"/>
      <c r="BU35" s="1518"/>
      <c r="BV35" s="1518"/>
      <c r="BW35" s="1518"/>
      <c r="BX35" s="1518"/>
      <c r="BY35" s="1518"/>
      <c r="BZ35" s="1518"/>
      <c r="CA35" s="1518"/>
      <c r="CB35" s="1518"/>
      <c r="CC35" s="1518"/>
      <c r="CD35" s="1518"/>
      <c r="CE35" s="1518"/>
      <c r="CF35" s="1518"/>
      <c r="CG35" s="1518"/>
      <c r="CH35" s="1518"/>
      <c r="CI35" s="1518"/>
      <c r="CJ35" s="1518"/>
      <c r="CK35" s="1518"/>
      <c r="CL35" s="1518"/>
      <c r="CM35" s="1518"/>
    </row>
    <row r="36" spans="2:109" ht="9.9499999999999993" customHeight="1">
      <c r="B36" s="1516"/>
      <c r="C36" s="1518"/>
      <c r="D36" s="1518"/>
      <c r="E36" s="1518"/>
      <c r="F36" s="1518"/>
      <c r="G36" s="1518"/>
      <c r="H36" s="1518"/>
      <c r="I36" s="1518"/>
      <c r="J36" s="1518"/>
      <c r="K36" s="1518"/>
      <c r="L36" s="1518"/>
      <c r="M36" s="1518"/>
      <c r="N36" s="1518"/>
      <c r="O36" s="1518"/>
      <c r="P36" s="1518"/>
      <c r="Q36" s="1518"/>
      <c r="R36" s="1518"/>
      <c r="S36" s="1518"/>
      <c r="T36" s="1518"/>
      <c r="U36" s="1518"/>
      <c r="V36" s="1518"/>
      <c r="W36" s="1518"/>
      <c r="X36" s="1518"/>
      <c r="Y36" s="1518"/>
      <c r="Z36" s="1518"/>
      <c r="AA36" s="1518"/>
      <c r="AB36" s="1518"/>
      <c r="AC36" s="1518"/>
      <c r="AD36" s="1518"/>
      <c r="AE36" s="1518"/>
      <c r="AF36" s="1518"/>
      <c r="AG36" s="1518"/>
      <c r="AH36" s="1518"/>
      <c r="AI36" s="1518"/>
      <c r="AJ36" s="1518"/>
      <c r="AQ36" s="1519" t="s">
        <v>684</v>
      </c>
      <c r="AR36" s="1520"/>
      <c r="AS36" s="1520"/>
      <c r="AT36" s="1520"/>
      <c r="AU36" s="1520"/>
      <c r="AV36" s="1520"/>
      <c r="AW36" s="1520"/>
      <c r="AX36" s="1520"/>
      <c r="AY36" s="1521"/>
      <c r="BE36" s="1516"/>
      <c r="BF36" s="1518"/>
      <c r="BG36" s="1518"/>
      <c r="BH36" s="1518"/>
      <c r="BI36" s="1518"/>
      <c r="BJ36" s="1518"/>
      <c r="BK36" s="1518"/>
      <c r="BL36" s="1518"/>
      <c r="BM36" s="1518"/>
      <c r="BN36" s="1518"/>
      <c r="BO36" s="1518"/>
      <c r="BP36" s="1518"/>
      <c r="BQ36" s="1518"/>
      <c r="BR36" s="1518"/>
      <c r="BS36" s="1518"/>
      <c r="BT36" s="1518"/>
      <c r="BU36" s="1518"/>
      <c r="BV36" s="1518"/>
      <c r="BW36" s="1518"/>
      <c r="BX36" s="1518"/>
      <c r="BY36" s="1518"/>
      <c r="BZ36" s="1518"/>
      <c r="CA36" s="1518"/>
      <c r="CB36" s="1518"/>
      <c r="CC36" s="1518"/>
      <c r="CD36" s="1518"/>
      <c r="CE36" s="1518"/>
      <c r="CF36" s="1518"/>
      <c r="CG36" s="1518"/>
      <c r="CH36" s="1518"/>
      <c r="CI36" s="1518"/>
      <c r="CJ36" s="1518"/>
      <c r="CK36" s="1518"/>
      <c r="CL36" s="1518"/>
      <c r="CM36" s="1518"/>
      <c r="CT36" s="386"/>
      <c r="CU36" s="386"/>
      <c r="CV36" s="386"/>
      <c r="CW36" s="386"/>
      <c r="CX36" s="386"/>
      <c r="CY36" s="386"/>
      <c r="CZ36" s="386"/>
      <c r="DA36" s="386"/>
      <c r="DB36" s="386"/>
    </row>
    <row r="37" spans="2:109" ht="18" customHeight="1">
      <c r="C37" s="307" t="s">
        <v>666</v>
      </c>
      <c r="D37" s="307"/>
      <c r="AQ37" s="1522"/>
      <c r="AR37" s="1522"/>
      <c r="AS37" s="1522"/>
      <c r="AT37" s="1522"/>
      <c r="AU37" s="1522"/>
      <c r="AV37" s="1522"/>
      <c r="AW37" s="1522"/>
      <c r="AX37" s="1522"/>
      <c r="AY37" s="1522"/>
      <c r="BF37" s="307"/>
      <c r="BG37" s="307"/>
      <c r="CT37" s="292"/>
      <c r="CU37" s="292"/>
      <c r="CV37" s="292"/>
      <c r="CW37" s="292"/>
      <c r="CX37" s="292"/>
      <c r="CY37" s="292"/>
      <c r="CZ37" s="292"/>
      <c r="DA37" s="292"/>
      <c r="DB37" s="292"/>
    </row>
    <row r="38" spans="2:109" ht="18" customHeight="1">
      <c r="C38" s="307"/>
      <c r="D38" s="307" t="s">
        <v>664</v>
      </c>
      <c r="AG38" s="1525" t="s">
        <v>683</v>
      </c>
      <c r="AH38" s="1526"/>
      <c r="AI38" s="1526"/>
      <c r="AJ38" s="1526"/>
      <c r="AK38" s="1526"/>
      <c r="AL38" s="1526"/>
      <c r="AM38" s="1526"/>
      <c r="AN38" s="1526"/>
      <c r="AO38" s="1527"/>
      <c r="AP38" s="385"/>
      <c r="AQ38" s="1523"/>
      <c r="AR38" s="1523"/>
      <c r="AS38" s="1523"/>
      <c r="AT38" s="1523"/>
      <c r="AU38" s="1523"/>
      <c r="AV38" s="1523"/>
      <c r="AW38" s="1523"/>
      <c r="AX38" s="1523"/>
      <c r="AY38" s="1523"/>
      <c r="BF38" s="307"/>
      <c r="BG38" s="307"/>
      <c r="CT38" s="292"/>
      <c r="CU38" s="292"/>
      <c r="CV38" s="292"/>
      <c r="CW38" s="292"/>
      <c r="CX38" s="292"/>
      <c r="CY38" s="292"/>
      <c r="CZ38" s="292"/>
      <c r="DA38" s="292"/>
      <c r="DB38" s="292"/>
    </row>
    <row r="39" spans="2:109" ht="18" customHeight="1">
      <c r="C39" s="378" t="s">
        <v>662</v>
      </c>
      <c r="D39" s="378"/>
      <c r="AG39" s="1528"/>
      <c r="AH39" s="1529"/>
      <c r="AI39" s="1529"/>
      <c r="AJ39" s="1529"/>
      <c r="AK39" s="1529"/>
      <c r="AL39" s="1529"/>
      <c r="AM39" s="1529"/>
      <c r="AN39" s="1529"/>
      <c r="AO39" s="1530"/>
      <c r="AP39" s="385"/>
      <c r="AQ39" s="1524"/>
      <c r="AR39" s="1524"/>
      <c r="AS39" s="1524"/>
      <c r="AT39" s="1524"/>
      <c r="AU39" s="1524"/>
      <c r="AV39" s="1524"/>
      <c r="AW39" s="1524"/>
      <c r="AX39" s="1524"/>
      <c r="AY39" s="1524"/>
      <c r="BF39" s="307"/>
      <c r="BG39" s="307"/>
      <c r="CT39" s="292"/>
      <c r="CU39" s="292"/>
      <c r="CV39" s="292"/>
      <c r="CW39" s="292"/>
      <c r="CX39" s="292"/>
      <c r="CY39" s="292"/>
      <c r="CZ39" s="292"/>
      <c r="DA39" s="292"/>
      <c r="DB39" s="292"/>
    </row>
    <row r="40" spans="2:109" ht="18" customHeight="1">
      <c r="C40" s="1510" t="s">
        <v>660</v>
      </c>
      <c r="D40" s="1510"/>
      <c r="E40" s="1510"/>
      <c r="F40" s="1510"/>
      <c r="G40" s="1510"/>
      <c r="H40" s="1510"/>
      <c r="I40" s="1510"/>
      <c r="J40" s="1510"/>
      <c r="K40" s="1510"/>
      <c r="L40" s="1510"/>
      <c r="M40" s="1510"/>
      <c r="N40" s="1510"/>
      <c r="O40" s="1510"/>
      <c r="P40" s="1510"/>
      <c r="Q40" s="1510"/>
      <c r="R40" s="1510"/>
      <c r="S40" s="1510"/>
      <c r="T40" s="1510"/>
      <c r="U40" s="1510"/>
      <c r="V40" s="1510"/>
      <c r="W40" s="1510"/>
      <c r="X40" s="1510"/>
      <c r="Y40" s="1510"/>
      <c r="Z40" s="1510"/>
      <c r="AA40" s="1510"/>
      <c r="AB40" s="1510"/>
      <c r="AC40" s="1510"/>
      <c r="AD40" s="1510"/>
      <c r="AE40" s="1510"/>
      <c r="AF40" s="1510"/>
      <c r="AG40" s="1531"/>
      <c r="AH40" s="1532"/>
      <c r="AI40" s="1532"/>
      <c r="AJ40" s="1532"/>
      <c r="AK40" s="1532"/>
      <c r="AL40" s="1532"/>
      <c r="AM40" s="1532"/>
      <c r="AN40" s="1532"/>
      <c r="AO40" s="1533"/>
      <c r="AP40" s="385"/>
      <c r="AZ40" s="377" t="s">
        <v>661</v>
      </c>
      <c r="BA40" s="376"/>
      <c r="BB40" s="376"/>
      <c r="BC40" s="376"/>
      <c r="BF40" s="305"/>
      <c r="DC40" s="377" t="s">
        <v>661</v>
      </c>
      <c r="DD40" s="376"/>
      <c r="DE40" s="376"/>
    </row>
    <row r="41" spans="2:109" ht="12" customHeight="1" thickBot="1">
      <c r="AV41" s="1514" t="s">
        <v>812</v>
      </c>
      <c r="AW41" s="1514"/>
      <c r="AX41" s="1514"/>
      <c r="AY41" s="1514"/>
      <c r="AZ41" s="1514"/>
      <c r="BA41" s="1514"/>
      <c r="BB41" s="1514"/>
      <c r="CY41" s="1514" t="s">
        <v>811</v>
      </c>
      <c r="CZ41" s="1514"/>
      <c r="DA41" s="1514"/>
      <c r="DB41" s="1514"/>
      <c r="DC41" s="1514"/>
      <c r="DD41" s="1514"/>
      <c r="DE41" s="1514"/>
    </row>
    <row r="42" spans="2:109" ht="35.25" customHeight="1" thickBot="1">
      <c r="B42" s="1509" t="s">
        <v>676</v>
      </c>
      <c r="C42" s="1489"/>
      <c r="D42" s="1489"/>
      <c r="E42" s="1489"/>
      <c r="F42" s="1489"/>
      <c r="G42" s="1489"/>
      <c r="H42" s="1489"/>
      <c r="I42" s="1489"/>
      <c r="J42" s="1490"/>
      <c r="K42" s="1485" t="s">
        <v>675</v>
      </c>
      <c r="L42" s="1487"/>
      <c r="M42" s="1486"/>
      <c r="N42" s="1485" t="s">
        <v>674</v>
      </c>
      <c r="O42" s="1486"/>
      <c r="P42" s="1485" t="s">
        <v>673</v>
      </c>
      <c r="Q42" s="1487"/>
      <c r="R42" s="1487"/>
      <c r="S42" s="1486"/>
      <c r="T42" s="1485" t="s">
        <v>672</v>
      </c>
      <c r="U42" s="1487"/>
      <c r="V42" s="1487"/>
      <c r="W42" s="1486"/>
      <c r="X42" s="1505" t="s">
        <v>682</v>
      </c>
      <c r="Y42" s="1511"/>
      <c r="Z42" s="1502" t="s">
        <v>681</v>
      </c>
      <c r="AA42" s="1503"/>
      <c r="AB42" s="1503"/>
      <c r="AC42" s="1504"/>
      <c r="AD42" s="1502" t="s">
        <v>680</v>
      </c>
      <c r="AE42" s="1503"/>
      <c r="AF42" s="1503"/>
      <c r="AG42" s="1504"/>
      <c r="AH42" s="1505" t="s">
        <v>679</v>
      </c>
      <c r="AI42" s="1506"/>
      <c r="AJ42" s="1506"/>
      <c r="AK42" s="1507"/>
      <c r="AL42" s="1505" t="s">
        <v>678</v>
      </c>
      <c r="AM42" s="1508"/>
      <c r="AN42" s="1506"/>
      <c r="AO42" s="1506"/>
      <c r="AP42" s="384" t="s">
        <v>671</v>
      </c>
      <c r="AQ42" s="1489" t="s">
        <v>677</v>
      </c>
      <c r="AR42" s="1489"/>
      <c r="AS42" s="1489"/>
      <c r="AT42" s="1489"/>
      <c r="AU42" s="1489"/>
      <c r="AV42" s="1489"/>
      <c r="AW42" s="1489"/>
      <c r="AX42" s="1489"/>
      <c r="AY42" s="1489"/>
      <c r="AZ42" s="1489"/>
      <c r="BA42" s="1489"/>
      <c r="BB42" s="1490"/>
      <c r="BE42" s="1509" t="s">
        <v>676</v>
      </c>
      <c r="BF42" s="1489"/>
      <c r="BG42" s="1489"/>
      <c r="BH42" s="1489"/>
      <c r="BI42" s="1489"/>
      <c r="BJ42" s="1489"/>
      <c r="BK42" s="1489"/>
      <c r="BL42" s="1489"/>
      <c r="BM42" s="1490"/>
      <c r="BN42" s="1485" t="s">
        <v>675</v>
      </c>
      <c r="BO42" s="1487"/>
      <c r="BP42" s="1486"/>
      <c r="BQ42" s="1485" t="s">
        <v>674</v>
      </c>
      <c r="BR42" s="1486"/>
      <c r="BS42" s="1485" t="s">
        <v>673</v>
      </c>
      <c r="BT42" s="1487"/>
      <c r="BU42" s="1487"/>
      <c r="BV42" s="1486"/>
      <c r="BW42" s="1485" t="s">
        <v>672</v>
      </c>
      <c r="BX42" s="1487"/>
      <c r="BY42" s="1487"/>
      <c r="BZ42" s="1486"/>
      <c r="CA42" s="1485" t="s">
        <v>671</v>
      </c>
      <c r="CB42" s="1488"/>
      <c r="CC42" s="1489" t="s">
        <v>670</v>
      </c>
      <c r="CD42" s="1489"/>
      <c r="CE42" s="1489"/>
      <c r="CF42" s="1489"/>
      <c r="CG42" s="1489"/>
      <c r="CH42" s="1489"/>
      <c r="CI42" s="1489"/>
      <c r="CJ42" s="1489"/>
      <c r="CK42" s="1489"/>
      <c r="CL42" s="1489"/>
      <c r="CM42" s="1489"/>
      <c r="CN42" s="1489"/>
      <c r="CO42" s="1489"/>
      <c r="CP42" s="1489"/>
      <c r="CQ42" s="1489"/>
      <c r="CR42" s="1489"/>
      <c r="CS42" s="1489"/>
      <c r="CT42" s="1489"/>
      <c r="CU42" s="1489"/>
      <c r="CV42" s="1489"/>
      <c r="CW42" s="1489"/>
      <c r="CX42" s="1489"/>
      <c r="CY42" s="1489"/>
      <c r="CZ42" s="1489"/>
      <c r="DA42" s="1489"/>
      <c r="DB42" s="1489"/>
      <c r="DC42" s="1489"/>
      <c r="DD42" s="1489"/>
      <c r="DE42" s="1490"/>
    </row>
    <row r="43" spans="2:109" ht="20.100000000000001" customHeight="1">
      <c r="B43" s="1491"/>
      <c r="C43" s="1492"/>
      <c r="D43" s="1492"/>
      <c r="E43" s="1492"/>
      <c r="F43" s="1492"/>
      <c r="G43" s="1492"/>
      <c r="H43" s="1492"/>
      <c r="I43" s="1492"/>
      <c r="J43" s="1493"/>
      <c r="K43" s="1494"/>
      <c r="L43" s="1495"/>
      <c r="M43" s="1496"/>
      <c r="N43" s="1497"/>
      <c r="O43" s="1498"/>
      <c r="P43" s="1499"/>
      <c r="Q43" s="1500"/>
      <c r="R43" s="1500"/>
      <c r="S43" s="1501"/>
      <c r="T43" s="1416">
        <f t="shared" ref="T43:T73" si="7">SUM(K43*P43)</f>
        <v>0</v>
      </c>
      <c r="U43" s="1417"/>
      <c r="V43" s="1417"/>
      <c r="W43" s="1418"/>
      <c r="X43" s="1480"/>
      <c r="Y43" s="1481"/>
      <c r="Z43" s="1416" t="str">
        <f t="shared" ref="Z43:Z73" si="8">IF(P43="","",SUM(T43*X43))</f>
        <v/>
      </c>
      <c r="AA43" s="1417"/>
      <c r="AB43" s="1417"/>
      <c r="AC43" s="1418"/>
      <c r="AD43" s="1482"/>
      <c r="AE43" s="1483"/>
      <c r="AF43" s="1483"/>
      <c r="AG43" s="1484"/>
      <c r="AH43" s="1482"/>
      <c r="AI43" s="1483"/>
      <c r="AJ43" s="1483"/>
      <c r="AK43" s="1484"/>
      <c r="AL43" s="1482"/>
      <c r="AM43" s="1483"/>
      <c r="AN43" s="1483"/>
      <c r="AO43" s="1483"/>
      <c r="AP43" s="373"/>
      <c r="AQ43" s="1467"/>
      <c r="AR43" s="1467"/>
      <c r="AS43" s="1467"/>
      <c r="AT43" s="1467"/>
      <c r="AU43" s="1467"/>
      <c r="AV43" s="1467"/>
      <c r="AW43" s="1467"/>
      <c r="AX43" s="1467"/>
      <c r="AY43" s="1467"/>
      <c r="AZ43" s="1467"/>
      <c r="BA43" s="1467"/>
      <c r="BB43" s="1468"/>
      <c r="BE43" s="1454" t="str">
        <f t="shared" ref="BE43:BE73" si="9">IF(B43="","",B43)</f>
        <v/>
      </c>
      <c r="BF43" s="1455"/>
      <c r="BG43" s="1455"/>
      <c r="BH43" s="1455"/>
      <c r="BI43" s="1455"/>
      <c r="BJ43" s="1455"/>
      <c r="BK43" s="1455"/>
      <c r="BL43" s="1455"/>
      <c r="BM43" s="1456"/>
      <c r="BN43" s="1457"/>
      <c r="BO43" s="1458"/>
      <c r="BP43" s="1459"/>
      <c r="BQ43" s="1460"/>
      <c r="BR43" s="1461"/>
      <c r="BS43" s="1462"/>
      <c r="BT43" s="1463"/>
      <c r="BU43" s="1463"/>
      <c r="BV43" s="1464"/>
      <c r="BW43" s="1462">
        <f t="shared" ref="BW43:BW73" si="10">IF(T43="","",T43)</f>
        <v>0</v>
      </c>
      <c r="BX43" s="1463"/>
      <c r="BY43" s="1463"/>
      <c r="BZ43" s="1464"/>
      <c r="CA43" s="1465" t="str">
        <f t="shared" ref="CA43:CA73" si="11">IF(AP43="","",AP43)</f>
        <v/>
      </c>
      <c r="CB43" s="1466"/>
      <c r="CC43" s="1512"/>
      <c r="CD43" s="1512"/>
      <c r="CE43" s="1512"/>
      <c r="CF43" s="1512"/>
      <c r="CG43" s="1512"/>
      <c r="CH43" s="1512"/>
      <c r="CI43" s="1512"/>
      <c r="CJ43" s="1512"/>
      <c r="CK43" s="1512"/>
      <c r="CL43" s="1512"/>
      <c r="CM43" s="1512"/>
      <c r="CN43" s="1512"/>
      <c r="CO43" s="1512"/>
      <c r="CP43" s="1512"/>
      <c r="CQ43" s="1512"/>
      <c r="CR43" s="1512"/>
      <c r="CS43" s="1512"/>
      <c r="CT43" s="1512"/>
      <c r="CU43" s="1512"/>
      <c r="CV43" s="1512"/>
      <c r="CW43" s="1512"/>
      <c r="CX43" s="1512"/>
      <c r="CY43" s="1512"/>
      <c r="CZ43" s="1512"/>
      <c r="DA43" s="1512"/>
      <c r="DB43" s="1512"/>
      <c r="DC43" s="1512"/>
      <c r="DD43" s="1512"/>
      <c r="DE43" s="1513"/>
    </row>
    <row r="44" spans="2:109" ht="20.100000000000001" customHeight="1">
      <c r="B44" s="1469"/>
      <c r="C44" s="1470"/>
      <c r="D44" s="1470"/>
      <c r="E44" s="1470"/>
      <c r="F44" s="1470"/>
      <c r="G44" s="1470"/>
      <c r="H44" s="1470"/>
      <c r="I44" s="1470"/>
      <c r="J44" s="1471"/>
      <c r="K44" s="1472"/>
      <c r="L44" s="1473"/>
      <c r="M44" s="1474"/>
      <c r="N44" s="1475"/>
      <c r="O44" s="1476"/>
      <c r="P44" s="1477"/>
      <c r="Q44" s="1478"/>
      <c r="R44" s="1478"/>
      <c r="S44" s="1479"/>
      <c r="T44" s="1416">
        <f t="shared" si="7"/>
        <v>0</v>
      </c>
      <c r="U44" s="1417"/>
      <c r="V44" s="1417"/>
      <c r="W44" s="1418"/>
      <c r="X44" s="1419"/>
      <c r="Y44" s="1420"/>
      <c r="Z44" s="1416" t="str">
        <f t="shared" si="8"/>
        <v/>
      </c>
      <c r="AA44" s="1417"/>
      <c r="AB44" s="1417"/>
      <c r="AC44" s="1418"/>
      <c r="AD44" s="1416"/>
      <c r="AE44" s="1417"/>
      <c r="AF44" s="1417"/>
      <c r="AG44" s="1418"/>
      <c r="AH44" s="1416"/>
      <c r="AI44" s="1417"/>
      <c r="AJ44" s="1417"/>
      <c r="AK44" s="1418"/>
      <c r="AL44" s="1416"/>
      <c r="AM44" s="1417"/>
      <c r="AN44" s="1417"/>
      <c r="AO44" s="1417"/>
      <c r="AP44" s="373"/>
      <c r="AQ44" s="1467"/>
      <c r="AR44" s="1467"/>
      <c r="AS44" s="1467"/>
      <c r="AT44" s="1467"/>
      <c r="AU44" s="1467"/>
      <c r="AV44" s="1467"/>
      <c r="AW44" s="1467"/>
      <c r="AX44" s="1467"/>
      <c r="AY44" s="1467"/>
      <c r="AZ44" s="1467"/>
      <c r="BA44" s="1467"/>
      <c r="BB44" s="1468"/>
      <c r="BE44" s="1454" t="str">
        <f t="shared" si="9"/>
        <v/>
      </c>
      <c r="BF44" s="1455"/>
      <c r="BG44" s="1455"/>
      <c r="BH44" s="1455"/>
      <c r="BI44" s="1455"/>
      <c r="BJ44" s="1455"/>
      <c r="BK44" s="1455"/>
      <c r="BL44" s="1455"/>
      <c r="BM44" s="1456"/>
      <c r="BN44" s="1457"/>
      <c r="BO44" s="1458"/>
      <c r="BP44" s="1459"/>
      <c r="BQ44" s="1460"/>
      <c r="BR44" s="1461"/>
      <c r="BS44" s="1462"/>
      <c r="BT44" s="1463"/>
      <c r="BU44" s="1463"/>
      <c r="BV44" s="1464"/>
      <c r="BW44" s="1462">
        <f t="shared" si="10"/>
        <v>0</v>
      </c>
      <c r="BX44" s="1463"/>
      <c r="BY44" s="1463"/>
      <c r="BZ44" s="1464"/>
      <c r="CA44" s="1465" t="str">
        <f t="shared" si="11"/>
        <v/>
      </c>
      <c r="CB44" s="1466"/>
      <c r="CC44" s="1448"/>
      <c r="CD44" s="1448"/>
      <c r="CE44" s="1448"/>
      <c r="CF44" s="1448"/>
      <c r="CG44" s="1448"/>
      <c r="CH44" s="1448"/>
      <c r="CI44" s="1448"/>
      <c r="CJ44" s="1448"/>
      <c r="CK44" s="1448"/>
      <c r="CL44" s="1448"/>
      <c r="CM44" s="1448"/>
      <c r="CN44" s="1448"/>
      <c r="CO44" s="1448"/>
      <c r="CP44" s="1448"/>
      <c r="CQ44" s="1448"/>
      <c r="CR44" s="1448"/>
      <c r="CS44" s="1448"/>
      <c r="CT44" s="1448"/>
      <c r="CU44" s="1448"/>
      <c r="CV44" s="1448"/>
      <c r="CW44" s="1448"/>
      <c r="CX44" s="1448"/>
      <c r="CY44" s="1448"/>
      <c r="CZ44" s="1448"/>
      <c r="DA44" s="1448"/>
      <c r="DB44" s="1448"/>
      <c r="DC44" s="1448"/>
      <c r="DD44" s="1448"/>
      <c r="DE44" s="1449"/>
    </row>
    <row r="45" spans="2:109" ht="20.100000000000001" customHeight="1">
      <c r="B45" s="1469"/>
      <c r="C45" s="1470"/>
      <c r="D45" s="1470"/>
      <c r="E45" s="1470"/>
      <c r="F45" s="1470"/>
      <c r="G45" s="1470"/>
      <c r="H45" s="1470"/>
      <c r="I45" s="1470"/>
      <c r="J45" s="1471"/>
      <c r="K45" s="1472"/>
      <c r="L45" s="1473"/>
      <c r="M45" s="1474"/>
      <c r="N45" s="1475"/>
      <c r="O45" s="1476"/>
      <c r="P45" s="1477"/>
      <c r="Q45" s="1478"/>
      <c r="R45" s="1478"/>
      <c r="S45" s="1479"/>
      <c r="T45" s="1416">
        <f t="shared" si="7"/>
        <v>0</v>
      </c>
      <c r="U45" s="1417"/>
      <c r="V45" s="1417"/>
      <c r="W45" s="1418"/>
      <c r="X45" s="1419"/>
      <c r="Y45" s="1420"/>
      <c r="Z45" s="1416" t="str">
        <f t="shared" si="8"/>
        <v/>
      </c>
      <c r="AA45" s="1417"/>
      <c r="AB45" s="1417"/>
      <c r="AC45" s="1418"/>
      <c r="AD45" s="1416"/>
      <c r="AE45" s="1417"/>
      <c r="AF45" s="1417"/>
      <c r="AG45" s="1418"/>
      <c r="AH45" s="1416"/>
      <c r="AI45" s="1417"/>
      <c r="AJ45" s="1417"/>
      <c r="AK45" s="1418"/>
      <c r="AL45" s="1416"/>
      <c r="AM45" s="1417"/>
      <c r="AN45" s="1417"/>
      <c r="AO45" s="1417"/>
      <c r="AP45" s="373"/>
      <c r="AQ45" s="1467"/>
      <c r="AR45" s="1467"/>
      <c r="AS45" s="1467"/>
      <c r="AT45" s="1467"/>
      <c r="AU45" s="1467"/>
      <c r="AV45" s="1467"/>
      <c r="AW45" s="1467"/>
      <c r="AX45" s="1467"/>
      <c r="AY45" s="1467"/>
      <c r="AZ45" s="1467"/>
      <c r="BA45" s="1467"/>
      <c r="BB45" s="1468"/>
      <c r="BE45" s="1454" t="str">
        <f t="shared" si="9"/>
        <v/>
      </c>
      <c r="BF45" s="1455"/>
      <c r="BG45" s="1455"/>
      <c r="BH45" s="1455"/>
      <c r="BI45" s="1455"/>
      <c r="BJ45" s="1455"/>
      <c r="BK45" s="1455"/>
      <c r="BL45" s="1455"/>
      <c r="BM45" s="1456"/>
      <c r="BN45" s="1457"/>
      <c r="BO45" s="1458"/>
      <c r="BP45" s="1459"/>
      <c r="BQ45" s="1460"/>
      <c r="BR45" s="1461"/>
      <c r="BS45" s="1462"/>
      <c r="BT45" s="1463"/>
      <c r="BU45" s="1463"/>
      <c r="BV45" s="1464"/>
      <c r="BW45" s="1462">
        <f t="shared" si="10"/>
        <v>0</v>
      </c>
      <c r="BX45" s="1463"/>
      <c r="BY45" s="1463"/>
      <c r="BZ45" s="1464"/>
      <c r="CA45" s="1465" t="str">
        <f t="shared" si="11"/>
        <v/>
      </c>
      <c r="CB45" s="1466"/>
      <c r="CC45" s="1448"/>
      <c r="CD45" s="1448"/>
      <c r="CE45" s="1448"/>
      <c r="CF45" s="1448"/>
      <c r="CG45" s="1448"/>
      <c r="CH45" s="1448"/>
      <c r="CI45" s="1448"/>
      <c r="CJ45" s="1448"/>
      <c r="CK45" s="1448"/>
      <c r="CL45" s="1448"/>
      <c r="CM45" s="1448"/>
      <c r="CN45" s="1448"/>
      <c r="CO45" s="1448"/>
      <c r="CP45" s="1448"/>
      <c r="CQ45" s="1448"/>
      <c r="CR45" s="1448"/>
      <c r="CS45" s="1448"/>
      <c r="CT45" s="1448"/>
      <c r="CU45" s="1448"/>
      <c r="CV45" s="1448"/>
      <c r="CW45" s="1448"/>
      <c r="CX45" s="1448"/>
      <c r="CY45" s="1448"/>
      <c r="CZ45" s="1448"/>
      <c r="DA45" s="1448"/>
      <c r="DB45" s="1448"/>
      <c r="DC45" s="1448"/>
      <c r="DD45" s="1448"/>
      <c r="DE45" s="1449"/>
    </row>
    <row r="46" spans="2:109" ht="20.100000000000001" customHeight="1">
      <c r="B46" s="1469"/>
      <c r="C46" s="1470"/>
      <c r="D46" s="1470"/>
      <c r="E46" s="1470"/>
      <c r="F46" s="1470"/>
      <c r="G46" s="1470"/>
      <c r="H46" s="1470"/>
      <c r="I46" s="1470"/>
      <c r="J46" s="1471"/>
      <c r="K46" s="1472"/>
      <c r="L46" s="1473"/>
      <c r="M46" s="1474"/>
      <c r="N46" s="1475"/>
      <c r="O46" s="1476"/>
      <c r="P46" s="1477"/>
      <c r="Q46" s="1478"/>
      <c r="R46" s="1478"/>
      <c r="S46" s="1479"/>
      <c r="T46" s="1416">
        <f t="shared" si="7"/>
        <v>0</v>
      </c>
      <c r="U46" s="1417"/>
      <c r="V46" s="1417"/>
      <c r="W46" s="1418"/>
      <c r="X46" s="1419"/>
      <c r="Y46" s="1420"/>
      <c r="Z46" s="1416" t="str">
        <f t="shared" si="8"/>
        <v/>
      </c>
      <c r="AA46" s="1417"/>
      <c r="AB46" s="1417"/>
      <c r="AC46" s="1418"/>
      <c r="AD46" s="1416"/>
      <c r="AE46" s="1417"/>
      <c r="AF46" s="1417"/>
      <c r="AG46" s="1418"/>
      <c r="AH46" s="1416"/>
      <c r="AI46" s="1417"/>
      <c r="AJ46" s="1417"/>
      <c r="AK46" s="1418"/>
      <c r="AL46" s="1416"/>
      <c r="AM46" s="1417"/>
      <c r="AN46" s="1417"/>
      <c r="AO46" s="1417"/>
      <c r="AP46" s="373"/>
      <c r="AQ46" s="1467"/>
      <c r="AR46" s="1467"/>
      <c r="AS46" s="1467"/>
      <c r="AT46" s="1467"/>
      <c r="AU46" s="1467"/>
      <c r="AV46" s="1467"/>
      <c r="AW46" s="1467"/>
      <c r="AX46" s="1467"/>
      <c r="AY46" s="1467"/>
      <c r="AZ46" s="1467"/>
      <c r="BA46" s="1467"/>
      <c r="BB46" s="1468"/>
      <c r="BE46" s="1454" t="str">
        <f t="shared" si="9"/>
        <v/>
      </c>
      <c r="BF46" s="1455"/>
      <c r="BG46" s="1455"/>
      <c r="BH46" s="1455"/>
      <c r="BI46" s="1455"/>
      <c r="BJ46" s="1455"/>
      <c r="BK46" s="1455"/>
      <c r="BL46" s="1455"/>
      <c r="BM46" s="1456"/>
      <c r="BN46" s="1457"/>
      <c r="BO46" s="1458"/>
      <c r="BP46" s="1459"/>
      <c r="BQ46" s="1460"/>
      <c r="BR46" s="1461"/>
      <c r="BS46" s="1462"/>
      <c r="BT46" s="1463"/>
      <c r="BU46" s="1463"/>
      <c r="BV46" s="1464"/>
      <c r="BW46" s="1462">
        <f t="shared" si="10"/>
        <v>0</v>
      </c>
      <c r="BX46" s="1463"/>
      <c r="BY46" s="1463"/>
      <c r="BZ46" s="1464"/>
      <c r="CA46" s="1465" t="str">
        <f t="shared" si="11"/>
        <v/>
      </c>
      <c r="CB46" s="1466"/>
      <c r="CC46" s="1448"/>
      <c r="CD46" s="1448"/>
      <c r="CE46" s="1448"/>
      <c r="CF46" s="1448"/>
      <c r="CG46" s="1448"/>
      <c r="CH46" s="1448"/>
      <c r="CI46" s="1448"/>
      <c r="CJ46" s="1448"/>
      <c r="CK46" s="1448"/>
      <c r="CL46" s="1448"/>
      <c r="CM46" s="1448"/>
      <c r="CN46" s="1448"/>
      <c r="CO46" s="1448"/>
      <c r="CP46" s="1448"/>
      <c r="CQ46" s="1448"/>
      <c r="CR46" s="1448"/>
      <c r="CS46" s="1448"/>
      <c r="CT46" s="1448"/>
      <c r="CU46" s="1448"/>
      <c r="CV46" s="1448"/>
      <c r="CW46" s="1448"/>
      <c r="CX46" s="1448"/>
      <c r="CY46" s="1448"/>
      <c r="CZ46" s="1448"/>
      <c r="DA46" s="1448"/>
      <c r="DB46" s="1448"/>
      <c r="DC46" s="1448"/>
      <c r="DD46" s="1448"/>
      <c r="DE46" s="1449"/>
    </row>
    <row r="47" spans="2:109" ht="20.100000000000001" customHeight="1">
      <c r="B47" s="1469"/>
      <c r="C47" s="1470"/>
      <c r="D47" s="1470"/>
      <c r="E47" s="1470"/>
      <c r="F47" s="1470"/>
      <c r="G47" s="1470"/>
      <c r="H47" s="1470"/>
      <c r="I47" s="1470"/>
      <c r="J47" s="1471"/>
      <c r="K47" s="1472"/>
      <c r="L47" s="1473"/>
      <c r="M47" s="1474"/>
      <c r="N47" s="1475"/>
      <c r="O47" s="1476"/>
      <c r="P47" s="1477"/>
      <c r="Q47" s="1478"/>
      <c r="R47" s="1478"/>
      <c r="S47" s="1479"/>
      <c r="T47" s="1416">
        <f t="shared" si="7"/>
        <v>0</v>
      </c>
      <c r="U47" s="1417"/>
      <c r="V47" s="1417"/>
      <c r="W47" s="1418"/>
      <c r="X47" s="1419"/>
      <c r="Y47" s="1420"/>
      <c r="Z47" s="1416" t="str">
        <f t="shared" si="8"/>
        <v/>
      </c>
      <c r="AA47" s="1417"/>
      <c r="AB47" s="1417"/>
      <c r="AC47" s="1418"/>
      <c r="AD47" s="1416"/>
      <c r="AE47" s="1417"/>
      <c r="AF47" s="1417"/>
      <c r="AG47" s="1418"/>
      <c r="AH47" s="1416"/>
      <c r="AI47" s="1417"/>
      <c r="AJ47" s="1417"/>
      <c r="AK47" s="1418"/>
      <c r="AL47" s="1416"/>
      <c r="AM47" s="1417"/>
      <c r="AN47" s="1417"/>
      <c r="AO47" s="1417"/>
      <c r="AP47" s="373"/>
      <c r="AQ47" s="1467"/>
      <c r="AR47" s="1467"/>
      <c r="AS47" s="1467"/>
      <c r="AT47" s="1467"/>
      <c r="AU47" s="1467"/>
      <c r="AV47" s="1467"/>
      <c r="AW47" s="1467"/>
      <c r="AX47" s="1467"/>
      <c r="AY47" s="1467"/>
      <c r="AZ47" s="1467"/>
      <c r="BA47" s="1467"/>
      <c r="BB47" s="1468"/>
      <c r="BE47" s="1454" t="str">
        <f t="shared" si="9"/>
        <v/>
      </c>
      <c r="BF47" s="1455"/>
      <c r="BG47" s="1455"/>
      <c r="BH47" s="1455"/>
      <c r="BI47" s="1455"/>
      <c r="BJ47" s="1455"/>
      <c r="BK47" s="1455"/>
      <c r="BL47" s="1455"/>
      <c r="BM47" s="1456"/>
      <c r="BN47" s="1457"/>
      <c r="BO47" s="1458"/>
      <c r="BP47" s="1459"/>
      <c r="BQ47" s="1460"/>
      <c r="BR47" s="1461"/>
      <c r="BS47" s="1462"/>
      <c r="BT47" s="1463"/>
      <c r="BU47" s="1463"/>
      <c r="BV47" s="1464"/>
      <c r="BW47" s="1462">
        <f t="shared" si="10"/>
        <v>0</v>
      </c>
      <c r="BX47" s="1463"/>
      <c r="BY47" s="1463"/>
      <c r="BZ47" s="1464"/>
      <c r="CA47" s="1465" t="str">
        <f t="shared" si="11"/>
        <v/>
      </c>
      <c r="CB47" s="1466"/>
      <c r="CC47" s="1448"/>
      <c r="CD47" s="1448"/>
      <c r="CE47" s="1448"/>
      <c r="CF47" s="1448"/>
      <c r="CG47" s="1448"/>
      <c r="CH47" s="1448"/>
      <c r="CI47" s="1448"/>
      <c r="CJ47" s="1448"/>
      <c r="CK47" s="1448"/>
      <c r="CL47" s="1448"/>
      <c r="CM47" s="1448"/>
      <c r="CN47" s="1448"/>
      <c r="CO47" s="1448"/>
      <c r="CP47" s="1448"/>
      <c r="CQ47" s="1448"/>
      <c r="CR47" s="1448"/>
      <c r="CS47" s="1448"/>
      <c r="CT47" s="1448"/>
      <c r="CU47" s="1448"/>
      <c r="CV47" s="1448"/>
      <c r="CW47" s="1448"/>
      <c r="CX47" s="1448"/>
      <c r="CY47" s="1448"/>
      <c r="CZ47" s="1448"/>
      <c r="DA47" s="1448"/>
      <c r="DB47" s="1448"/>
      <c r="DC47" s="1448"/>
      <c r="DD47" s="1448"/>
      <c r="DE47" s="1449"/>
    </row>
    <row r="48" spans="2:109" ht="20.100000000000001" customHeight="1">
      <c r="B48" s="1469"/>
      <c r="C48" s="1470"/>
      <c r="D48" s="1470"/>
      <c r="E48" s="1470"/>
      <c r="F48" s="1470"/>
      <c r="G48" s="1470"/>
      <c r="H48" s="1470"/>
      <c r="I48" s="1470"/>
      <c r="J48" s="1471"/>
      <c r="K48" s="1472"/>
      <c r="L48" s="1473"/>
      <c r="M48" s="1474"/>
      <c r="N48" s="1475"/>
      <c r="O48" s="1476"/>
      <c r="P48" s="1477"/>
      <c r="Q48" s="1478"/>
      <c r="R48" s="1478"/>
      <c r="S48" s="1479"/>
      <c r="T48" s="1416">
        <f t="shared" si="7"/>
        <v>0</v>
      </c>
      <c r="U48" s="1417"/>
      <c r="V48" s="1417"/>
      <c r="W48" s="1418"/>
      <c r="X48" s="1419"/>
      <c r="Y48" s="1420"/>
      <c r="Z48" s="1416" t="str">
        <f t="shared" si="8"/>
        <v/>
      </c>
      <c r="AA48" s="1417"/>
      <c r="AB48" s="1417"/>
      <c r="AC48" s="1418"/>
      <c r="AD48" s="1416"/>
      <c r="AE48" s="1417"/>
      <c r="AF48" s="1417"/>
      <c r="AG48" s="1418"/>
      <c r="AH48" s="1416"/>
      <c r="AI48" s="1417"/>
      <c r="AJ48" s="1417"/>
      <c r="AK48" s="1418"/>
      <c r="AL48" s="1416"/>
      <c r="AM48" s="1417"/>
      <c r="AN48" s="1417"/>
      <c r="AO48" s="1417"/>
      <c r="AP48" s="373"/>
      <c r="AQ48" s="1467"/>
      <c r="AR48" s="1467"/>
      <c r="AS48" s="1467"/>
      <c r="AT48" s="1467"/>
      <c r="AU48" s="1467"/>
      <c r="AV48" s="1467"/>
      <c r="AW48" s="1467"/>
      <c r="AX48" s="1467"/>
      <c r="AY48" s="1467"/>
      <c r="AZ48" s="1467"/>
      <c r="BA48" s="1467"/>
      <c r="BB48" s="1468"/>
      <c r="BE48" s="1454" t="str">
        <f t="shared" si="9"/>
        <v/>
      </c>
      <c r="BF48" s="1455"/>
      <c r="BG48" s="1455"/>
      <c r="BH48" s="1455"/>
      <c r="BI48" s="1455"/>
      <c r="BJ48" s="1455"/>
      <c r="BK48" s="1455"/>
      <c r="BL48" s="1455"/>
      <c r="BM48" s="1456"/>
      <c r="BN48" s="1457"/>
      <c r="BO48" s="1458"/>
      <c r="BP48" s="1459"/>
      <c r="BQ48" s="1460"/>
      <c r="BR48" s="1461"/>
      <c r="BS48" s="1462"/>
      <c r="BT48" s="1463"/>
      <c r="BU48" s="1463"/>
      <c r="BV48" s="1464"/>
      <c r="BW48" s="1462">
        <f t="shared" si="10"/>
        <v>0</v>
      </c>
      <c r="BX48" s="1463"/>
      <c r="BY48" s="1463"/>
      <c r="BZ48" s="1464"/>
      <c r="CA48" s="1465" t="str">
        <f t="shared" si="11"/>
        <v/>
      </c>
      <c r="CB48" s="1466"/>
      <c r="CC48" s="1448"/>
      <c r="CD48" s="1448"/>
      <c r="CE48" s="1448"/>
      <c r="CF48" s="1448"/>
      <c r="CG48" s="1448"/>
      <c r="CH48" s="1448"/>
      <c r="CI48" s="1448"/>
      <c r="CJ48" s="1448"/>
      <c r="CK48" s="1448"/>
      <c r="CL48" s="1448"/>
      <c r="CM48" s="1448"/>
      <c r="CN48" s="1448"/>
      <c r="CO48" s="1448"/>
      <c r="CP48" s="1448"/>
      <c r="CQ48" s="1448"/>
      <c r="CR48" s="1448"/>
      <c r="CS48" s="1448"/>
      <c r="CT48" s="1448"/>
      <c r="CU48" s="1448"/>
      <c r="CV48" s="1448"/>
      <c r="CW48" s="1448"/>
      <c r="CX48" s="1448"/>
      <c r="CY48" s="1448"/>
      <c r="CZ48" s="1448"/>
      <c r="DA48" s="1448"/>
      <c r="DB48" s="1448"/>
      <c r="DC48" s="1448"/>
      <c r="DD48" s="1448"/>
      <c r="DE48" s="1449"/>
    </row>
    <row r="49" spans="2:109" ht="20.100000000000001" customHeight="1">
      <c r="B49" s="1469"/>
      <c r="C49" s="1470"/>
      <c r="D49" s="1470"/>
      <c r="E49" s="1470"/>
      <c r="F49" s="1470"/>
      <c r="G49" s="1470"/>
      <c r="H49" s="1470"/>
      <c r="I49" s="1470"/>
      <c r="J49" s="1471"/>
      <c r="K49" s="1472"/>
      <c r="L49" s="1473"/>
      <c r="M49" s="1474"/>
      <c r="N49" s="1475"/>
      <c r="O49" s="1476"/>
      <c r="P49" s="1477"/>
      <c r="Q49" s="1478"/>
      <c r="R49" s="1478"/>
      <c r="S49" s="1479"/>
      <c r="T49" s="1416">
        <f t="shared" si="7"/>
        <v>0</v>
      </c>
      <c r="U49" s="1417"/>
      <c r="V49" s="1417"/>
      <c r="W49" s="1418"/>
      <c r="X49" s="1419"/>
      <c r="Y49" s="1420"/>
      <c r="Z49" s="1416" t="str">
        <f t="shared" si="8"/>
        <v/>
      </c>
      <c r="AA49" s="1417"/>
      <c r="AB49" s="1417"/>
      <c r="AC49" s="1418"/>
      <c r="AD49" s="1416"/>
      <c r="AE49" s="1417"/>
      <c r="AF49" s="1417"/>
      <c r="AG49" s="1418"/>
      <c r="AH49" s="1416"/>
      <c r="AI49" s="1417"/>
      <c r="AJ49" s="1417"/>
      <c r="AK49" s="1418"/>
      <c r="AL49" s="1416"/>
      <c r="AM49" s="1417"/>
      <c r="AN49" s="1417"/>
      <c r="AO49" s="1417"/>
      <c r="AP49" s="373"/>
      <c r="AQ49" s="1467"/>
      <c r="AR49" s="1467"/>
      <c r="AS49" s="1467"/>
      <c r="AT49" s="1467"/>
      <c r="AU49" s="1467"/>
      <c r="AV49" s="1467"/>
      <c r="AW49" s="1467"/>
      <c r="AX49" s="1467"/>
      <c r="AY49" s="1467"/>
      <c r="AZ49" s="1467"/>
      <c r="BA49" s="1467"/>
      <c r="BB49" s="1468"/>
      <c r="BE49" s="1454" t="str">
        <f t="shared" si="9"/>
        <v/>
      </c>
      <c r="BF49" s="1455"/>
      <c r="BG49" s="1455"/>
      <c r="BH49" s="1455"/>
      <c r="BI49" s="1455"/>
      <c r="BJ49" s="1455"/>
      <c r="BK49" s="1455"/>
      <c r="BL49" s="1455"/>
      <c r="BM49" s="1456"/>
      <c r="BN49" s="1457"/>
      <c r="BO49" s="1458"/>
      <c r="BP49" s="1459"/>
      <c r="BQ49" s="1460"/>
      <c r="BR49" s="1461"/>
      <c r="BS49" s="1462"/>
      <c r="BT49" s="1463"/>
      <c r="BU49" s="1463"/>
      <c r="BV49" s="1464"/>
      <c r="BW49" s="1462">
        <f t="shared" si="10"/>
        <v>0</v>
      </c>
      <c r="BX49" s="1463"/>
      <c r="BY49" s="1463"/>
      <c r="BZ49" s="1464"/>
      <c r="CA49" s="1465" t="str">
        <f t="shared" si="11"/>
        <v/>
      </c>
      <c r="CB49" s="1466"/>
      <c r="CC49" s="1448"/>
      <c r="CD49" s="1448"/>
      <c r="CE49" s="1448"/>
      <c r="CF49" s="1448"/>
      <c r="CG49" s="1448"/>
      <c r="CH49" s="1448"/>
      <c r="CI49" s="1448"/>
      <c r="CJ49" s="1448"/>
      <c r="CK49" s="1448"/>
      <c r="CL49" s="1448"/>
      <c r="CM49" s="1448"/>
      <c r="CN49" s="1448"/>
      <c r="CO49" s="1448"/>
      <c r="CP49" s="1448"/>
      <c r="CQ49" s="1448"/>
      <c r="CR49" s="1448"/>
      <c r="CS49" s="1448"/>
      <c r="CT49" s="1448"/>
      <c r="CU49" s="1448"/>
      <c r="CV49" s="1448"/>
      <c r="CW49" s="1448"/>
      <c r="CX49" s="1448"/>
      <c r="CY49" s="1448"/>
      <c r="CZ49" s="1448"/>
      <c r="DA49" s="1448"/>
      <c r="DB49" s="1448"/>
      <c r="DC49" s="1448"/>
      <c r="DD49" s="1448"/>
      <c r="DE49" s="1449"/>
    </row>
    <row r="50" spans="2:109" ht="20.100000000000001" customHeight="1">
      <c r="B50" s="1469"/>
      <c r="C50" s="1470"/>
      <c r="D50" s="1470"/>
      <c r="E50" s="1470"/>
      <c r="F50" s="1470"/>
      <c r="G50" s="1470"/>
      <c r="H50" s="1470"/>
      <c r="I50" s="1470"/>
      <c r="J50" s="1471"/>
      <c r="K50" s="1472"/>
      <c r="L50" s="1473"/>
      <c r="M50" s="1474"/>
      <c r="N50" s="1475"/>
      <c r="O50" s="1476"/>
      <c r="P50" s="1477"/>
      <c r="Q50" s="1478"/>
      <c r="R50" s="1478"/>
      <c r="S50" s="1479"/>
      <c r="T50" s="1416">
        <f t="shared" si="7"/>
        <v>0</v>
      </c>
      <c r="U50" s="1417"/>
      <c r="V50" s="1417"/>
      <c r="W50" s="1418"/>
      <c r="X50" s="1419"/>
      <c r="Y50" s="1420"/>
      <c r="Z50" s="1416" t="str">
        <f t="shared" si="8"/>
        <v/>
      </c>
      <c r="AA50" s="1417"/>
      <c r="AB50" s="1417"/>
      <c r="AC50" s="1418"/>
      <c r="AD50" s="1416"/>
      <c r="AE50" s="1417"/>
      <c r="AF50" s="1417"/>
      <c r="AG50" s="1418"/>
      <c r="AH50" s="1416"/>
      <c r="AI50" s="1417"/>
      <c r="AJ50" s="1417"/>
      <c r="AK50" s="1418"/>
      <c r="AL50" s="1416"/>
      <c r="AM50" s="1417"/>
      <c r="AN50" s="1417"/>
      <c r="AO50" s="1417"/>
      <c r="AP50" s="373"/>
      <c r="AQ50" s="1467"/>
      <c r="AR50" s="1467"/>
      <c r="AS50" s="1467"/>
      <c r="AT50" s="1467"/>
      <c r="AU50" s="1467"/>
      <c r="AV50" s="1467"/>
      <c r="AW50" s="1467"/>
      <c r="AX50" s="1467"/>
      <c r="AY50" s="1467"/>
      <c r="AZ50" s="1467"/>
      <c r="BA50" s="1467"/>
      <c r="BB50" s="1468"/>
      <c r="BE50" s="1454" t="str">
        <f t="shared" si="9"/>
        <v/>
      </c>
      <c r="BF50" s="1455"/>
      <c r="BG50" s="1455"/>
      <c r="BH50" s="1455"/>
      <c r="BI50" s="1455"/>
      <c r="BJ50" s="1455"/>
      <c r="BK50" s="1455"/>
      <c r="BL50" s="1455"/>
      <c r="BM50" s="1456"/>
      <c r="BN50" s="1457"/>
      <c r="BO50" s="1458"/>
      <c r="BP50" s="1459"/>
      <c r="BQ50" s="1460"/>
      <c r="BR50" s="1461"/>
      <c r="BS50" s="1462"/>
      <c r="BT50" s="1463"/>
      <c r="BU50" s="1463"/>
      <c r="BV50" s="1464"/>
      <c r="BW50" s="1462">
        <f t="shared" si="10"/>
        <v>0</v>
      </c>
      <c r="BX50" s="1463"/>
      <c r="BY50" s="1463"/>
      <c r="BZ50" s="1464"/>
      <c r="CA50" s="1465" t="str">
        <f t="shared" si="11"/>
        <v/>
      </c>
      <c r="CB50" s="1466"/>
      <c r="CC50" s="1448"/>
      <c r="CD50" s="1448"/>
      <c r="CE50" s="1448"/>
      <c r="CF50" s="1448"/>
      <c r="CG50" s="1448"/>
      <c r="CH50" s="1448"/>
      <c r="CI50" s="1448"/>
      <c r="CJ50" s="1448"/>
      <c r="CK50" s="1448"/>
      <c r="CL50" s="1448"/>
      <c r="CM50" s="1448"/>
      <c r="CN50" s="1448"/>
      <c r="CO50" s="1448"/>
      <c r="CP50" s="1448"/>
      <c r="CQ50" s="1448"/>
      <c r="CR50" s="1448"/>
      <c r="CS50" s="1448"/>
      <c r="CT50" s="1448"/>
      <c r="CU50" s="1448"/>
      <c r="CV50" s="1448"/>
      <c r="CW50" s="1448"/>
      <c r="CX50" s="1448"/>
      <c r="CY50" s="1448"/>
      <c r="CZ50" s="1448"/>
      <c r="DA50" s="1448"/>
      <c r="DB50" s="1448"/>
      <c r="DC50" s="1448"/>
      <c r="DD50" s="1448"/>
      <c r="DE50" s="1449"/>
    </row>
    <row r="51" spans="2:109" ht="20.100000000000001" customHeight="1">
      <c r="B51" s="1469"/>
      <c r="C51" s="1470"/>
      <c r="D51" s="1470"/>
      <c r="E51" s="1470"/>
      <c r="F51" s="1470"/>
      <c r="G51" s="1470"/>
      <c r="H51" s="1470"/>
      <c r="I51" s="1470"/>
      <c r="J51" s="1471"/>
      <c r="K51" s="1472"/>
      <c r="L51" s="1473"/>
      <c r="M51" s="1474"/>
      <c r="N51" s="1475"/>
      <c r="O51" s="1476"/>
      <c r="P51" s="1477"/>
      <c r="Q51" s="1478"/>
      <c r="R51" s="1478"/>
      <c r="S51" s="1479"/>
      <c r="T51" s="1416">
        <f t="shared" si="7"/>
        <v>0</v>
      </c>
      <c r="U51" s="1417"/>
      <c r="V51" s="1417"/>
      <c r="W51" s="1418"/>
      <c r="X51" s="1419"/>
      <c r="Y51" s="1420"/>
      <c r="Z51" s="1416" t="str">
        <f t="shared" si="8"/>
        <v/>
      </c>
      <c r="AA51" s="1417"/>
      <c r="AB51" s="1417"/>
      <c r="AC51" s="1418"/>
      <c r="AD51" s="1416"/>
      <c r="AE51" s="1417"/>
      <c r="AF51" s="1417"/>
      <c r="AG51" s="1418"/>
      <c r="AH51" s="1416"/>
      <c r="AI51" s="1417"/>
      <c r="AJ51" s="1417"/>
      <c r="AK51" s="1418"/>
      <c r="AL51" s="1416"/>
      <c r="AM51" s="1417"/>
      <c r="AN51" s="1417"/>
      <c r="AO51" s="1417"/>
      <c r="AP51" s="373"/>
      <c r="AQ51" s="1467"/>
      <c r="AR51" s="1467"/>
      <c r="AS51" s="1467"/>
      <c r="AT51" s="1467"/>
      <c r="AU51" s="1467"/>
      <c r="AV51" s="1467"/>
      <c r="AW51" s="1467"/>
      <c r="AX51" s="1467"/>
      <c r="AY51" s="1467"/>
      <c r="AZ51" s="1467"/>
      <c r="BA51" s="1467"/>
      <c r="BB51" s="1468"/>
      <c r="BE51" s="1454" t="str">
        <f t="shared" si="9"/>
        <v/>
      </c>
      <c r="BF51" s="1455"/>
      <c r="BG51" s="1455"/>
      <c r="BH51" s="1455"/>
      <c r="BI51" s="1455"/>
      <c r="BJ51" s="1455"/>
      <c r="BK51" s="1455"/>
      <c r="BL51" s="1455"/>
      <c r="BM51" s="1456"/>
      <c r="BN51" s="1457"/>
      <c r="BO51" s="1458"/>
      <c r="BP51" s="1459"/>
      <c r="BQ51" s="1460"/>
      <c r="BR51" s="1461"/>
      <c r="BS51" s="1462"/>
      <c r="BT51" s="1463"/>
      <c r="BU51" s="1463"/>
      <c r="BV51" s="1464"/>
      <c r="BW51" s="1462">
        <f t="shared" si="10"/>
        <v>0</v>
      </c>
      <c r="BX51" s="1463"/>
      <c r="BY51" s="1463"/>
      <c r="BZ51" s="1464"/>
      <c r="CA51" s="1465" t="str">
        <f t="shared" si="11"/>
        <v/>
      </c>
      <c r="CB51" s="1466"/>
      <c r="CC51" s="1448"/>
      <c r="CD51" s="1448"/>
      <c r="CE51" s="1448"/>
      <c r="CF51" s="1448"/>
      <c r="CG51" s="1448"/>
      <c r="CH51" s="1448"/>
      <c r="CI51" s="1448"/>
      <c r="CJ51" s="1448"/>
      <c r="CK51" s="1448"/>
      <c r="CL51" s="1448"/>
      <c r="CM51" s="1448"/>
      <c r="CN51" s="1448"/>
      <c r="CO51" s="1448"/>
      <c r="CP51" s="1448"/>
      <c r="CQ51" s="1448"/>
      <c r="CR51" s="1448"/>
      <c r="CS51" s="1448"/>
      <c r="CT51" s="1448"/>
      <c r="CU51" s="1448"/>
      <c r="CV51" s="1448"/>
      <c r="CW51" s="1448"/>
      <c r="CX51" s="1448"/>
      <c r="CY51" s="1448"/>
      <c r="CZ51" s="1448"/>
      <c r="DA51" s="1448"/>
      <c r="DB51" s="1448"/>
      <c r="DC51" s="1448"/>
      <c r="DD51" s="1448"/>
      <c r="DE51" s="1449"/>
    </row>
    <row r="52" spans="2:109" ht="20.100000000000001" customHeight="1">
      <c r="B52" s="1469"/>
      <c r="C52" s="1470"/>
      <c r="D52" s="1470"/>
      <c r="E52" s="1470"/>
      <c r="F52" s="1470"/>
      <c r="G52" s="1470"/>
      <c r="H52" s="1470"/>
      <c r="I52" s="1470"/>
      <c r="J52" s="1471"/>
      <c r="K52" s="1472"/>
      <c r="L52" s="1473"/>
      <c r="M52" s="1474"/>
      <c r="N52" s="1475"/>
      <c r="O52" s="1476"/>
      <c r="P52" s="1477"/>
      <c r="Q52" s="1478"/>
      <c r="R52" s="1478"/>
      <c r="S52" s="1479"/>
      <c r="T52" s="1416">
        <f t="shared" si="7"/>
        <v>0</v>
      </c>
      <c r="U52" s="1417"/>
      <c r="V52" s="1417"/>
      <c r="W52" s="1418"/>
      <c r="X52" s="1419"/>
      <c r="Y52" s="1420"/>
      <c r="Z52" s="1416" t="str">
        <f t="shared" si="8"/>
        <v/>
      </c>
      <c r="AA52" s="1417"/>
      <c r="AB52" s="1417"/>
      <c r="AC52" s="1418"/>
      <c r="AD52" s="1416"/>
      <c r="AE52" s="1417"/>
      <c r="AF52" s="1417"/>
      <c r="AG52" s="1418"/>
      <c r="AH52" s="1416"/>
      <c r="AI52" s="1417"/>
      <c r="AJ52" s="1417"/>
      <c r="AK52" s="1418"/>
      <c r="AL52" s="1416"/>
      <c r="AM52" s="1417"/>
      <c r="AN52" s="1417"/>
      <c r="AO52" s="1417"/>
      <c r="AP52" s="373"/>
      <c r="AQ52" s="1467"/>
      <c r="AR52" s="1467"/>
      <c r="AS52" s="1467"/>
      <c r="AT52" s="1467"/>
      <c r="AU52" s="1467"/>
      <c r="AV52" s="1467"/>
      <c r="AW52" s="1467"/>
      <c r="AX52" s="1467"/>
      <c r="AY52" s="1467"/>
      <c r="AZ52" s="1467"/>
      <c r="BA52" s="1467"/>
      <c r="BB52" s="1468"/>
      <c r="BE52" s="1454" t="str">
        <f t="shared" si="9"/>
        <v/>
      </c>
      <c r="BF52" s="1455"/>
      <c r="BG52" s="1455"/>
      <c r="BH52" s="1455"/>
      <c r="BI52" s="1455"/>
      <c r="BJ52" s="1455"/>
      <c r="BK52" s="1455"/>
      <c r="BL52" s="1455"/>
      <c r="BM52" s="1456"/>
      <c r="BN52" s="1457"/>
      <c r="BO52" s="1458"/>
      <c r="BP52" s="1459"/>
      <c r="BQ52" s="1460"/>
      <c r="BR52" s="1461"/>
      <c r="BS52" s="1462"/>
      <c r="BT52" s="1463"/>
      <c r="BU52" s="1463"/>
      <c r="BV52" s="1464"/>
      <c r="BW52" s="1462">
        <f t="shared" si="10"/>
        <v>0</v>
      </c>
      <c r="BX52" s="1463"/>
      <c r="BY52" s="1463"/>
      <c r="BZ52" s="1464"/>
      <c r="CA52" s="1465" t="str">
        <f t="shared" si="11"/>
        <v/>
      </c>
      <c r="CB52" s="1466"/>
      <c r="CC52" s="1448"/>
      <c r="CD52" s="1448"/>
      <c r="CE52" s="1448"/>
      <c r="CF52" s="1448"/>
      <c r="CG52" s="1448"/>
      <c r="CH52" s="1448"/>
      <c r="CI52" s="1448"/>
      <c r="CJ52" s="1448"/>
      <c r="CK52" s="1448"/>
      <c r="CL52" s="1448"/>
      <c r="CM52" s="1448"/>
      <c r="CN52" s="1448"/>
      <c r="CO52" s="1448"/>
      <c r="CP52" s="1448"/>
      <c r="CQ52" s="1448"/>
      <c r="CR52" s="1448"/>
      <c r="CS52" s="1448"/>
      <c r="CT52" s="1448"/>
      <c r="CU52" s="1448"/>
      <c r="CV52" s="1448"/>
      <c r="CW52" s="1448"/>
      <c r="CX52" s="1448"/>
      <c r="CY52" s="1448"/>
      <c r="CZ52" s="1448"/>
      <c r="DA52" s="1448"/>
      <c r="DB52" s="1448"/>
      <c r="DC52" s="1448"/>
      <c r="DD52" s="1448"/>
      <c r="DE52" s="1449"/>
    </row>
    <row r="53" spans="2:109" ht="20.100000000000001" customHeight="1">
      <c r="B53" s="1469"/>
      <c r="C53" s="1470"/>
      <c r="D53" s="1470"/>
      <c r="E53" s="1470"/>
      <c r="F53" s="1470"/>
      <c r="G53" s="1470"/>
      <c r="H53" s="1470"/>
      <c r="I53" s="1470"/>
      <c r="J53" s="1471"/>
      <c r="K53" s="1472"/>
      <c r="L53" s="1473"/>
      <c r="M53" s="1474"/>
      <c r="N53" s="1475"/>
      <c r="O53" s="1476"/>
      <c r="P53" s="1477"/>
      <c r="Q53" s="1478"/>
      <c r="R53" s="1478"/>
      <c r="S53" s="1479"/>
      <c r="T53" s="1416">
        <f t="shared" si="7"/>
        <v>0</v>
      </c>
      <c r="U53" s="1417"/>
      <c r="V53" s="1417"/>
      <c r="W53" s="1418"/>
      <c r="X53" s="1419"/>
      <c r="Y53" s="1420"/>
      <c r="Z53" s="1416" t="str">
        <f t="shared" si="8"/>
        <v/>
      </c>
      <c r="AA53" s="1417"/>
      <c r="AB53" s="1417"/>
      <c r="AC53" s="1418"/>
      <c r="AD53" s="1416"/>
      <c r="AE53" s="1417"/>
      <c r="AF53" s="1417"/>
      <c r="AG53" s="1418"/>
      <c r="AH53" s="1416"/>
      <c r="AI53" s="1417"/>
      <c r="AJ53" s="1417"/>
      <c r="AK53" s="1418"/>
      <c r="AL53" s="1416"/>
      <c r="AM53" s="1417"/>
      <c r="AN53" s="1417"/>
      <c r="AO53" s="1417"/>
      <c r="AP53" s="373"/>
      <c r="AQ53" s="1467"/>
      <c r="AR53" s="1467"/>
      <c r="AS53" s="1467"/>
      <c r="AT53" s="1467"/>
      <c r="AU53" s="1467"/>
      <c r="AV53" s="1467"/>
      <c r="AW53" s="1467"/>
      <c r="AX53" s="1467"/>
      <c r="AY53" s="1467"/>
      <c r="AZ53" s="1467"/>
      <c r="BA53" s="1467"/>
      <c r="BB53" s="1468"/>
      <c r="BE53" s="1454" t="str">
        <f t="shared" si="9"/>
        <v/>
      </c>
      <c r="BF53" s="1455"/>
      <c r="BG53" s="1455"/>
      <c r="BH53" s="1455"/>
      <c r="BI53" s="1455"/>
      <c r="BJ53" s="1455"/>
      <c r="BK53" s="1455"/>
      <c r="BL53" s="1455"/>
      <c r="BM53" s="1456"/>
      <c r="BN53" s="1457"/>
      <c r="BO53" s="1458"/>
      <c r="BP53" s="1459"/>
      <c r="BQ53" s="1460"/>
      <c r="BR53" s="1461"/>
      <c r="BS53" s="1462"/>
      <c r="BT53" s="1463"/>
      <c r="BU53" s="1463"/>
      <c r="BV53" s="1464"/>
      <c r="BW53" s="1462">
        <f t="shared" si="10"/>
        <v>0</v>
      </c>
      <c r="BX53" s="1463"/>
      <c r="BY53" s="1463"/>
      <c r="BZ53" s="1464"/>
      <c r="CA53" s="1465" t="str">
        <f t="shared" si="11"/>
        <v/>
      </c>
      <c r="CB53" s="1466"/>
      <c r="CC53" s="1448"/>
      <c r="CD53" s="1448"/>
      <c r="CE53" s="1448"/>
      <c r="CF53" s="1448"/>
      <c r="CG53" s="1448"/>
      <c r="CH53" s="1448"/>
      <c r="CI53" s="1448"/>
      <c r="CJ53" s="1448"/>
      <c r="CK53" s="1448"/>
      <c r="CL53" s="1448"/>
      <c r="CM53" s="1448"/>
      <c r="CN53" s="1448"/>
      <c r="CO53" s="1448"/>
      <c r="CP53" s="1448"/>
      <c r="CQ53" s="1448"/>
      <c r="CR53" s="1448"/>
      <c r="CS53" s="1448"/>
      <c r="CT53" s="1448"/>
      <c r="CU53" s="1448"/>
      <c r="CV53" s="1448"/>
      <c r="CW53" s="1448"/>
      <c r="CX53" s="1448"/>
      <c r="CY53" s="1448"/>
      <c r="CZ53" s="1448"/>
      <c r="DA53" s="1448"/>
      <c r="DB53" s="1448"/>
      <c r="DC53" s="1448"/>
      <c r="DD53" s="1448"/>
      <c r="DE53" s="1449"/>
    </row>
    <row r="54" spans="2:109" ht="20.100000000000001" customHeight="1">
      <c r="B54" s="1469"/>
      <c r="C54" s="1470"/>
      <c r="D54" s="1470"/>
      <c r="E54" s="1470"/>
      <c r="F54" s="1470"/>
      <c r="G54" s="1470"/>
      <c r="H54" s="1470"/>
      <c r="I54" s="1470"/>
      <c r="J54" s="1471"/>
      <c r="K54" s="1472"/>
      <c r="L54" s="1473"/>
      <c r="M54" s="1474"/>
      <c r="N54" s="1475"/>
      <c r="O54" s="1476"/>
      <c r="P54" s="1477"/>
      <c r="Q54" s="1478"/>
      <c r="R54" s="1478"/>
      <c r="S54" s="1479"/>
      <c r="T54" s="1416">
        <f t="shared" si="7"/>
        <v>0</v>
      </c>
      <c r="U54" s="1417"/>
      <c r="V54" s="1417"/>
      <c r="W54" s="1418"/>
      <c r="X54" s="1419"/>
      <c r="Y54" s="1420"/>
      <c r="Z54" s="1416" t="str">
        <f t="shared" si="8"/>
        <v/>
      </c>
      <c r="AA54" s="1417"/>
      <c r="AB54" s="1417"/>
      <c r="AC54" s="1418"/>
      <c r="AD54" s="1416"/>
      <c r="AE54" s="1417"/>
      <c r="AF54" s="1417"/>
      <c r="AG54" s="1418"/>
      <c r="AH54" s="1416"/>
      <c r="AI54" s="1417"/>
      <c r="AJ54" s="1417"/>
      <c r="AK54" s="1418"/>
      <c r="AL54" s="1416"/>
      <c r="AM54" s="1417"/>
      <c r="AN54" s="1417"/>
      <c r="AO54" s="1417"/>
      <c r="AP54" s="373"/>
      <c r="AQ54" s="1467"/>
      <c r="AR54" s="1467"/>
      <c r="AS54" s="1467"/>
      <c r="AT54" s="1467"/>
      <c r="AU54" s="1467"/>
      <c r="AV54" s="1467"/>
      <c r="AW54" s="1467"/>
      <c r="AX54" s="1467"/>
      <c r="AY54" s="1467"/>
      <c r="AZ54" s="1467"/>
      <c r="BA54" s="1467"/>
      <c r="BB54" s="1468"/>
      <c r="BE54" s="1454" t="str">
        <f t="shared" si="9"/>
        <v/>
      </c>
      <c r="BF54" s="1455"/>
      <c r="BG54" s="1455"/>
      <c r="BH54" s="1455"/>
      <c r="BI54" s="1455"/>
      <c r="BJ54" s="1455"/>
      <c r="BK54" s="1455"/>
      <c r="BL54" s="1455"/>
      <c r="BM54" s="1456"/>
      <c r="BN54" s="1457"/>
      <c r="BO54" s="1458"/>
      <c r="BP54" s="1459"/>
      <c r="BQ54" s="1460"/>
      <c r="BR54" s="1461"/>
      <c r="BS54" s="1462"/>
      <c r="BT54" s="1463"/>
      <c r="BU54" s="1463"/>
      <c r="BV54" s="1464"/>
      <c r="BW54" s="1462">
        <f t="shared" si="10"/>
        <v>0</v>
      </c>
      <c r="BX54" s="1463"/>
      <c r="BY54" s="1463"/>
      <c r="BZ54" s="1464"/>
      <c r="CA54" s="1465" t="str">
        <f t="shared" si="11"/>
        <v/>
      </c>
      <c r="CB54" s="1466"/>
      <c r="CC54" s="1448"/>
      <c r="CD54" s="1448"/>
      <c r="CE54" s="1448"/>
      <c r="CF54" s="1448"/>
      <c r="CG54" s="1448"/>
      <c r="CH54" s="1448"/>
      <c r="CI54" s="1448"/>
      <c r="CJ54" s="1448"/>
      <c r="CK54" s="1448"/>
      <c r="CL54" s="1448"/>
      <c r="CM54" s="1448"/>
      <c r="CN54" s="1448"/>
      <c r="CO54" s="1448"/>
      <c r="CP54" s="1448"/>
      <c r="CQ54" s="1448"/>
      <c r="CR54" s="1448"/>
      <c r="CS54" s="1448"/>
      <c r="CT54" s="1448"/>
      <c r="CU54" s="1448"/>
      <c r="CV54" s="1448"/>
      <c r="CW54" s="1448"/>
      <c r="CX54" s="1448"/>
      <c r="CY54" s="1448"/>
      <c r="CZ54" s="1448"/>
      <c r="DA54" s="1448"/>
      <c r="DB54" s="1448"/>
      <c r="DC54" s="1448"/>
      <c r="DD54" s="1448"/>
      <c r="DE54" s="1449"/>
    </row>
    <row r="55" spans="2:109" ht="20.100000000000001" customHeight="1">
      <c r="B55" s="1469"/>
      <c r="C55" s="1470"/>
      <c r="D55" s="1470"/>
      <c r="E55" s="1470"/>
      <c r="F55" s="1470"/>
      <c r="G55" s="1470"/>
      <c r="H55" s="1470"/>
      <c r="I55" s="1470"/>
      <c r="J55" s="1471"/>
      <c r="K55" s="1472"/>
      <c r="L55" s="1473"/>
      <c r="M55" s="1474"/>
      <c r="N55" s="1475"/>
      <c r="O55" s="1476"/>
      <c r="P55" s="1477"/>
      <c r="Q55" s="1478"/>
      <c r="R55" s="1478"/>
      <c r="S55" s="1479"/>
      <c r="T55" s="1416">
        <f t="shared" si="7"/>
        <v>0</v>
      </c>
      <c r="U55" s="1417"/>
      <c r="V55" s="1417"/>
      <c r="W55" s="1418"/>
      <c r="X55" s="1419"/>
      <c r="Y55" s="1420"/>
      <c r="Z55" s="1416" t="str">
        <f t="shared" si="8"/>
        <v/>
      </c>
      <c r="AA55" s="1417"/>
      <c r="AB55" s="1417"/>
      <c r="AC55" s="1418"/>
      <c r="AD55" s="1416"/>
      <c r="AE55" s="1417"/>
      <c r="AF55" s="1417"/>
      <c r="AG55" s="1418"/>
      <c r="AH55" s="1416"/>
      <c r="AI55" s="1417"/>
      <c r="AJ55" s="1417"/>
      <c r="AK55" s="1418"/>
      <c r="AL55" s="1416"/>
      <c r="AM55" s="1417"/>
      <c r="AN55" s="1417"/>
      <c r="AO55" s="1417"/>
      <c r="AP55" s="373"/>
      <c r="AQ55" s="1467"/>
      <c r="AR55" s="1467"/>
      <c r="AS55" s="1467"/>
      <c r="AT55" s="1467"/>
      <c r="AU55" s="1467"/>
      <c r="AV55" s="1467"/>
      <c r="AW55" s="1467"/>
      <c r="AX55" s="1467"/>
      <c r="AY55" s="1467"/>
      <c r="AZ55" s="1467"/>
      <c r="BA55" s="1467"/>
      <c r="BB55" s="1468"/>
      <c r="BE55" s="1454" t="str">
        <f t="shared" si="9"/>
        <v/>
      </c>
      <c r="BF55" s="1455"/>
      <c r="BG55" s="1455"/>
      <c r="BH55" s="1455"/>
      <c r="BI55" s="1455"/>
      <c r="BJ55" s="1455"/>
      <c r="BK55" s="1455"/>
      <c r="BL55" s="1455"/>
      <c r="BM55" s="1456"/>
      <c r="BN55" s="1457"/>
      <c r="BO55" s="1458"/>
      <c r="BP55" s="1459"/>
      <c r="BQ55" s="1460"/>
      <c r="BR55" s="1461"/>
      <c r="BS55" s="1462"/>
      <c r="BT55" s="1463"/>
      <c r="BU55" s="1463"/>
      <c r="BV55" s="1464"/>
      <c r="BW55" s="1462">
        <f t="shared" si="10"/>
        <v>0</v>
      </c>
      <c r="BX55" s="1463"/>
      <c r="BY55" s="1463"/>
      <c r="BZ55" s="1464"/>
      <c r="CA55" s="1465" t="str">
        <f t="shared" si="11"/>
        <v/>
      </c>
      <c r="CB55" s="1466"/>
      <c r="CC55" s="1448"/>
      <c r="CD55" s="1448"/>
      <c r="CE55" s="1448"/>
      <c r="CF55" s="1448"/>
      <c r="CG55" s="1448"/>
      <c r="CH55" s="1448"/>
      <c r="CI55" s="1448"/>
      <c r="CJ55" s="1448"/>
      <c r="CK55" s="1448"/>
      <c r="CL55" s="1448"/>
      <c r="CM55" s="1448"/>
      <c r="CN55" s="1448"/>
      <c r="CO55" s="1448"/>
      <c r="CP55" s="1448"/>
      <c r="CQ55" s="1448"/>
      <c r="CR55" s="1448"/>
      <c r="CS55" s="1448"/>
      <c r="CT55" s="1448"/>
      <c r="CU55" s="1448"/>
      <c r="CV55" s="1448"/>
      <c r="CW55" s="1448"/>
      <c r="CX55" s="1448"/>
      <c r="CY55" s="1448"/>
      <c r="CZ55" s="1448"/>
      <c r="DA55" s="1448"/>
      <c r="DB55" s="1448"/>
      <c r="DC55" s="1448"/>
      <c r="DD55" s="1448"/>
      <c r="DE55" s="1449"/>
    </row>
    <row r="56" spans="2:109" ht="20.100000000000001" customHeight="1">
      <c r="B56" s="1469"/>
      <c r="C56" s="1470"/>
      <c r="D56" s="1470"/>
      <c r="E56" s="1470"/>
      <c r="F56" s="1470"/>
      <c r="G56" s="1470"/>
      <c r="H56" s="1470"/>
      <c r="I56" s="1470"/>
      <c r="J56" s="1471"/>
      <c r="K56" s="1472"/>
      <c r="L56" s="1473"/>
      <c r="M56" s="1474"/>
      <c r="N56" s="1475"/>
      <c r="O56" s="1476"/>
      <c r="P56" s="1477"/>
      <c r="Q56" s="1478"/>
      <c r="R56" s="1478"/>
      <c r="S56" s="1479"/>
      <c r="T56" s="1416">
        <f t="shared" si="7"/>
        <v>0</v>
      </c>
      <c r="U56" s="1417"/>
      <c r="V56" s="1417"/>
      <c r="W56" s="1418"/>
      <c r="X56" s="1419"/>
      <c r="Y56" s="1420"/>
      <c r="Z56" s="1416" t="str">
        <f t="shared" si="8"/>
        <v/>
      </c>
      <c r="AA56" s="1417"/>
      <c r="AB56" s="1417"/>
      <c r="AC56" s="1418"/>
      <c r="AD56" s="1416"/>
      <c r="AE56" s="1417"/>
      <c r="AF56" s="1417"/>
      <c r="AG56" s="1418"/>
      <c r="AH56" s="1416"/>
      <c r="AI56" s="1417"/>
      <c r="AJ56" s="1417"/>
      <c r="AK56" s="1418"/>
      <c r="AL56" s="1416"/>
      <c r="AM56" s="1417"/>
      <c r="AN56" s="1417"/>
      <c r="AO56" s="1417"/>
      <c r="AP56" s="373"/>
      <c r="AQ56" s="1467"/>
      <c r="AR56" s="1467"/>
      <c r="AS56" s="1467"/>
      <c r="AT56" s="1467"/>
      <c r="AU56" s="1467"/>
      <c r="AV56" s="1467"/>
      <c r="AW56" s="1467"/>
      <c r="AX56" s="1467"/>
      <c r="AY56" s="1467"/>
      <c r="AZ56" s="1467"/>
      <c r="BA56" s="1467"/>
      <c r="BB56" s="1468"/>
      <c r="BE56" s="1454" t="str">
        <f t="shared" si="9"/>
        <v/>
      </c>
      <c r="BF56" s="1455"/>
      <c r="BG56" s="1455"/>
      <c r="BH56" s="1455"/>
      <c r="BI56" s="1455"/>
      <c r="BJ56" s="1455"/>
      <c r="BK56" s="1455"/>
      <c r="BL56" s="1455"/>
      <c r="BM56" s="1456"/>
      <c r="BN56" s="1457"/>
      <c r="BO56" s="1458"/>
      <c r="BP56" s="1459"/>
      <c r="BQ56" s="1460"/>
      <c r="BR56" s="1461"/>
      <c r="BS56" s="1462"/>
      <c r="BT56" s="1463"/>
      <c r="BU56" s="1463"/>
      <c r="BV56" s="1464"/>
      <c r="BW56" s="1462">
        <f t="shared" si="10"/>
        <v>0</v>
      </c>
      <c r="BX56" s="1463"/>
      <c r="BY56" s="1463"/>
      <c r="BZ56" s="1464"/>
      <c r="CA56" s="1465" t="str">
        <f t="shared" si="11"/>
        <v/>
      </c>
      <c r="CB56" s="1466"/>
      <c r="CC56" s="1448"/>
      <c r="CD56" s="1448"/>
      <c r="CE56" s="1448"/>
      <c r="CF56" s="1448"/>
      <c r="CG56" s="1448"/>
      <c r="CH56" s="1448"/>
      <c r="CI56" s="1448"/>
      <c r="CJ56" s="1448"/>
      <c r="CK56" s="1448"/>
      <c r="CL56" s="1448"/>
      <c r="CM56" s="1448"/>
      <c r="CN56" s="1448"/>
      <c r="CO56" s="1448"/>
      <c r="CP56" s="1448"/>
      <c r="CQ56" s="1448"/>
      <c r="CR56" s="1448"/>
      <c r="CS56" s="1448"/>
      <c r="CT56" s="1448"/>
      <c r="CU56" s="1448"/>
      <c r="CV56" s="1448"/>
      <c r="CW56" s="1448"/>
      <c r="CX56" s="1448"/>
      <c r="CY56" s="1448"/>
      <c r="CZ56" s="1448"/>
      <c r="DA56" s="1448"/>
      <c r="DB56" s="1448"/>
      <c r="DC56" s="1448"/>
      <c r="DD56" s="1448"/>
      <c r="DE56" s="1449"/>
    </row>
    <row r="57" spans="2:109" ht="20.100000000000001" customHeight="1">
      <c r="B57" s="1469"/>
      <c r="C57" s="1470"/>
      <c r="D57" s="1470"/>
      <c r="E57" s="1470"/>
      <c r="F57" s="1470"/>
      <c r="G57" s="1470"/>
      <c r="H57" s="1470"/>
      <c r="I57" s="1470"/>
      <c r="J57" s="1471"/>
      <c r="K57" s="1472"/>
      <c r="L57" s="1473"/>
      <c r="M57" s="1474"/>
      <c r="N57" s="1475"/>
      <c r="O57" s="1476"/>
      <c r="P57" s="1477"/>
      <c r="Q57" s="1478"/>
      <c r="R57" s="1478"/>
      <c r="S57" s="1479"/>
      <c r="T57" s="1416">
        <f t="shared" si="7"/>
        <v>0</v>
      </c>
      <c r="U57" s="1417"/>
      <c r="V57" s="1417"/>
      <c r="W57" s="1418"/>
      <c r="X57" s="1419"/>
      <c r="Y57" s="1420"/>
      <c r="Z57" s="1416" t="str">
        <f t="shared" si="8"/>
        <v/>
      </c>
      <c r="AA57" s="1417"/>
      <c r="AB57" s="1417"/>
      <c r="AC57" s="1418"/>
      <c r="AD57" s="1416"/>
      <c r="AE57" s="1417"/>
      <c r="AF57" s="1417"/>
      <c r="AG57" s="1418"/>
      <c r="AH57" s="1416"/>
      <c r="AI57" s="1417"/>
      <c r="AJ57" s="1417"/>
      <c r="AK57" s="1418"/>
      <c r="AL57" s="1416"/>
      <c r="AM57" s="1417"/>
      <c r="AN57" s="1417"/>
      <c r="AO57" s="1417"/>
      <c r="AP57" s="373"/>
      <c r="AQ57" s="1467"/>
      <c r="AR57" s="1467"/>
      <c r="AS57" s="1467"/>
      <c r="AT57" s="1467"/>
      <c r="AU57" s="1467"/>
      <c r="AV57" s="1467"/>
      <c r="AW57" s="1467"/>
      <c r="AX57" s="1467"/>
      <c r="AY57" s="1467"/>
      <c r="AZ57" s="1467"/>
      <c r="BA57" s="1467"/>
      <c r="BB57" s="1468"/>
      <c r="BE57" s="1454" t="str">
        <f t="shared" si="9"/>
        <v/>
      </c>
      <c r="BF57" s="1455"/>
      <c r="BG57" s="1455"/>
      <c r="BH57" s="1455"/>
      <c r="BI57" s="1455"/>
      <c r="BJ57" s="1455"/>
      <c r="BK57" s="1455"/>
      <c r="BL57" s="1455"/>
      <c r="BM57" s="1456"/>
      <c r="BN57" s="1457"/>
      <c r="BO57" s="1458"/>
      <c r="BP57" s="1459"/>
      <c r="BQ57" s="1460"/>
      <c r="BR57" s="1461"/>
      <c r="BS57" s="1462"/>
      <c r="BT57" s="1463"/>
      <c r="BU57" s="1463"/>
      <c r="BV57" s="1464"/>
      <c r="BW57" s="1462">
        <f t="shared" si="10"/>
        <v>0</v>
      </c>
      <c r="BX57" s="1463"/>
      <c r="BY57" s="1463"/>
      <c r="BZ57" s="1464"/>
      <c r="CA57" s="1465" t="str">
        <f t="shared" si="11"/>
        <v/>
      </c>
      <c r="CB57" s="1466"/>
      <c r="CC57" s="1448"/>
      <c r="CD57" s="1448"/>
      <c r="CE57" s="1448"/>
      <c r="CF57" s="1448"/>
      <c r="CG57" s="1448"/>
      <c r="CH57" s="1448"/>
      <c r="CI57" s="1448"/>
      <c r="CJ57" s="1448"/>
      <c r="CK57" s="1448"/>
      <c r="CL57" s="1448"/>
      <c r="CM57" s="1448"/>
      <c r="CN57" s="1448"/>
      <c r="CO57" s="1448"/>
      <c r="CP57" s="1448"/>
      <c r="CQ57" s="1448"/>
      <c r="CR57" s="1448"/>
      <c r="CS57" s="1448"/>
      <c r="CT57" s="1448"/>
      <c r="CU57" s="1448"/>
      <c r="CV57" s="1448"/>
      <c r="CW57" s="1448"/>
      <c r="CX57" s="1448"/>
      <c r="CY57" s="1448"/>
      <c r="CZ57" s="1448"/>
      <c r="DA57" s="1448"/>
      <c r="DB57" s="1448"/>
      <c r="DC57" s="1448"/>
      <c r="DD57" s="1448"/>
      <c r="DE57" s="1449"/>
    </row>
    <row r="58" spans="2:109" ht="20.100000000000001" customHeight="1">
      <c r="B58" s="1469"/>
      <c r="C58" s="1470"/>
      <c r="D58" s="1470"/>
      <c r="E58" s="1470"/>
      <c r="F58" s="1470"/>
      <c r="G58" s="1470"/>
      <c r="H58" s="1470"/>
      <c r="I58" s="1470"/>
      <c r="J58" s="1471"/>
      <c r="K58" s="1472"/>
      <c r="L58" s="1473"/>
      <c r="M58" s="1474"/>
      <c r="N58" s="1475"/>
      <c r="O58" s="1476"/>
      <c r="P58" s="1477"/>
      <c r="Q58" s="1478"/>
      <c r="R58" s="1478"/>
      <c r="S58" s="1479"/>
      <c r="T58" s="1416">
        <f t="shared" si="7"/>
        <v>0</v>
      </c>
      <c r="U58" s="1417"/>
      <c r="V58" s="1417"/>
      <c r="W58" s="1418"/>
      <c r="X58" s="1419"/>
      <c r="Y58" s="1420"/>
      <c r="Z58" s="1416" t="str">
        <f t="shared" si="8"/>
        <v/>
      </c>
      <c r="AA58" s="1417"/>
      <c r="AB58" s="1417"/>
      <c r="AC58" s="1418"/>
      <c r="AD58" s="1416"/>
      <c r="AE58" s="1417"/>
      <c r="AF58" s="1417"/>
      <c r="AG58" s="1418"/>
      <c r="AH58" s="1416"/>
      <c r="AI58" s="1417"/>
      <c r="AJ58" s="1417"/>
      <c r="AK58" s="1418"/>
      <c r="AL58" s="1416"/>
      <c r="AM58" s="1417"/>
      <c r="AN58" s="1417"/>
      <c r="AO58" s="1417"/>
      <c r="AP58" s="373"/>
      <c r="AQ58" s="1467"/>
      <c r="AR58" s="1467"/>
      <c r="AS58" s="1467"/>
      <c r="AT58" s="1467"/>
      <c r="AU58" s="1467"/>
      <c r="AV58" s="1467"/>
      <c r="AW58" s="1467"/>
      <c r="AX58" s="1467"/>
      <c r="AY58" s="1467"/>
      <c r="AZ58" s="1467"/>
      <c r="BA58" s="1467"/>
      <c r="BB58" s="1468"/>
      <c r="BE58" s="1454" t="str">
        <f t="shared" si="9"/>
        <v/>
      </c>
      <c r="BF58" s="1455"/>
      <c r="BG58" s="1455"/>
      <c r="BH58" s="1455"/>
      <c r="BI58" s="1455"/>
      <c r="BJ58" s="1455"/>
      <c r="BK58" s="1455"/>
      <c r="BL58" s="1455"/>
      <c r="BM58" s="1456"/>
      <c r="BN58" s="1457"/>
      <c r="BO58" s="1458"/>
      <c r="BP58" s="1459"/>
      <c r="BQ58" s="1460"/>
      <c r="BR58" s="1461"/>
      <c r="BS58" s="1462"/>
      <c r="BT58" s="1463"/>
      <c r="BU58" s="1463"/>
      <c r="BV58" s="1464"/>
      <c r="BW58" s="1462">
        <f t="shared" si="10"/>
        <v>0</v>
      </c>
      <c r="BX58" s="1463"/>
      <c r="BY58" s="1463"/>
      <c r="BZ58" s="1464"/>
      <c r="CA58" s="1465" t="str">
        <f t="shared" si="11"/>
        <v/>
      </c>
      <c r="CB58" s="1466"/>
      <c r="CC58" s="1448"/>
      <c r="CD58" s="1448"/>
      <c r="CE58" s="1448"/>
      <c r="CF58" s="1448"/>
      <c r="CG58" s="1448"/>
      <c r="CH58" s="1448"/>
      <c r="CI58" s="1448"/>
      <c r="CJ58" s="1448"/>
      <c r="CK58" s="1448"/>
      <c r="CL58" s="1448"/>
      <c r="CM58" s="1448"/>
      <c r="CN58" s="1448"/>
      <c r="CO58" s="1448"/>
      <c r="CP58" s="1448"/>
      <c r="CQ58" s="1448"/>
      <c r="CR58" s="1448"/>
      <c r="CS58" s="1448"/>
      <c r="CT58" s="1448"/>
      <c r="CU58" s="1448"/>
      <c r="CV58" s="1448"/>
      <c r="CW58" s="1448"/>
      <c r="CX58" s="1448"/>
      <c r="CY58" s="1448"/>
      <c r="CZ58" s="1448"/>
      <c r="DA58" s="1448"/>
      <c r="DB58" s="1448"/>
      <c r="DC58" s="1448"/>
      <c r="DD58" s="1448"/>
      <c r="DE58" s="1449"/>
    </row>
    <row r="59" spans="2:109" ht="20.100000000000001" customHeight="1">
      <c r="B59" s="1469"/>
      <c r="C59" s="1470"/>
      <c r="D59" s="1470"/>
      <c r="E59" s="1470"/>
      <c r="F59" s="1470"/>
      <c r="G59" s="1470"/>
      <c r="H59" s="1470"/>
      <c r="I59" s="1470"/>
      <c r="J59" s="1471"/>
      <c r="K59" s="1472"/>
      <c r="L59" s="1473"/>
      <c r="M59" s="1474"/>
      <c r="N59" s="1475"/>
      <c r="O59" s="1476"/>
      <c r="P59" s="1477"/>
      <c r="Q59" s="1478"/>
      <c r="R59" s="1478"/>
      <c r="S59" s="1479"/>
      <c r="T59" s="1416">
        <f t="shared" si="7"/>
        <v>0</v>
      </c>
      <c r="U59" s="1417"/>
      <c r="V59" s="1417"/>
      <c r="W59" s="1418"/>
      <c r="X59" s="1419"/>
      <c r="Y59" s="1420"/>
      <c r="Z59" s="1416" t="str">
        <f t="shared" si="8"/>
        <v/>
      </c>
      <c r="AA59" s="1417"/>
      <c r="AB59" s="1417"/>
      <c r="AC59" s="1418"/>
      <c r="AD59" s="1416"/>
      <c r="AE59" s="1417"/>
      <c r="AF59" s="1417"/>
      <c r="AG59" s="1418"/>
      <c r="AH59" s="1416"/>
      <c r="AI59" s="1417"/>
      <c r="AJ59" s="1417"/>
      <c r="AK59" s="1418"/>
      <c r="AL59" s="1416"/>
      <c r="AM59" s="1417"/>
      <c r="AN59" s="1417"/>
      <c r="AO59" s="1417"/>
      <c r="AP59" s="373"/>
      <c r="AQ59" s="1467"/>
      <c r="AR59" s="1467"/>
      <c r="AS59" s="1467"/>
      <c r="AT59" s="1467"/>
      <c r="AU59" s="1467"/>
      <c r="AV59" s="1467"/>
      <c r="AW59" s="1467"/>
      <c r="AX59" s="1467"/>
      <c r="AY59" s="1467"/>
      <c r="AZ59" s="1467"/>
      <c r="BA59" s="1467"/>
      <c r="BB59" s="1468"/>
      <c r="BE59" s="1454" t="str">
        <f t="shared" si="9"/>
        <v/>
      </c>
      <c r="BF59" s="1455"/>
      <c r="BG59" s="1455"/>
      <c r="BH59" s="1455"/>
      <c r="BI59" s="1455"/>
      <c r="BJ59" s="1455"/>
      <c r="BK59" s="1455"/>
      <c r="BL59" s="1455"/>
      <c r="BM59" s="1456"/>
      <c r="BN59" s="1457"/>
      <c r="BO59" s="1458"/>
      <c r="BP59" s="1459"/>
      <c r="BQ59" s="1460"/>
      <c r="BR59" s="1461"/>
      <c r="BS59" s="1462"/>
      <c r="BT59" s="1463"/>
      <c r="BU59" s="1463"/>
      <c r="BV59" s="1464"/>
      <c r="BW59" s="1462">
        <f t="shared" si="10"/>
        <v>0</v>
      </c>
      <c r="BX59" s="1463"/>
      <c r="BY59" s="1463"/>
      <c r="BZ59" s="1464"/>
      <c r="CA59" s="1465" t="str">
        <f t="shared" si="11"/>
        <v/>
      </c>
      <c r="CB59" s="1466"/>
      <c r="CC59" s="1448"/>
      <c r="CD59" s="1448"/>
      <c r="CE59" s="1448"/>
      <c r="CF59" s="1448"/>
      <c r="CG59" s="1448"/>
      <c r="CH59" s="1448"/>
      <c r="CI59" s="1448"/>
      <c r="CJ59" s="1448"/>
      <c r="CK59" s="1448"/>
      <c r="CL59" s="1448"/>
      <c r="CM59" s="1448"/>
      <c r="CN59" s="1448"/>
      <c r="CO59" s="1448"/>
      <c r="CP59" s="1448"/>
      <c r="CQ59" s="1448"/>
      <c r="CR59" s="1448"/>
      <c r="CS59" s="1448"/>
      <c r="CT59" s="1448"/>
      <c r="CU59" s="1448"/>
      <c r="CV59" s="1448"/>
      <c r="CW59" s="1448"/>
      <c r="CX59" s="1448"/>
      <c r="CY59" s="1448"/>
      <c r="CZ59" s="1448"/>
      <c r="DA59" s="1448"/>
      <c r="DB59" s="1448"/>
      <c r="DC59" s="1448"/>
      <c r="DD59" s="1448"/>
      <c r="DE59" s="1449"/>
    </row>
    <row r="60" spans="2:109" ht="20.100000000000001" customHeight="1">
      <c r="B60" s="1469"/>
      <c r="C60" s="1470"/>
      <c r="D60" s="1470"/>
      <c r="E60" s="1470"/>
      <c r="F60" s="1470"/>
      <c r="G60" s="1470"/>
      <c r="H60" s="1470"/>
      <c r="I60" s="1470"/>
      <c r="J60" s="1471"/>
      <c r="K60" s="1472"/>
      <c r="L60" s="1473"/>
      <c r="M60" s="1474"/>
      <c r="N60" s="1475"/>
      <c r="O60" s="1476"/>
      <c r="P60" s="1477"/>
      <c r="Q60" s="1478"/>
      <c r="R60" s="1478"/>
      <c r="S60" s="1479"/>
      <c r="T60" s="1416">
        <f t="shared" si="7"/>
        <v>0</v>
      </c>
      <c r="U60" s="1417"/>
      <c r="V60" s="1417"/>
      <c r="W60" s="1418"/>
      <c r="X60" s="1419"/>
      <c r="Y60" s="1420"/>
      <c r="Z60" s="1416" t="str">
        <f t="shared" si="8"/>
        <v/>
      </c>
      <c r="AA60" s="1417"/>
      <c r="AB60" s="1417"/>
      <c r="AC60" s="1418"/>
      <c r="AD60" s="1416"/>
      <c r="AE60" s="1417"/>
      <c r="AF60" s="1417"/>
      <c r="AG60" s="1418"/>
      <c r="AH60" s="1416"/>
      <c r="AI60" s="1417"/>
      <c r="AJ60" s="1417"/>
      <c r="AK60" s="1418"/>
      <c r="AL60" s="1416"/>
      <c r="AM60" s="1417"/>
      <c r="AN60" s="1417"/>
      <c r="AO60" s="1417"/>
      <c r="AP60" s="373"/>
      <c r="AQ60" s="1467"/>
      <c r="AR60" s="1467"/>
      <c r="AS60" s="1467"/>
      <c r="AT60" s="1467"/>
      <c r="AU60" s="1467"/>
      <c r="AV60" s="1467"/>
      <c r="AW60" s="1467"/>
      <c r="AX60" s="1467"/>
      <c r="AY60" s="1467"/>
      <c r="AZ60" s="1467"/>
      <c r="BA60" s="1467"/>
      <c r="BB60" s="1468"/>
      <c r="BE60" s="1454" t="str">
        <f t="shared" si="9"/>
        <v/>
      </c>
      <c r="BF60" s="1455"/>
      <c r="BG60" s="1455"/>
      <c r="BH60" s="1455"/>
      <c r="BI60" s="1455"/>
      <c r="BJ60" s="1455"/>
      <c r="BK60" s="1455"/>
      <c r="BL60" s="1455"/>
      <c r="BM60" s="1456"/>
      <c r="BN60" s="1457"/>
      <c r="BO60" s="1458"/>
      <c r="BP60" s="1459"/>
      <c r="BQ60" s="1460"/>
      <c r="BR60" s="1461"/>
      <c r="BS60" s="1462"/>
      <c r="BT60" s="1463"/>
      <c r="BU60" s="1463"/>
      <c r="BV60" s="1464"/>
      <c r="BW60" s="1462">
        <f t="shared" si="10"/>
        <v>0</v>
      </c>
      <c r="BX60" s="1463"/>
      <c r="BY60" s="1463"/>
      <c r="BZ60" s="1464"/>
      <c r="CA60" s="1465" t="str">
        <f t="shared" si="11"/>
        <v/>
      </c>
      <c r="CB60" s="1466"/>
      <c r="CC60" s="1448"/>
      <c r="CD60" s="1448"/>
      <c r="CE60" s="1448"/>
      <c r="CF60" s="1448"/>
      <c r="CG60" s="1448"/>
      <c r="CH60" s="1448"/>
      <c r="CI60" s="1448"/>
      <c r="CJ60" s="1448"/>
      <c r="CK60" s="1448"/>
      <c r="CL60" s="1448"/>
      <c r="CM60" s="1448"/>
      <c r="CN60" s="1448"/>
      <c r="CO60" s="1448"/>
      <c r="CP60" s="1448"/>
      <c r="CQ60" s="1448"/>
      <c r="CR60" s="1448"/>
      <c r="CS60" s="1448"/>
      <c r="CT60" s="1448"/>
      <c r="CU60" s="1448"/>
      <c r="CV60" s="1448"/>
      <c r="CW60" s="1448"/>
      <c r="CX60" s="1448"/>
      <c r="CY60" s="1448"/>
      <c r="CZ60" s="1448"/>
      <c r="DA60" s="1448"/>
      <c r="DB60" s="1448"/>
      <c r="DC60" s="1448"/>
      <c r="DD60" s="1448"/>
      <c r="DE60" s="1449"/>
    </row>
    <row r="61" spans="2:109" ht="20.100000000000001" customHeight="1">
      <c r="B61" s="1469"/>
      <c r="C61" s="1470"/>
      <c r="D61" s="1470"/>
      <c r="E61" s="1470"/>
      <c r="F61" s="1470"/>
      <c r="G61" s="1470"/>
      <c r="H61" s="1470"/>
      <c r="I61" s="1470"/>
      <c r="J61" s="1471"/>
      <c r="K61" s="1472"/>
      <c r="L61" s="1473"/>
      <c r="M61" s="1474"/>
      <c r="N61" s="1475"/>
      <c r="O61" s="1476"/>
      <c r="P61" s="1477"/>
      <c r="Q61" s="1478"/>
      <c r="R61" s="1478"/>
      <c r="S61" s="1479"/>
      <c r="T61" s="1416">
        <f t="shared" si="7"/>
        <v>0</v>
      </c>
      <c r="U61" s="1417"/>
      <c r="V61" s="1417"/>
      <c r="W61" s="1418"/>
      <c r="X61" s="1419"/>
      <c r="Y61" s="1420"/>
      <c r="Z61" s="1416" t="str">
        <f t="shared" si="8"/>
        <v/>
      </c>
      <c r="AA61" s="1417"/>
      <c r="AB61" s="1417"/>
      <c r="AC61" s="1418"/>
      <c r="AD61" s="1416"/>
      <c r="AE61" s="1417"/>
      <c r="AF61" s="1417"/>
      <c r="AG61" s="1418"/>
      <c r="AH61" s="1416"/>
      <c r="AI61" s="1417"/>
      <c r="AJ61" s="1417"/>
      <c r="AK61" s="1418"/>
      <c r="AL61" s="1416"/>
      <c r="AM61" s="1417"/>
      <c r="AN61" s="1417"/>
      <c r="AO61" s="1417"/>
      <c r="AP61" s="373"/>
      <c r="AQ61" s="1467"/>
      <c r="AR61" s="1467"/>
      <c r="AS61" s="1467"/>
      <c r="AT61" s="1467"/>
      <c r="AU61" s="1467"/>
      <c r="AV61" s="1467"/>
      <c r="AW61" s="1467"/>
      <c r="AX61" s="1467"/>
      <c r="AY61" s="1467"/>
      <c r="AZ61" s="1467"/>
      <c r="BA61" s="1467"/>
      <c r="BB61" s="1468"/>
      <c r="BE61" s="1454" t="str">
        <f t="shared" si="9"/>
        <v/>
      </c>
      <c r="BF61" s="1455"/>
      <c r="BG61" s="1455"/>
      <c r="BH61" s="1455"/>
      <c r="BI61" s="1455"/>
      <c r="BJ61" s="1455"/>
      <c r="BK61" s="1455"/>
      <c r="BL61" s="1455"/>
      <c r="BM61" s="1456"/>
      <c r="BN61" s="1457"/>
      <c r="BO61" s="1458"/>
      <c r="BP61" s="1459"/>
      <c r="BQ61" s="1460"/>
      <c r="BR61" s="1461"/>
      <c r="BS61" s="1462"/>
      <c r="BT61" s="1463"/>
      <c r="BU61" s="1463"/>
      <c r="BV61" s="1464"/>
      <c r="BW61" s="1462">
        <f t="shared" si="10"/>
        <v>0</v>
      </c>
      <c r="BX61" s="1463"/>
      <c r="BY61" s="1463"/>
      <c r="BZ61" s="1464"/>
      <c r="CA61" s="1465" t="str">
        <f t="shared" si="11"/>
        <v/>
      </c>
      <c r="CB61" s="1466"/>
      <c r="CC61" s="1448"/>
      <c r="CD61" s="1448"/>
      <c r="CE61" s="1448"/>
      <c r="CF61" s="1448"/>
      <c r="CG61" s="1448"/>
      <c r="CH61" s="1448"/>
      <c r="CI61" s="1448"/>
      <c r="CJ61" s="1448"/>
      <c r="CK61" s="1448"/>
      <c r="CL61" s="1448"/>
      <c r="CM61" s="1448"/>
      <c r="CN61" s="1448"/>
      <c r="CO61" s="1448"/>
      <c r="CP61" s="1448"/>
      <c r="CQ61" s="1448"/>
      <c r="CR61" s="1448"/>
      <c r="CS61" s="1448"/>
      <c r="CT61" s="1448"/>
      <c r="CU61" s="1448"/>
      <c r="CV61" s="1448"/>
      <c r="CW61" s="1448"/>
      <c r="CX61" s="1448"/>
      <c r="CY61" s="1448"/>
      <c r="CZ61" s="1448"/>
      <c r="DA61" s="1448"/>
      <c r="DB61" s="1448"/>
      <c r="DC61" s="1448"/>
      <c r="DD61" s="1448"/>
      <c r="DE61" s="1449"/>
    </row>
    <row r="62" spans="2:109" ht="20.100000000000001" customHeight="1">
      <c r="B62" s="1469"/>
      <c r="C62" s="1470"/>
      <c r="D62" s="1470"/>
      <c r="E62" s="1470"/>
      <c r="F62" s="1470"/>
      <c r="G62" s="1470"/>
      <c r="H62" s="1470"/>
      <c r="I62" s="1470"/>
      <c r="J62" s="1471"/>
      <c r="K62" s="1472"/>
      <c r="L62" s="1473"/>
      <c r="M62" s="1474"/>
      <c r="N62" s="1475"/>
      <c r="O62" s="1476"/>
      <c r="P62" s="1477"/>
      <c r="Q62" s="1478"/>
      <c r="R62" s="1478"/>
      <c r="S62" s="1479"/>
      <c r="T62" s="1416">
        <f t="shared" si="7"/>
        <v>0</v>
      </c>
      <c r="U62" s="1417"/>
      <c r="V62" s="1417"/>
      <c r="W62" s="1418"/>
      <c r="X62" s="1419"/>
      <c r="Y62" s="1420"/>
      <c r="Z62" s="1416" t="str">
        <f t="shared" si="8"/>
        <v/>
      </c>
      <c r="AA62" s="1417"/>
      <c r="AB62" s="1417"/>
      <c r="AC62" s="1418"/>
      <c r="AD62" s="1416"/>
      <c r="AE62" s="1417"/>
      <c r="AF62" s="1417"/>
      <c r="AG62" s="1418"/>
      <c r="AH62" s="1416"/>
      <c r="AI62" s="1417"/>
      <c r="AJ62" s="1417"/>
      <c r="AK62" s="1418"/>
      <c r="AL62" s="1416"/>
      <c r="AM62" s="1417"/>
      <c r="AN62" s="1417"/>
      <c r="AO62" s="1417"/>
      <c r="AP62" s="373"/>
      <c r="AQ62" s="1467"/>
      <c r="AR62" s="1467"/>
      <c r="AS62" s="1467"/>
      <c r="AT62" s="1467"/>
      <c r="AU62" s="1467"/>
      <c r="AV62" s="1467"/>
      <c r="AW62" s="1467"/>
      <c r="AX62" s="1467"/>
      <c r="AY62" s="1467"/>
      <c r="AZ62" s="1467"/>
      <c r="BA62" s="1467"/>
      <c r="BB62" s="1468"/>
      <c r="BE62" s="1454" t="str">
        <f t="shared" si="9"/>
        <v/>
      </c>
      <c r="BF62" s="1455"/>
      <c r="BG62" s="1455"/>
      <c r="BH62" s="1455"/>
      <c r="BI62" s="1455"/>
      <c r="BJ62" s="1455"/>
      <c r="BK62" s="1455"/>
      <c r="BL62" s="1455"/>
      <c r="BM62" s="1456"/>
      <c r="BN62" s="1457"/>
      <c r="BO62" s="1458"/>
      <c r="BP62" s="1459"/>
      <c r="BQ62" s="1460"/>
      <c r="BR62" s="1461"/>
      <c r="BS62" s="1462"/>
      <c r="BT62" s="1463"/>
      <c r="BU62" s="1463"/>
      <c r="BV62" s="1464"/>
      <c r="BW62" s="1462">
        <f t="shared" si="10"/>
        <v>0</v>
      </c>
      <c r="BX62" s="1463"/>
      <c r="BY62" s="1463"/>
      <c r="BZ62" s="1464"/>
      <c r="CA62" s="1465" t="str">
        <f t="shared" si="11"/>
        <v/>
      </c>
      <c r="CB62" s="1466"/>
      <c r="CC62" s="1448"/>
      <c r="CD62" s="1448"/>
      <c r="CE62" s="1448"/>
      <c r="CF62" s="1448"/>
      <c r="CG62" s="1448"/>
      <c r="CH62" s="1448"/>
      <c r="CI62" s="1448"/>
      <c r="CJ62" s="1448"/>
      <c r="CK62" s="1448"/>
      <c r="CL62" s="1448"/>
      <c r="CM62" s="1448"/>
      <c r="CN62" s="1448"/>
      <c r="CO62" s="1448"/>
      <c r="CP62" s="1448"/>
      <c r="CQ62" s="1448"/>
      <c r="CR62" s="1448"/>
      <c r="CS62" s="1448"/>
      <c r="CT62" s="1448"/>
      <c r="CU62" s="1448"/>
      <c r="CV62" s="1448"/>
      <c r="CW62" s="1448"/>
      <c r="CX62" s="1448"/>
      <c r="CY62" s="1448"/>
      <c r="CZ62" s="1448"/>
      <c r="DA62" s="1448"/>
      <c r="DB62" s="1448"/>
      <c r="DC62" s="1448"/>
      <c r="DD62" s="1448"/>
      <c r="DE62" s="1449"/>
    </row>
    <row r="63" spans="2:109" ht="20.100000000000001" customHeight="1">
      <c r="B63" s="1469"/>
      <c r="C63" s="1470"/>
      <c r="D63" s="1470"/>
      <c r="E63" s="1470"/>
      <c r="F63" s="1470"/>
      <c r="G63" s="1470"/>
      <c r="H63" s="1470"/>
      <c r="I63" s="1470"/>
      <c r="J63" s="1471"/>
      <c r="K63" s="1472"/>
      <c r="L63" s="1473"/>
      <c r="M63" s="1474"/>
      <c r="N63" s="1475"/>
      <c r="O63" s="1476"/>
      <c r="P63" s="1477"/>
      <c r="Q63" s="1478"/>
      <c r="R63" s="1478"/>
      <c r="S63" s="1479"/>
      <c r="T63" s="1416">
        <f t="shared" si="7"/>
        <v>0</v>
      </c>
      <c r="U63" s="1417"/>
      <c r="V63" s="1417"/>
      <c r="W63" s="1418"/>
      <c r="X63" s="1419"/>
      <c r="Y63" s="1420"/>
      <c r="Z63" s="1416" t="str">
        <f t="shared" si="8"/>
        <v/>
      </c>
      <c r="AA63" s="1417"/>
      <c r="AB63" s="1417"/>
      <c r="AC63" s="1418"/>
      <c r="AD63" s="1416"/>
      <c r="AE63" s="1417"/>
      <c r="AF63" s="1417"/>
      <c r="AG63" s="1418"/>
      <c r="AH63" s="1416"/>
      <c r="AI63" s="1417"/>
      <c r="AJ63" s="1417"/>
      <c r="AK63" s="1418"/>
      <c r="AL63" s="1416"/>
      <c r="AM63" s="1417"/>
      <c r="AN63" s="1417"/>
      <c r="AO63" s="1417"/>
      <c r="AP63" s="373"/>
      <c r="AQ63" s="1467"/>
      <c r="AR63" s="1467"/>
      <c r="AS63" s="1467"/>
      <c r="AT63" s="1467"/>
      <c r="AU63" s="1467"/>
      <c r="AV63" s="1467"/>
      <c r="AW63" s="1467"/>
      <c r="AX63" s="1467"/>
      <c r="AY63" s="1467"/>
      <c r="AZ63" s="1467"/>
      <c r="BA63" s="1467"/>
      <c r="BB63" s="1468"/>
      <c r="BE63" s="1454" t="str">
        <f t="shared" si="9"/>
        <v/>
      </c>
      <c r="BF63" s="1455"/>
      <c r="BG63" s="1455"/>
      <c r="BH63" s="1455"/>
      <c r="BI63" s="1455"/>
      <c r="BJ63" s="1455"/>
      <c r="BK63" s="1455"/>
      <c r="BL63" s="1455"/>
      <c r="BM63" s="1456"/>
      <c r="BN63" s="1457"/>
      <c r="BO63" s="1458"/>
      <c r="BP63" s="1459"/>
      <c r="BQ63" s="1460"/>
      <c r="BR63" s="1461"/>
      <c r="BS63" s="1462"/>
      <c r="BT63" s="1463"/>
      <c r="BU63" s="1463"/>
      <c r="BV63" s="1464"/>
      <c r="BW63" s="1462">
        <f t="shared" si="10"/>
        <v>0</v>
      </c>
      <c r="BX63" s="1463"/>
      <c r="BY63" s="1463"/>
      <c r="BZ63" s="1464"/>
      <c r="CA63" s="1465" t="str">
        <f t="shared" si="11"/>
        <v/>
      </c>
      <c r="CB63" s="1466"/>
      <c r="CC63" s="1448"/>
      <c r="CD63" s="1448"/>
      <c r="CE63" s="1448"/>
      <c r="CF63" s="1448"/>
      <c r="CG63" s="1448"/>
      <c r="CH63" s="1448"/>
      <c r="CI63" s="1448"/>
      <c r="CJ63" s="1448"/>
      <c r="CK63" s="1448"/>
      <c r="CL63" s="1448"/>
      <c r="CM63" s="1448"/>
      <c r="CN63" s="1448"/>
      <c r="CO63" s="1448"/>
      <c r="CP63" s="1448"/>
      <c r="CQ63" s="1448"/>
      <c r="CR63" s="1448"/>
      <c r="CS63" s="1448"/>
      <c r="CT63" s="1448"/>
      <c r="CU63" s="1448"/>
      <c r="CV63" s="1448"/>
      <c r="CW63" s="1448"/>
      <c r="CX63" s="1448"/>
      <c r="CY63" s="1448"/>
      <c r="CZ63" s="1448"/>
      <c r="DA63" s="1448"/>
      <c r="DB63" s="1448"/>
      <c r="DC63" s="1448"/>
      <c r="DD63" s="1448"/>
      <c r="DE63" s="1449"/>
    </row>
    <row r="64" spans="2:109" ht="20.100000000000001" customHeight="1">
      <c r="B64" s="1469"/>
      <c r="C64" s="1470"/>
      <c r="D64" s="1470"/>
      <c r="E64" s="1470"/>
      <c r="F64" s="1470"/>
      <c r="G64" s="1470"/>
      <c r="H64" s="1470"/>
      <c r="I64" s="1470"/>
      <c r="J64" s="1471"/>
      <c r="K64" s="1472"/>
      <c r="L64" s="1473"/>
      <c r="M64" s="1474"/>
      <c r="N64" s="1475"/>
      <c r="O64" s="1476"/>
      <c r="P64" s="1477"/>
      <c r="Q64" s="1478"/>
      <c r="R64" s="1478"/>
      <c r="S64" s="1479"/>
      <c r="T64" s="1416">
        <f t="shared" si="7"/>
        <v>0</v>
      </c>
      <c r="U64" s="1417"/>
      <c r="V64" s="1417"/>
      <c r="W64" s="1418"/>
      <c r="X64" s="1419"/>
      <c r="Y64" s="1420"/>
      <c r="Z64" s="1416" t="str">
        <f t="shared" si="8"/>
        <v/>
      </c>
      <c r="AA64" s="1417"/>
      <c r="AB64" s="1417"/>
      <c r="AC64" s="1418"/>
      <c r="AD64" s="1416"/>
      <c r="AE64" s="1417"/>
      <c r="AF64" s="1417"/>
      <c r="AG64" s="1418"/>
      <c r="AH64" s="1416"/>
      <c r="AI64" s="1417"/>
      <c r="AJ64" s="1417"/>
      <c r="AK64" s="1418"/>
      <c r="AL64" s="1416"/>
      <c r="AM64" s="1417"/>
      <c r="AN64" s="1417"/>
      <c r="AO64" s="1417"/>
      <c r="AP64" s="373"/>
      <c r="AQ64" s="1467"/>
      <c r="AR64" s="1467"/>
      <c r="AS64" s="1467"/>
      <c r="AT64" s="1467"/>
      <c r="AU64" s="1467"/>
      <c r="AV64" s="1467"/>
      <c r="AW64" s="1467"/>
      <c r="AX64" s="1467"/>
      <c r="AY64" s="1467"/>
      <c r="AZ64" s="1467"/>
      <c r="BA64" s="1467"/>
      <c r="BB64" s="1468"/>
      <c r="BE64" s="1454" t="str">
        <f t="shared" si="9"/>
        <v/>
      </c>
      <c r="BF64" s="1455"/>
      <c r="BG64" s="1455"/>
      <c r="BH64" s="1455"/>
      <c r="BI64" s="1455"/>
      <c r="BJ64" s="1455"/>
      <c r="BK64" s="1455"/>
      <c r="BL64" s="1455"/>
      <c r="BM64" s="1456"/>
      <c r="BN64" s="1457"/>
      <c r="BO64" s="1458"/>
      <c r="BP64" s="1459"/>
      <c r="BQ64" s="1460"/>
      <c r="BR64" s="1461"/>
      <c r="BS64" s="1462"/>
      <c r="BT64" s="1463"/>
      <c r="BU64" s="1463"/>
      <c r="BV64" s="1464"/>
      <c r="BW64" s="1462">
        <f t="shared" si="10"/>
        <v>0</v>
      </c>
      <c r="BX64" s="1463"/>
      <c r="BY64" s="1463"/>
      <c r="BZ64" s="1464"/>
      <c r="CA64" s="1465" t="str">
        <f t="shared" si="11"/>
        <v/>
      </c>
      <c r="CB64" s="1466"/>
      <c r="CC64" s="1448"/>
      <c r="CD64" s="1448"/>
      <c r="CE64" s="1448"/>
      <c r="CF64" s="1448"/>
      <c r="CG64" s="1448"/>
      <c r="CH64" s="1448"/>
      <c r="CI64" s="1448"/>
      <c r="CJ64" s="1448"/>
      <c r="CK64" s="1448"/>
      <c r="CL64" s="1448"/>
      <c r="CM64" s="1448"/>
      <c r="CN64" s="1448"/>
      <c r="CO64" s="1448"/>
      <c r="CP64" s="1448"/>
      <c r="CQ64" s="1448"/>
      <c r="CR64" s="1448"/>
      <c r="CS64" s="1448"/>
      <c r="CT64" s="1448"/>
      <c r="CU64" s="1448"/>
      <c r="CV64" s="1448"/>
      <c r="CW64" s="1448"/>
      <c r="CX64" s="1448"/>
      <c r="CY64" s="1448"/>
      <c r="CZ64" s="1448"/>
      <c r="DA64" s="1448"/>
      <c r="DB64" s="1448"/>
      <c r="DC64" s="1448"/>
      <c r="DD64" s="1448"/>
      <c r="DE64" s="1449"/>
    </row>
    <row r="65" spans="2:109" ht="20.100000000000001" customHeight="1">
      <c r="B65" s="1469"/>
      <c r="C65" s="1470"/>
      <c r="D65" s="1470"/>
      <c r="E65" s="1470"/>
      <c r="F65" s="1470"/>
      <c r="G65" s="1470"/>
      <c r="H65" s="1470"/>
      <c r="I65" s="1470"/>
      <c r="J65" s="1471"/>
      <c r="K65" s="1472"/>
      <c r="L65" s="1473"/>
      <c r="M65" s="1474"/>
      <c r="N65" s="1475"/>
      <c r="O65" s="1476"/>
      <c r="P65" s="1477"/>
      <c r="Q65" s="1478"/>
      <c r="R65" s="1478"/>
      <c r="S65" s="1479"/>
      <c r="T65" s="1416">
        <f t="shared" si="7"/>
        <v>0</v>
      </c>
      <c r="U65" s="1417"/>
      <c r="V65" s="1417"/>
      <c r="W65" s="1418"/>
      <c r="X65" s="1419"/>
      <c r="Y65" s="1420"/>
      <c r="Z65" s="1416" t="str">
        <f t="shared" si="8"/>
        <v/>
      </c>
      <c r="AA65" s="1417"/>
      <c r="AB65" s="1417"/>
      <c r="AC65" s="1418"/>
      <c r="AD65" s="1416"/>
      <c r="AE65" s="1417"/>
      <c r="AF65" s="1417"/>
      <c r="AG65" s="1418"/>
      <c r="AH65" s="1416"/>
      <c r="AI65" s="1417"/>
      <c r="AJ65" s="1417"/>
      <c r="AK65" s="1418"/>
      <c r="AL65" s="1416"/>
      <c r="AM65" s="1417"/>
      <c r="AN65" s="1417"/>
      <c r="AO65" s="1417"/>
      <c r="AP65" s="373"/>
      <c r="AQ65" s="1467"/>
      <c r="AR65" s="1467"/>
      <c r="AS65" s="1467"/>
      <c r="AT65" s="1467"/>
      <c r="AU65" s="1467"/>
      <c r="AV65" s="1467"/>
      <c r="AW65" s="1467"/>
      <c r="AX65" s="1467"/>
      <c r="AY65" s="1467"/>
      <c r="AZ65" s="1467"/>
      <c r="BA65" s="1467"/>
      <c r="BB65" s="1468"/>
      <c r="BE65" s="1454" t="str">
        <f t="shared" si="9"/>
        <v/>
      </c>
      <c r="BF65" s="1455"/>
      <c r="BG65" s="1455"/>
      <c r="BH65" s="1455"/>
      <c r="BI65" s="1455"/>
      <c r="BJ65" s="1455"/>
      <c r="BK65" s="1455"/>
      <c r="BL65" s="1455"/>
      <c r="BM65" s="1456"/>
      <c r="BN65" s="1457"/>
      <c r="BO65" s="1458"/>
      <c r="BP65" s="1459"/>
      <c r="BQ65" s="1460"/>
      <c r="BR65" s="1461"/>
      <c r="BS65" s="1462"/>
      <c r="BT65" s="1463"/>
      <c r="BU65" s="1463"/>
      <c r="BV65" s="1464"/>
      <c r="BW65" s="1462">
        <f t="shared" si="10"/>
        <v>0</v>
      </c>
      <c r="BX65" s="1463"/>
      <c r="BY65" s="1463"/>
      <c r="BZ65" s="1464"/>
      <c r="CA65" s="1465" t="str">
        <f t="shared" si="11"/>
        <v/>
      </c>
      <c r="CB65" s="1466"/>
      <c r="CC65" s="1448"/>
      <c r="CD65" s="1448"/>
      <c r="CE65" s="1448"/>
      <c r="CF65" s="1448"/>
      <c r="CG65" s="1448"/>
      <c r="CH65" s="1448"/>
      <c r="CI65" s="1448"/>
      <c r="CJ65" s="1448"/>
      <c r="CK65" s="1448"/>
      <c r="CL65" s="1448"/>
      <c r="CM65" s="1448"/>
      <c r="CN65" s="1448"/>
      <c r="CO65" s="1448"/>
      <c r="CP65" s="1448"/>
      <c r="CQ65" s="1448"/>
      <c r="CR65" s="1448"/>
      <c r="CS65" s="1448"/>
      <c r="CT65" s="1448"/>
      <c r="CU65" s="1448"/>
      <c r="CV65" s="1448"/>
      <c r="CW65" s="1448"/>
      <c r="CX65" s="1448"/>
      <c r="CY65" s="1448"/>
      <c r="CZ65" s="1448"/>
      <c r="DA65" s="1448"/>
      <c r="DB65" s="1448"/>
      <c r="DC65" s="1448"/>
      <c r="DD65" s="1448"/>
      <c r="DE65" s="1449"/>
    </row>
    <row r="66" spans="2:109" ht="20.100000000000001" customHeight="1">
      <c r="B66" s="1469"/>
      <c r="C66" s="1470"/>
      <c r="D66" s="1470"/>
      <c r="E66" s="1470"/>
      <c r="F66" s="1470"/>
      <c r="G66" s="1470"/>
      <c r="H66" s="1470"/>
      <c r="I66" s="1470"/>
      <c r="J66" s="1471"/>
      <c r="K66" s="1472"/>
      <c r="L66" s="1473"/>
      <c r="M66" s="1474"/>
      <c r="N66" s="1475"/>
      <c r="O66" s="1476"/>
      <c r="P66" s="1477"/>
      <c r="Q66" s="1478"/>
      <c r="R66" s="1478"/>
      <c r="S66" s="1479"/>
      <c r="T66" s="1416">
        <f t="shared" si="7"/>
        <v>0</v>
      </c>
      <c r="U66" s="1417"/>
      <c r="V66" s="1417"/>
      <c r="W66" s="1418"/>
      <c r="X66" s="1419"/>
      <c r="Y66" s="1420"/>
      <c r="Z66" s="1416" t="str">
        <f t="shared" si="8"/>
        <v/>
      </c>
      <c r="AA66" s="1417"/>
      <c r="AB66" s="1417"/>
      <c r="AC66" s="1418"/>
      <c r="AD66" s="1416"/>
      <c r="AE66" s="1417"/>
      <c r="AF66" s="1417"/>
      <c r="AG66" s="1418"/>
      <c r="AH66" s="1416"/>
      <c r="AI66" s="1417"/>
      <c r="AJ66" s="1417"/>
      <c r="AK66" s="1418"/>
      <c r="AL66" s="1416"/>
      <c r="AM66" s="1417"/>
      <c r="AN66" s="1417"/>
      <c r="AO66" s="1417"/>
      <c r="AP66" s="373"/>
      <c r="AQ66" s="1467"/>
      <c r="AR66" s="1467"/>
      <c r="AS66" s="1467"/>
      <c r="AT66" s="1467"/>
      <c r="AU66" s="1467"/>
      <c r="AV66" s="1467"/>
      <c r="AW66" s="1467"/>
      <c r="AX66" s="1467"/>
      <c r="AY66" s="1467"/>
      <c r="AZ66" s="1467"/>
      <c r="BA66" s="1467"/>
      <c r="BB66" s="1468"/>
      <c r="BE66" s="1454" t="str">
        <f t="shared" si="9"/>
        <v/>
      </c>
      <c r="BF66" s="1455"/>
      <c r="BG66" s="1455"/>
      <c r="BH66" s="1455"/>
      <c r="BI66" s="1455"/>
      <c r="BJ66" s="1455"/>
      <c r="BK66" s="1455"/>
      <c r="BL66" s="1455"/>
      <c r="BM66" s="1456"/>
      <c r="BN66" s="1457"/>
      <c r="BO66" s="1458"/>
      <c r="BP66" s="1459"/>
      <c r="BQ66" s="1460"/>
      <c r="BR66" s="1461"/>
      <c r="BS66" s="1462"/>
      <c r="BT66" s="1463"/>
      <c r="BU66" s="1463"/>
      <c r="BV66" s="1464"/>
      <c r="BW66" s="1462">
        <f t="shared" si="10"/>
        <v>0</v>
      </c>
      <c r="BX66" s="1463"/>
      <c r="BY66" s="1463"/>
      <c r="BZ66" s="1464"/>
      <c r="CA66" s="1465" t="str">
        <f t="shared" si="11"/>
        <v/>
      </c>
      <c r="CB66" s="1466"/>
      <c r="CC66" s="1448"/>
      <c r="CD66" s="1448"/>
      <c r="CE66" s="1448"/>
      <c r="CF66" s="1448"/>
      <c r="CG66" s="1448"/>
      <c r="CH66" s="1448"/>
      <c r="CI66" s="1448"/>
      <c r="CJ66" s="1448"/>
      <c r="CK66" s="1448"/>
      <c r="CL66" s="1448"/>
      <c r="CM66" s="1448"/>
      <c r="CN66" s="1448"/>
      <c r="CO66" s="1448"/>
      <c r="CP66" s="1448"/>
      <c r="CQ66" s="1448"/>
      <c r="CR66" s="1448"/>
      <c r="CS66" s="1448"/>
      <c r="CT66" s="1448"/>
      <c r="CU66" s="1448"/>
      <c r="CV66" s="1448"/>
      <c r="CW66" s="1448"/>
      <c r="CX66" s="1448"/>
      <c r="CY66" s="1448"/>
      <c r="CZ66" s="1448"/>
      <c r="DA66" s="1448"/>
      <c r="DB66" s="1448"/>
      <c r="DC66" s="1448"/>
      <c r="DD66" s="1448"/>
      <c r="DE66" s="1449"/>
    </row>
    <row r="67" spans="2:109" ht="20.100000000000001" customHeight="1">
      <c r="B67" s="1469"/>
      <c r="C67" s="1470"/>
      <c r="D67" s="1470"/>
      <c r="E67" s="1470"/>
      <c r="F67" s="1470"/>
      <c r="G67" s="1470"/>
      <c r="H67" s="1470"/>
      <c r="I67" s="1470"/>
      <c r="J67" s="1471"/>
      <c r="K67" s="1472"/>
      <c r="L67" s="1473"/>
      <c r="M67" s="1474"/>
      <c r="N67" s="1475"/>
      <c r="O67" s="1476"/>
      <c r="P67" s="1477"/>
      <c r="Q67" s="1478"/>
      <c r="R67" s="1478"/>
      <c r="S67" s="1479"/>
      <c r="T67" s="1416">
        <f t="shared" si="7"/>
        <v>0</v>
      </c>
      <c r="U67" s="1417"/>
      <c r="V67" s="1417"/>
      <c r="W67" s="1418"/>
      <c r="X67" s="1419"/>
      <c r="Y67" s="1420"/>
      <c r="Z67" s="1416" t="str">
        <f t="shared" si="8"/>
        <v/>
      </c>
      <c r="AA67" s="1417"/>
      <c r="AB67" s="1417"/>
      <c r="AC67" s="1418"/>
      <c r="AD67" s="1416"/>
      <c r="AE67" s="1417"/>
      <c r="AF67" s="1417"/>
      <c r="AG67" s="1418"/>
      <c r="AH67" s="1416"/>
      <c r="AI67" s="1417"/>
      <c r="AJ67" s="1417"/>
      <c r="AK67" s="1418"/>
      <c r="AL67" s="1416"/>
      <c r="AM67" s="1417"/>
      <c r="AN67" s="1417"/>
      <c r="AO67" s="1417"/>
      <c r="AP67" s="373"/>
      <c r="AQ67" s="1467"/>
      <c r="AR67" s="1467"/>
      <c r="AS67" s="1467"/>
      <c r="AT67" s="1467"/>
      <c r="AU67" s="1467"/>
      <c r="AV67" s="1467"/>
      <c r="AW67" s="1467"/>
      <c r="AX67" s="1467"/>
      <c r="AY67" s="1467"/>
      <c r="AZ67" s="1467"/>
      <c r="BA67" s="1467"/>
      <c r="BB67" s="1468"/>
      <c r="BE67" s="1454" t="str">
        <f t="shared" si="9"/>
        <v/>
      </c>
      <c r="BF67" s="1455"/>
      <c r="BG67" s="1455"/>
      <c r="BH67" s="1455"/>
      <c r="BI67" s="1455"/>
      <c r="BJ67" s="1455"/>
      <c r="BK67" s="1455"/>
      <c r="BL67" s="1455"/>
      <c r="BM67" s="1456"/>
      <c r="BN67" s="1457"/>
      <c r="BO67" s="1458"/>
      <c r="BP67" s="1459"/>
      <c r="BQ67" s="1460"/>
      <c r="BR67" s="1461"/>
      <c r="BS67" s="1462"/>
      <c r="BT67" s="1463"/>
      <c r="BU67" s="1463"/>
      <c r="BV67" s="1464"/>
      <c r="BW67" s="1462">
        <f t="shared" si="10"/>
        <v>0</v>
      </c>
      <c r="BX67" s="1463"/>
      <c r="BY67" s="1463"/>
      <c r="BZ67" s="1464"/>
      <c r="CA67" s="1465" t="str">
        <f t="shared" si="11"/>
        <v/>
      </c>
      <c r="CB67" s="1466"/>
      <c r="CC67" s="1448"/>
      <c r="CD67" s="1448"/>
      <c r="CE67" s="1448"/>
      <c r="CF67" s="1448"/>
      <c r="CG67" s="1448"/>
      <c r="CH67" s="1448"/>
      <c r="CI67" s="1448"/>
      <c r="CJ67" s="1448"/>
      <c r="CK67" s="1448"/>
      <c r="CL67" s="1448"/>
      <c r="CM67" s="1448"/>
      <c r="CN67" s="1448"/>
      <c r="CO67" s="1448"/>
      <c r="CP67" s="1448"/>
      <c r="CQ67" s="1448"/>
      <c r="CR67" s="1448"/>
      <c r="CS67" s="1448"/>
      <c r="CT67" s="1448"/>
      <c r="CU67" s="1448"/>
      <c r="CV67" s="1448"/>
      <c r="CW67" s="1448"/>
      <c r="CX67" s="1448"/>
      <c r="CY67" s="1448"/>
      <c r="CZ67" s="1448"/>
      <c r="DA67" s="1448"/>
      <c r="DB67" s="1448"/>
      <c r="DC67" s="1448"/>
      <c r="DD67" s="1448"/>
      <c r="DE67" s="1449"/>
    </row>
    <row r="68" spans="2:109" ht="20.100000000000001" customHeight="1">
      <c r="B68" s="1469"/>
      <c r="C68" s="1470"/>
      <c r="D68" s="1470"/>
      <c r="E68" s="1470"/>
      <c r="F68" s="1470"/>
      <c r="G68" s="1470"/>
      <c r="H68" s="1470"/>
      <c r="I68" s="1470"/>
      <c r="J68" s="1471"/>
      <c r="K68" s="1472"/>
      <c r="L68" s="1473"/>
      <c r="M68" s="1474"/>
      <c r="N68" s="1475"/>
      <c r="O68" s="1476"/>
      <c r="P68" s="1477"/>
      <c r="Q68" s="1478"/>
      <c r="R68" s="1478"/>
      <c r="S68" s="1479"/>
      <c r="T68" s="1416">
        <f t="shared" si="7"/>
        <v>0</v>
      </c>
      <c r="U68" s="1417"/>
      <c r="V68" s="1417"/>
      <c r="W68" s="1418"/>
      <c r="X68" s="1419"/>
      <c r="Y68" s="1420"/>
      <c r="Z68" s="1416" t="str">
        <f t="shared" si="8"/>
        <v/>
      </c>
      <c r="AA68" s="1417"/>
      <c r="AB68" s="1417"/>
      <c r="AC68" s="1418"/>
      <c r="AD68" s="1416"/>
      <c r="AE68" s="1417"/>
      <c r="AF68" s="1417"/>
      <c r="AG68" s="1418"/>
      <c r="AH68" s="1416"/>
      <c r="AI68" s="1417"/>
      <c r="AJ68" s="1417"/>
      <c r="AK68" s="1418"/>
      <c r="AL68" s="1416"/>
      <c r="AM68" s="1417"/>
      <c r="AN68" s="1417"/>
      <c r="AO68" s="1417"/>
      <c r="AP68" s="373"/>
      <c r="AQ68" s="1467"/>
      <c r="AR68" s="1467"/>
      <c r="AS68" s="1467"/>
      <c r="AT68" s="1467"/>
      <c r="AU68" s="1467"/>
      <c r="AV68" s="1467"/>
      <c r="AW68" s="1467"/>
      <c r="AX68" s="1467"/>
      <c r="AY68" s="1467"/>
      <c r="AZ68" s="1467"/>
      <c r="BA68" s="1467"/>
      <c r="BB68" s="1468"/>
      <c r="BE68" s="1454" t="str">
        <f t="shared" si="9"/>
        <v/>
      </c>
      <c r="BF68" s="1455"/>
      <c r="BG68" s="1455"/>
      <c r="BH68" s="1455"/>
      <c r="BI68" s="1455"/>
      <c r="BJ68" s="1455"/>
      <c r="BK68" s="1455"/>
      <c r="BL68" s="1455"/>
      <c r="BM68" s="1456"/>
      <c r="BN68" s="1457"/>
      <c r="BO68" s="1458"/>
      <c r="BP68" s="1459"/>
      <c r="BQ68" s="1460"/>
      <c r="BR68" s="1461"/>
      <c r="BS68" s="1462"/>
      <c r="BT68" s="1463"/>
      <c r="BU68" s="1463"/>
      <c r="BV68" s="1464"/>
      <c r="BW68" s="1462">
        <f t="shared" si="10"/>
        <v>0</v>
      </c>
      <c r="BX68" s="1463"/>
      <c r="BY68" s="1463"/>
      <c r="BZ68" s="1464"/>
      <c r="CA68" s="1465" t="str">
        <f t="shared" si="11"/>
        <v/>
      </c>
      <c r="CB68" s="1466"/>
      <c r="CC68" s="1448"/>
      <c r="CD68" s="1448"/>
      <c r="CE68" s="1448"/>
      <c r="CF68" s="1448"/>
      <c r="CG68" s="1448"/>
      <c r="CH68" s="1448"/>
      <c r="CI68" s="1448"/>
      <c r="CJ68" s="1448"/>
      <c r="CK68" s="1448"/>
      <c r="CL68" s="1448"/>
      <c r="CM68" s="1448"/>
      <c r="CN68" s="1448"/>
      <c r="CO68" s="1448"/>
      <c r="CP68" s="1448"/>
      <c r="CQ68" s="1448"/>
      <c r="CR68" s="1448"/>
      <c r="CS68" s="1448"/>
      <c r="CT68" s="1448"/>
      <c r="CU68" s="1448"/>
      <c r="CV68" s="1448"/>
      <c r="CW68" s="1448"/>
      <c r="CX68" s="1448"/>
      <c r="CY68" s="1448"/>
      <c r="CZ68" s="1448"/>
      <c r="DA68" s="1448"/>
      <c r="DB68" s="1448"/>
      <c r="DC68" s="1448"/>
      <c r="DD68" s="1448"/>
      <c r="DE68" s="1449"/>
    </row>
    <row r="69" spans="2:109" ht="20.100000000000001" customHeight="1">
      <c r="B69" s="1469"/>
      <c r="C69" s="1470"/>
      <c r="D69" s="1470"/>
      <c r="E69" s="1470"/>
      <c r="F69" s="1470"/>
      <c r="G69" s="1470"/>
      <c r="H69" s="1470"/>
      <c r="I69" s="1470"/>
      <c r="J69" s="1471"/>
      <c r="K69" s="1472"/>
      <c r="L69" s="1473"/>
      <c r="M69" s="1474"/>
      <c r="N69" s="1475"/>
      <c r="O69" s="1476"/>
      <c r="P69" s="1477"/>
      <c r="Q69" s="1478"/>
      <c r="R69" s="1478"/>
      <c r="S69" s="1479"/>
      <c r="T69" s="1416">
        <f t="shared" si="7"/>
        <v>0</v>
      </c>
      <c r="U69" s="1417"/>
      <c r="V69" s="1417"/>
      <c r="W69" s="1418"/>
      <c r="X69" s="1419"/>
      <c r="Y69" s="1420"/>
      <c r="Z69" s="1416" t="str">
        <f t="shared" si="8"/>
        <v/>
      </c>
      <c r="AA69" s="1417"/>
      <c r="AB69" s="1417"/>
      <c r="AC69" s="1418"/>
      <c r="AD69" s="1416"/>
      <c r="AE69" s="1417"/>
      <c r="AF69" s="1417"/>
      <c r="AG69" s="1418"/>
      <c r="AH69" s="1416"/>
      <c r="AI69" s="1417"/>
      <c r="AJ69" s="1417"/>
      <c r="AK69" s="1418"/>
      <c r="AL69" s="1416"/>
      <c r="AM69" s="1417"/>
      <c r="AN69" s="1417"/>
      <c r="AO69" s="1417"/>
      <c r="AP69" s="373"/>
      <c r="AQ69" s="1467"/>
      <c r="AR69" s="1467"/>
      <c r="AS69" s="1467"/>
      <c r="AT69" s="1467"/>
      <c r="AU69" s="1467"/>
      <c r="AV69" s="1467"/>
      <c r="AW69" s="1467"/>
      <c r="AX69" s="1467"/>
      <c r="AY69" s="1467"/>
      <c r="AZ69" s="1467"/>
      <c r="BA69" s="1467"/>
      <c r="BB69" s="1468"/>
      <c r="BE69" s="1454" t="str">
        <f t="shared" si="9"/>
        <v/>
      </c>
      <c r="BF69" s="1455"/>
      <c r="BG69" s="1455"/>
      <c r="BH69" s="1455"/>
      <c r="BI69" s="1455"/>
      <c r="BJ69" s="1455"/>
      <c r="BK69" s="1455"/>
      <c r="BL69" s="1455"/>
      <c r="BM69" s="1456"/>
      <c r="BN69" s="1457"/>
      <c r="BO69" s="1458"/>
      <c r="BP69" s="1459"/>
      <c r="BQ69" s="1460"/>
      <c r="BR69" s="1461"/>
      <c r="BS69" s="1462"/>
      <c r="BT69" s="1463"/>
      <c r="BU69" s="1463"/>
      <c r="BV69" s="1464"/>
      <c r="BW69" s="1462">
        <f t="shared" si="10"/>
        <v>0</v>
      </c>
      <c r="BX69" s="1463"/>
      <c r="BY69" s="1463"/>
      <c r="BZ69" s="1464"/>
      <c r="CA69" s="1465" t="str">
        <f t="shared" si="11"/>
        <v/>
      </c>
      <c r="CB69" s="1466"/>
      <c r="CC69" s="1448"/>
      <c r="CD69" s="1448"/>
      <c r="CE69" s="1448"/>
      <c r="CF69" s="1448"/>
      <c r="CG69" s="1448"/>
      <c r="CH69" s="1448"/>
      <c r="CI69" s="1448"/>
      <c r="CJ69" s="1448"/>
      <c r="CK69" s="1448"/>
      <c r="CL69" s="1448"/>
      <c r="CM69" s="1448"/>
      <c r="CN69" s="1448"/>
      <c r="CO69" s="1448"/>
      <c r="CP69" s="1448"/>
      <c r="CQ69" s="1448"/>
      <c r="CR69" s="1448"/>
      <c r="CS69" s="1448"/>
      <c r="CT69" s="1448"/>
      <c r="CU69" s="1448"/>
      <c r="CV69" s="1448"/>
      <c r="CW69" s="1448"/>
      <c r="CX69" s="1448"/>
      <c r="CY69" s="1448"/>
      <c r="CZ69" s="1448"/>
      <c r="DA69" s="1448"/>
      <c r="DB69" s="1448"/>
      <c r="DC69" s="1448"/>
      <c r="DD69" s="1448"/>
      <c r="DE69" s="1449"/>
    </row>
    <row r="70" spans="2:109" ht="20.100000000000001" customHeight="1">
      <c r="B70" s="1469"/>
      <c r="C70" s="1470"/>
      <c r="D70" s="1470"/>
      <c r="E70" s="1470"/>
      <c r="F70" s="1470"/>
      <c r="G70" s="1470"/>
      <c r="H70" s="1470"/>
      <c r="I70" s="1470"/>
      <c r="J70" s="1471"/>
      <c r="K70" s="1472"/>
      <c r="L70" s="1473"/>
      <c r="M70" s="1474"/>
      <c r="N70" s="1475"/>
      <c r="O70" s="1476"/>
      <c r="P70" s="1477"/>
      <c r="Q70" s="1478"/>
      <c r="R70" s="1478"/>
      <c r="S70" s="1479"/>
      <c r="T70" s="1416">
        <f t="shared" si="7"/>
        <v>0</v>
      </c>
      <c r="U70" s="1417"/>
      <c r="V70" s="1417"/>
      <c r="W70" s="1418"/>
      <c r="X70" s="1419"/>
      <c r="Y70" s="1420"/>
      <c r="Z70" s="1416" t="str">
        <f t="shared" si="8"/>
        <v/>
      </c>
      <c r="AA70" s="1417"/>
      <c r="AB70" s="1417"/>
      <c r="AC70" s="1418"/>
      <c r="AD70" s="1416"/>
      <c r="AE70" s="1417"/>
      <c r="AF70" s="1417"/>
      <c r="AG70" s="1418"/>
      <c r="AH70" s="1416"/>
      <c r="AI70" s="1417"/>
      <c r="AJ70" s="1417"/>
      <c r="AK70" s="1418"/>
      <c r="AL70" s="1416"/>
      <c r="AM70" s="1417"/>
      <c r="AN70" s="1417"/>
      <c r="AO70" s="1417"/>
      <c r="AP70" s="373"/>
      <c r="AQ70" s="1467"/>
      <c r="AR70" s="1467"/>
      <c r="AS70" s="1467"/>
      <c r="AT70" s="1467"/>
      <c r="AU70" s="1467"/>
      <c r="AV70" s="1467"/>
      <c r="AW70" s="1467"/>
      <c r="AX70" s="1467"/>
      <c r="AY70" s="1467"/>
      <c r="AZ70" s="1467"/>
      <c r="BA70" s="1467"/>
      <c r="BB70" s="1468"/>
      <c r="BE70" s="1454" t="str">
        <f t="shared" si="9"/>
        <v/>
      </c>
      <c r="BF70" s="1455"/>
      <c r="BG70" s="1455"/>
      <c r="BH70" s="1455"/>
      <c r="BI70" s="1455"/>
      <c r="BJ70" s="1455"/>
      <c r="BK70" s="1455"/>
      <c r="BL70" s="1455"/>
      <c r="BM70" s="1456"/>
      <c r="BN70" s="1457"/>
      <c r="BO70" s="1458"/>
      <c r="BP70" s="1459"/>
      <c r="BQ70" s="1460"/>
      <c r="BR70" s="1461"/>
      <c r="BS70" s="1462"/>
      <c r="BT70" s="1463"/>
      <c r="BU70" s="1463"/>
      <c r="BV70" s="1464"/>
      <c r="BW70" s="1462">
        <f t="shared" si="10"/>
        <v>0</v>
      </c>
      <c r="BX70" s="1463"/>
      <c r="BY70" s="1463"/>
      <c r="BZ70" s="1464"/>
      <c r="CA70" s="1465" t="str">
        <f t="shared" si="11"/>
        <v/>
      </c>
      <c r="CB70" s="1466"/>
      <c r="CC70" s="1448"/>
      <c r="CD70" s="1448"/>
      <c r="CE70" s="1448"/>
      <c r="CF70" s="1448"/>
      <c r="CG70" s="1448"/>
      <c r="CH70" s="1448"/>
      <c r="CI70" s="1448"/>
      <c r="CJ70" s="1448"/>
      <c r="CK70" s="1448"/>
      <c r="CL70" s="1448"/>
      <c r="CM70" s="1448"/>
      <c r="CN70" s="1448"/>
      <c r="CO70" s="1448"/>
      <c r="CP70" s="1448"/>
      <c r="CQ70" s="1448"/>
      <c r="CR70" s="1448"/>
      <c r="CS70" s="1448"/>
      <c r="CT70" s="1448"/>
      <c r="CU70" s="1448"/>
      <c r="CV70" s="1448"/>
      <c r="CW70" s="1448"/>
      <c r="CX70" s="1448"/>
      <c r="CY70" s="1448"/>
      <c r="CZ70" s="1448"/>
      <c r="DA70" s="1448"/>
      <c r="DB70" s="1448"/>
      <c r="DC70" s="1448"/>
      <c r="DD70" s="1448"/>
      <c r="DE70" s="1449"/>
    </row>
    <row r="71" spans="2:109" ht="20.100000000000001" customHeight="1">
      <c r="B71" s="1469"/>
      <c r="C71" s="1470"/>
      <c r="D71" s="1470"/>
      <c r="E71" s="1470"/>
      <c r="F71" s="1470"/>
      <c r="G71" s="1470"/>
      <c r="H71" s="1470"/>
      <c r="I71" s="1470"/>
      <c r="J71" s="1471"/>
      <c r="K71" s="1472"/>
      <c r="L71" s="1473"/>
      <c r="M71" s="1474"/>
      <c r="N71" s="1475"/>
      <c r="O71" s="1476"/>
      <c r="P71" s="1477"/>
      <c r="Q71" s="1478"/>
      <c r="R71" s="1478"/>
      <c r="S71" s="1479"/>
      <c r="T71" s="1416">
        <f t="shared" si="7"/>
        <v>0</v>
      </c>
      <c r="U71" s="1417"/>
      <c r="V71" s="1417"/>
      <c r="W71" s="1418"/>
      <c r="X71" s="1419"/>
      <c r="Y71" s="1420"/>
      <c r="Z71" s="1416" t="str">
        <f t="shared" si="8"/>
        <v/>
      </c>
      <c r="AA71" s="1417"/>
      <c r="AB71" s="1417"/>
      <c r="AC71" s="1418"/>
      <c r="AD71" s="1416"/>
      <c r="AE71" s="1417"/>
      <c r="AF71" s="1417"/>
      <c r="AG71" s="1418"/>
      <c r="AH71" s="1416"/>
      <c r="AI71" s="1417"/>
      <c r="AJ71" s="1417"/>
      <c r="AK71" s="1418"/>
      <c r="AL71" s="1416"/>
      <c r="AM71" s="1417"/>
      <c r="AN71" s="1417"/>
      <c r="AO71" s="1417"/>
      <c r="AP71" s="373"/>
      <c r="AQ71" s="1467"/>
      <c r="AR71" s="1467"/>
      <c r="AS71" s="1467"/>
      <c r="AT71" s="1467"/>
      <c r="AU71" s="1467"/>
      <c r="AV71" s="1467"/>
      <c r="AW71" s="1467"/>
      <c r="AX71" s="1467"/>
      <c r="AY71" s="1467"/>
      <c r="AZ71" s="1467"/>
      <c r="BA71" s="1467"/>
      <c r="BB71" s="1468"/>
      <c r="BE71" s="1454" t="str">
        <f t="shared" si="9"/>
        <v/>
      </c>
      <c r="BF71" s="1455"/>
      <c r="BG71" s="1455"/>
      <c r="BH71" s="1455"/>
      <c r="BI71" s="1455"/>
      <c r="BJ71" s="1455"/>
      <c r="BK71" s="1455"/>
      <c r="BL71" s="1455"/>
      <c r="BM71" s="1456"/>
      <c r="BN71" s="1457"/>
      <c r="BO71" s="1458"/>
      <c r="BP71" s="1459"/>
      <c r="BQ71" s="1460"/>
      <c r="BR71" s="1461"/>
      <c r="BS71" s="1462"/>
      <c r="BT71" s="1463"/>
      <c r="BU71" s="1463"/>
      <c r="BV71" s="1464"/>
      <c r="BW71" s="1462">
        <f t="shared" si="10"/>
        <v>0</v>
      </c>
      <c r="BX71" s="1463"/>
      <c r="BY71" s="1463"/>
      <c r="BZ71" s="1464"/>
      <c r="CA71" s="1465" t="str">
        <f t="shared" si="11"/>
        <v/>
      </c>
      <c r="CB71" s="1466"/>
      <c r="CC71" s="1448"/>
      <c r="CD71" s="1448"/>
      <c r="CE71" s="1448"/>
      <c r="CF71" s="1448"/>
      <c r="CG71" s="1448"/>
      <c r="CH71" s="1448"/>
      <c r="CI71" s="1448"/>
      <c r="CJ71" s="1448"/>
      <c r="CK71" s="1448"/>
      <c r="CL71" s="1448"/>
      <c r="CM71" s="1448"/>
      <c r="CN71" s="1448"/>
      <c r="CO71" s="1448"/>
      <c r="CP71" s="1448"/>
      <c r="CQ71" s="1448"/>
      <c r="CR71" s="1448"/>
      <c r="CS71" s="1448"/>
      <c r="CT71" s="1448"/>
      <c r="CU71" s="1448"/>
      <c r="CV71" s="1448"/>
      <c r="CW71" s="1448"/>
      <c r="CX71" s="1448"/>
      <c r="CY71" s="1448"/>
      <c r="CZ71" s="1448"/>
      <c r="DA71" s="1448"/>
      <c r="DB71" s="1448"/>
      <c r="DC71" s="1448"/>
      <c r="DD71" s="1448"/>
      <c r="DE71" s="1449"/>
    </row>
    <row r="72" spans="2:109" ht="20.100000000000001" customHeight="1">
      <c r="B72" s="1469"/>
      <c r="C72" s="1470"/>
      <c r="D72" s="1470"/>
      <c r="E72" s="1470"/>
      <c r="F72" s="1470"/>
      <c r="G72" s="1470"/>
      <c r="H72" s="1470"/>
      <c r="I72" s="1470"/>
      <c r="J72" s="1471"/>
      <c r="K72" s="1472"/>
      <c r="L72" s="1473"/>
      <c r="M72" s="1474"/>
      <c r="N72" s="1475"/>
      <c r="O72" s="1476"/>
      <c r="P72" s="1477"/>
      <c r="Q72" s="1478"/>
      <c r="R72" s="1478"/>
      <c r="S72" s="1479"/>
      <c r="T72" s="1416">
        <f t="shared" si="7"/>
        <v>0</v>
      </c>
      <c r="U72" s="1417"/>
      <c r="V72" s="1417"/>
      <c r="W72" s="1418"/>
      <c r="X72" s="1419"/>
      <c r="Y72" s="1420"/>
      <c r="Z72" s="1416" t="str">
        <f t="shared" si="8"/>
        <v/>
      </c>
      <c r="AA72" s="1417"/>
      <c r="AB72" s="1417"/>
      <c r="AC72" s="1418"/>
      <c r="AD72" s="1416"/>
      <c r="AE72" s="1417"/>
      <c r="AF72" s="1417"/>
      <c r="AG72" s="1418"/>
      <c r="AH72" s="1416"/>
      <c r="AI72" s="1417"/>
      <c r="AJ72" s="1417"/>
      <c r="AK72" s="1418"/>
      <c r="AL72" s="1416"/>
      <c r="AM72" s="1417"/>
      <c r="AN72" s="1417"/>
      <c r="AO72" s="1417"/>
      <c r="AP72" s="373"/>
      <c r="AQ72" s="1467"/>
      <c r="AR72" s="1467"/>
      <c r="AS72" s="1467"/>
      <c r="AT72" s="1467"/>
      <c r="AU72" s="1467"/>
      <c r="AV72" s="1467"/>
      <c r="AW72" s="1467"/>
      <c r="AX72" s="1467"/>
      <c r="AY72" s="1467"/>
      <c r="AZ72" s="1467"/>
      <c r="BA72" s="1467"/>
      <c r="BB72" s="1468"/>
      <c r="BE72" s="1454" t="str">
        <f t="shared" si="9"/>
        <v/>
      </c>
      <c r="BF72" s="1455"/>
      <c r="BG72" s="1455"/>
      <c r="BH72" s="1455"/>
      <c r="BI72" s="1455"/>
      <c r="BJ72" s="1455"/>
      <c r="BK72" s="1455"/>
      <c r="BL72" s="1455"/>
      <c r="BM72" s="1456"/>
      <c r="BN72" s="1457"/>
      <c r="BO72" s="1458"/>
      <c r="BP72" s="1459"/>
      <c r="BQ72" s="1460"/>
      <c r="BR72" s="1461"/>
      <c r="BS72" s="1462"/>
      <c r="BT72" s="1463"/>
      <c r="BU72" s="1463"/>
      <c r="BV72" s="1464"/>
      <c r="BW72" s="1462">
        <f t="shared" si="10"/>
        <v>0</v>
      </c>
      <c r="BX72" s="1463"/>
      <c r="BY72" s="1463"/>
      <c r="BZ72" s="1464"/>
      <c r="CA72" s="1465" t="str">
        <f t="shared" si="11"/>
        <v/>
      </c>
      <c r="CB72" s="1466"/>
      <c r="CC72" s="1448"/>
      <c r="CD72" s="1448"/>
      <c r="CE72" s="1448"/>
      <c r="CF72" s="1448"/>
      <c r="CG72" s="1448"/>
      <c r="CH72" s="1448"/>
      <c r="CI72" s="1448"/>
      <c r="CJ72" s="1448"/>
      <c r="CK72" s="1448"/>
      <c r="CL72" s="1448"/>
      <c r="CM72" s="1448"/>
      <c r="CN72" s="1448"/>
      <c r="CO72" s="1448"/>
      <c r="CP72" s="1448"/>
      <c r="CQ72" s="1448"/>
      <c r="CR72" s="1448"/>
      <c r="CS72" s="1448"/>
      <c r="CT72" s="1448"/>
      <c r="CU72" s="1448"/>
      <c r="CV72" s="1448"/>
      <c r="CW72" s="1448"/>
      <c r="CX72" s="1448"/>
      <c r="CY72" s="1448"/>
      <c r="CZ72" s="1448"/>
      <c r="DA72" s="1448"/>
      <c r="DB72" s="1448"/>
      <c r="DC72" s="1448"/>
      <c r="DD72" s="1448"/>
      <c r="DE72" s="1449"/>
    </row>
    <row r="73" spans="2:109" ht="20.100000000000001" customHeight="1">
      <c r="B73" s="1469"/>
      <c r="C73" s="1470"/>
      <c r="D73" s="1470"/>
      <c r="E73" s="1470"/>
      <c r="F73" s="1470"/>
      <c r="G73" s="1470"/>
      <c r="H73" s="1470"/>
      <c r="I73" s="1470"/>
      <c r="J73" s="1471"/>
      <c r="K73" s="1472"/>
      <c r="L73" s="1473"/>
      <c r="M73" s="1474"/>
      <c r="N73" s="1475"/>
      <c r="O73" s="1476"/>
      <c r="P73" s="1477"/>
      <c r="Q73" s="1478"/>
      <c r="R73" s="1478"/>
      <c r="S73" s="1479"/>
      <c r="T73" s="1416">
        <f t="shared" si="7"/>
        <v>0</v>
      </c>
      <c r="U73" s="1417"/>
      <c r="V73" s="1417"/>
      <c r="W73" s="1418"/>
      <c r="X73" s="1419"/>
      <c r="Y73" s="1420"/>
      <c r="Z73" s="1416" t="str">
        <f t="shared" si="8"/>
        <v/>
      </c>
      <c r="AA73" s="1417"/>
      <c r="AB73" s="1417"/>
      <c r="AC73" s="1418"/>
      <c r="AD73" s="1416"/>
      <c r="AE73" s="1417"/>
      <c r="AF73" s="1417"/>
      <c r="AG73" s="1418"/>
      <c r="AH73" s="1416"/>
      <c r="AI73" s="1417"/>
      <c r="AJ73" s="1417"/>
      <c r="AK73" s="1418"/>
      <c r="AL73" s="1416"/>
      <c r="AM73" s="1417"/>
      <c r="AN73" s="1417"/>
      <c r="AO73" s="1417"/>
      <c r="AP73" s="373"/>
      <c r="AQ73" s="1467"/>
      <c r="AR73" s="1467"/>
      <c r="AS73" s="1467"/>
      <c r="AT73" s="1467"/>
      <c r="AU73" s="1467"/>
      <c r="AV73" s="1467"/>
      <c r="AW73" s="1467"/>
      <c r="AX73" s="1467"/>
      <c r="AY73" s="1467"/>
      <c r="AZ73" s="1467"/>
      <c r="BA73" s="1467"/>
      <c r="BB73" s="1468"/>
      <c r="BE73" s="1454" t="str">
        <f t="shared" si="9"/>
        <v/>
      </c>
      <c r="BF73" s="1455"/>
      <c r="BG73" s="1455"/>
      <c r="BH73" s="1455"/>
      <c r="BI73" s="1455"/>
      <c r="BJ73" s="1455"/>
      <c r="BK73" s="1455"/>
      <c r="BL73" s="1455"/>
      <c r="BM73" s="1456"/>
      <c r="BN73" s="1457"/>
      <c r="BO73" s="1458"/>
      <c r="BP73" s="1459"/>
      <c r="BQ73" s="1460"/>
      <c r="BR73" s="1461"/>
      <c r="BS73" s="1462"/>
      <c r="BT73" s="1463"/>
      <c r="BU73" s="1463"/>
      <c r="BV73" s="1464"/>
      <c r="BW73" s="1462">
        <f t="shared" si="10"/>
        <v>0</v>
      </c>
      <c r="BX73" s="1463"/>
      <c r="BY73" s="1463"/>
      <c r="BZ73" s="1464"/>
      <c r="CA73" s="1465" t="str">
        <f t="shared" si="11"/>
        <v/>
      </c>
      <c r="CB73" s="1466"/>
      <c r="CC73" s="1448"/>
      <c r="CD73" s="1448"/>
      <c r="CE73" s="1448"/>
      <c r="CF73" s="1448"/>
      <c r="CG73" s="1448"/>
      <c r="CH73" s="1448"/>
      <c r="CI73" s="1448"/>
      <c r="CJ73" s="1448"/>
      <c r="CK73" s="1448"/>
      <c r="CL73" s="1448"/>
      <c r="CM73" s="1448"/>
      <c r="CN73" s="1448"/>
      <c r="CO73" s="1448"/>
      <c r="CP73" s="1448"/>
      <c r="CQ73" s="1448"/>
      <c r="CR73" s="1448"/>
      <c r="CS73" s="1448"/>
      <c r="CT73" s="1448"/>
      <c r="CU73" s="1448"/>
      <c r="CV73" s="1448"/>
      <c r="CW73" s="1448"/>
      <c r="CX73" s="1448"/>
      <c r="CY73" s="1448"/>
      <c r="CZ73" s="1448"/>
      <c r="DA73" s="1448"/>
      <c r="DB73" s="1448"/>
      <c r="DC73" s="1448"/>
      <c r="DD73" s="1448"/>
      <c r="DE73" s="1449"/>
    </row>
    <row r="74" spans="2:109" ht="20.100000000000001" customHeight="1" thickBot="1">
      <c r="B74" s="304"/>
      <c r="C74" s="303"/>
      <c r="D74" s="383"/>
      <c r="E74" s="383"/>
      <c r="F74" s="382"/>
      <c r="G74" s="1438" t="s">
        <v>669</v>
      </c>
      <c r="H74" s="1438"/>
      <c r="I74" s="1438"/>
      <c r="J74" s="1439"/>
      <c r="K74" s="1450"/>
      <c r="L74" s="1451"/>
      <c r="M74" s="1452"/>
      <c r="N74" s="1453"/>
      <c r="O74" s="1439"/>
      <c r="P74" s="1423"/>
      <c r="Q74" s="1424"/>
      <c r="R74" s="1424"/>
      <c r="S74" s="1425"/>
      <c r="T74" s="1423">
        <f>SUM(T43:W73)</f>
        <v>0</v>
      </c>
      <c r="U74" s="1424"/>
      <c r="V74" s="1424"/>
      <c r="W74" s="1425"/>
      <c r="X74" s="1423"/>
      <c r="Y74" s="1425"/>
      <c r="Z74" s="1423">
        <f>SUM(Z43:AC73)</f>
        <v>0</v>
      </c>
      <c r="AA74" s="1424"/>
      <c r="AB74" s="1424"/>
      <c r="AC74" s="1425"/>
      <c r="AD74" s="1423"/>
      <c r="AE74" s="1424"/>
      <c r="AF74" s="1424"/>
      <c r="AG74" s="1425"/>
      <c r="AH74" s="1423"/>
      <c r="AI74" s="1424"/>
      <c r="AJ74" s="1424"/>
      <c r="AK74" s="1425"/>
      <c r="AL74" s="1423"/>
      <c r="AM74" s="1424"/>
      <c r="AN74" s="1424"/>
      <c r="AO74" s="1424"/>
      <c r="AP74" s="304"/>
      <c r="AQ74" s="303"/>
      <c r="AR74" s="303"/>
      <c r="AS74" s="303"/>
      <c r="AT74" s="303"/>
      <c r="AU74" s="303"/>
      <c r="AV74" s="303"/>
      <c r="AW74" s="1436"/>
      <c r="AX74" s="1436"/>
      <c r="AY74" s="1436"/>
      <c r="AZ74" s="1436"/>
      <c r="BA74" s="1436"/>
      <c r="BB74" s="1437"/>
      <c r="BE74" s="381"/>
      <c r="BF74" s="380"/>
      <c r="BG74" s="379"/>
      <c r="BH74" s="379"/>
      <c r="BI74" s="379"/>
      <c r="BJ74" s="1438" t="s">
        <v>669</v>
      </c>
      <c r="BK74" s="1438"/>
      <c r="BL74" s="1438"/>
      <c r="BM74" s="1439"/>
      <c r="BN74" s="1440"/>
      <c r="BO74" s="1441"/>
      <c r="BP74" s="1442"/>
      <c r="BQ74" s="1443"/>
      <c r="BR74" s="1444"/>
      <c r="BS74" s="1445"/>
      <c r="BT74" s="1446"/>
      <c r="BU74" s="1446"/>
      <c r="BV74" s="1447"/>
      <c r="BW74" s="1423">
        <f>SUM(BW43:BZ73)</f>
        <v>0</v>
      </c>
      <c r="BX74" s="1424"/>
      <c r="BY74" s="1424"/>
      <c r="BZ74" s="1425"/>
      <c r="CA74" s="1426"/>
      <c r="CB74" s="1427"/>
      <c r="CC74" s="1427"/>
      <c r="CD74" s="1427"/>
      <c r="CE74" s="1427"/>
      <c r="CF74" s="1427"/>
      <c r="CG74" s="1427"/>
      <c r="CH74" s="1427"/>
      <c r="CI74" s="1427"/>
      <c r="CJ74" s="1427"/>
      <c r="CK74" s="1427"/>
      <c r="CL74" s="1427"/>
      <c r="CM74" s="1427"/>
      <c r="CN74" s="1427"/>
      <c r="CO74" s="1427"/>
      <c r="CP74" s="1427"/>
      <c r="CQ74" s="1427"/>
      <c r="CR74" s="1427"/>
      <c r="CS74" s="1427"/>
      <c r="CT74" s="1427"/>
      <c r="CU74" s="1427"/>
      <c r="CV74" s="1427"/>
      <c r="CW74" s="1427"/>
      <c r="CX74" s="1427"/>
      <c r="CY74" s="1427"/>
      <c r="CZ74" s="1427"/>
      <c r="DA74" s="1427"/>
      <c r="DB74" s="1427"/>
      <c r="DC74" s="1427"/>
      <c r="DD74" s="1427"/>
      <c r="DE74" s="1428"/>
    </row>
    <row r="75" spans="2:109" ht="15.95" customHeight="1">
      <c r="B75" s="1" t="s">
        <v>668</v>
      </c>
      <c r="C75" s="307" t="s">
        <v>667</v>
      </c>
      <c r="BF75" s="307"/>
    </row>
    <row r="76" spans="2:109" ht="15.95" customHeight="1">
      <c r="C76" s="307" t="s">
        <v>666</v>
      </c>
      <c r="D76" s="307"/>
      <c r="AI76" s="1429" t="s">
        <v>665</v>
      </c>
      <c r="AJ76" s="1430"/>
      <c r="AK76" s="1430"/>
      <c r="AL76" s="1430"/>
      <c r="AM76" s="1430"/>
      <c r="AN76" s="1430"/>
      <c r="AO76" s="1430"/>
      <c r="AP76" s="1430"/>
      <c r="AQ76" s="1430"/>
      <c r="AR76" s="1430"/>
      <c r="AS76" s="1430"/>
      <c r="AT76" s="1431"/>
      <c r="BF76" s="307"/>
    </row>
    <row r="77" spans="2:109" ht="15.95" customHeight="1">
      <c r="C77" s="307"/>
      <c r="D77" s="307" t="s">
        <v>664</v>
      </c>
      <c r="AI77" s="1432" t="s">
        <v>663</v>
      </c>
      <c r="AJ77" s="1433"/>
      <c r="AK77" s="1433"/>
      <c r="AL77" s="1433"/>
      <c r="AM77" s="1433"/>
      <c r="AN77" s="1433"/>
      <c r="AO77" s="1433"/>
      <c r="AP77" s="1433"/>
      <c r="AQ77" s="1433"/>
      <c r="AR77" s="1433"/>
      <c r="AS77" s="1433"/>
      <c r="AT77" s="1434"/>
      <c r="BF77" s="307"/>
    </row>
    <row r="78" spans="2:109" ht="15.95" customHeight="1">
      <c r="C78" s="378" t="s">
        <v>662</v>
      </c>
      <c r="D78" s="378"/>
      <c r="AZ78" s="377" t="s">
        <v>661</v>
      </c>
      <c r="BA78" s="376"/>
      <c r="BB78" s="376"/>
      <c r="BC78" s="376"/>
      <c r="BF78" s="305"/>
      <c r="CB78" s="1435"/>
      <c r="CC78" s="1435"/>
      <c r="CD78" s="1435"/>
      <c r="CE78" s="1435"/>
      <c r="CF78" s="1435"/>
      <c r="CG78" s="1435"/>
      <c r="CH78" s="1435"/>
      <c r="CI78" s="1435"/>
      <c r="CJ78" s="1435"/>
      <c r="CK78" s="1435"/>
      <c r="CL78" s="1435"/>
      <c r="CM78" s="1435"/>
      <c r="CN78" s="1435"/>
      <c r="CO78" s="1435"/>
      <c r="CP78" s="1435"/>
      <c r="CQ78" s="1435"/>
      <c r="CR78" s="1435"/>
      <c r="CS78" s="1435"/>
      <c r="CT78" s="310"/>
      <c r="DC78" s="377" t="s">
        <v>661</v>
      </c>
      <c r="DD78" s="376"/>
      <c r="DE78" s="376"/>
    </row>
    <row r="79" spans="2:109" s="370" customFormat="1" ht="15.95" customHeight="1">
      <c r="C79" s="305" t="s">
        <v>660</v>
      </c>
      <c r="D79" s="375"/>
      <c r="CB79" s="1435"/>
      <c r="CC79" s="1435"/>
      <c r="CD79" s="1435"/>
      <c r="CE79" s="1435"/>
      <c r="CF79" s="1435"/>
      <c r="CG79" s="1435"/>
      <c r="CH79" s="1435"/>
      <c r="CI79" s="1435"/>
      <c r="CJ79" s="1435"/>
      <c r="CK79" s="1435"/>
      <c r="CL79" s="1435"/>
      <c r="CM79" s="1435"/>
      <c r="CN79" s="1435"/>
      <c r="CO79" s="1435"/>
      <c r="CP79" s="1435"/>
      <c r="CQ79" s="1435"/>
      <c r="CR79" s="1435"/>
      <c r="CS79" s="1435"/>
    </row>
    <row r="80" spans="2:109" s="370" customFormat="1"/>
    <row r="81" spans="1:52" s="370" customFormat="1"/>
    <row r="82" spans="1:52" s="370" customFormat="1"/>
    <row r="83" spans="1:52" s="370" customFormat="1"/>
    <row r="84" spans="1:52" s="370" customFormat="1"/>
    <row r="85" spans="1:52" s="370" customFormat="1"/>
    <row r="86" spans="1:52" s="370" customFormat="1"/>
    <row r="87" spans="1:52" s="370" customFormat="1"/>
    <row r="88" spans="1:52" s="370" customFormat="1"/>
    <row r="89" spans="1:52" s="370" customFormat="1"/>
    <row r="90" spans="1:52" s="370" customFormat="1">
      <c r="A90" s="370" t="s">
        <v>657</v>
      </c>
    </row>
    <row r="91" spans="1:52" s="370" customFormat="1" hidden="1">
      <c r="X91" s="370" t="str">
        <f>IF(T26=Z26,"○","×")</f>
        <v>○</v>
      </c>
      <c r="AG91" s="374">
        <f>AG29</f>
        <v>0</v>
      </c>
      <c r="AQ91" s="1421">
        <f>SUM(AL26:AO27)</f>
        <v>0</v>
      </c>
      <c r="AR91" s="1422"/>
      <c r="AT91" s="370" t="s">
        <v>659</v>
      </c>
      <c r="AV91" s="370" t="str">
        <f>IF(AQ91=AQ92,"OK","確認！")</f>
        <v>OK</v>
      </c>
      <c r="AY91" s="1422" t="b">
        <v>0</v>
      </c>
      <c r="AZ91" s="1422"/>
    </row>
    <row r="92" spans="1:52" s="370" customFormat="1" hidden="1">
      <c r="X92" s="370" t="str">
        <f>IF(AU31="最終","○","X")</f>
        <v>X</v>
      </c>
      <c r="AP92" s="370" t="s">
        <v>603</v>
      </c>
      <c r="AQ92" s="1421">
        <f>SUM(AL28:AO29)</f>
        <v>0</v>
      </c>
      <c r="AR92" s="1422"/>
      <c r="AT92" s="370" t="s">
        <v>658</v>
      </c>
    </row>
    <row r="93" spans="1:52" s="370" customFormat="1" hidden="1"/>
    <row r="94" spans="1:52" s="370" customFormat="1">
      <c r="A94" s="370" t="s">
        <v>657</v>
      </c>
    </row>
    <row r="95" spans="1:52" s="370" customFormat="1"/>
    <row r="96" spans="1:52" s="370" customFormat="1">
      <c r="A96" s="370" t="s">
        <v>653</v>
      </c>
    </row>
    <row r="97" spans="1:42" s="370" customFormat="1" hidden="1">
      <c r="T97" s="1416">
        <f t="shared" ref="T97:T109" si="12">T13</f>
        <v>0</v>
      </c>
      <c r="U97" s="1417"/>
      <c r="V97" s="1417"/>
      <c r="W97" s="1418"/>
      <c r="X97" s="1419"/>
      <c r="Y97" s="1420"/>
      <c r="Z97" s="1416" t="str">
        <f t="shared" ref="Z97:Z109" si="13">IF(P97="","",SUM(T97*X97))</f>
        <v/>
      </c>
      <c r="AA97" s="1417"/>
      <c r="AB97" s="1417"/>
      <c r="AC97" s="1418"/>
      <c r="AD97" s="1416"/>
      <c r="AE97" s="1417"/>
      <c r="AF97" s="1417"/>
      <c r="AG97" s="1418"/>
      <c r="AH97" s="1416"/>
      <c r="AI97" s="1417"/>
      <c r="AJ97" s="1417"/>
      <c r="AK97" s="1418"/>
      <c r="AL97" s="1416">
        <f t="shared" ref="AL97:AL109" si="14">IF(AP97="※",T97,0)</f>
        <v>0</v>
      </c>
      <c r="AM97" s="1417"/>
      <c r="AN97" s="1417"/>
      <c r="AO97" s="1418"/>
      <c r="AP97" s="373">
        <f t="shared" ref="AP97:AP109" si="15">AP13</f>
        <v>0</v>
      </c>
    </row>
    <row r="98" spans="1:42" s="370" customFormat="1" hidden="1">
      <c r="T98" s="1416">
        <f t="shared" si="12"/>
        <v>0</v>
      </c>
      <c r="U98" s="1417"/>
      <c r="V98" s="1417"/>
      <c r="W98" s="1418"/>
      <c r="X98" s="1419"/>
      <c r="Y98" s="1420"/>
      <c r="Z98" s="1416" t="str">
        <f t="shared" si="13"/>
        <v/>
      </c>
      <c r="AA98" s="1417"/>
      <c r="AB98" s="1417"/>
      <c r="AC98" s="1418"/>
      <c r="AD98" s="1416"/>
      <c r="AE98" s="1417"/>
      <c r="AF98" s="1417"/>
      <c r="AG98" s="1418"/>
      <c r="AH98" s="1416"/>
      <c r="AI98" s="1417"/>
      <c r="AJ98" s="1417"/>
      <c r="AK98" s="1418"/>
      <c r="AL98" s="1416">
        <f t="shared" si="14"/>
        <v>0</v>
      </c>
      <c r="AM98" s="1417"/>
      <c r="AN98" s="1417"/>
      <c r="AO98" s="1418"/>
      <c r="AP98" s="373">
        <f t="shared" si="15"/>
        <v>0</v>
      </c>
    </row>
    <row r="99" spans="1:42" s="370" customFormat="1" hidden="1">
      <c r="T99" s="1416">
        <f t="shared" si="12"/>
        <v>0</v>
      </c>
      <c r="U99" s="1417"/>
      <c r="V99" s="1417"/>
      <c r="W99" s="1418"/>
      <c r="X99" s="1419"/>
      <c r="Y99" s="1420"/>
      <c r="Z99" s="1416" t="str">
        <f t="shared" si="13"/>
        <v/>
      </c>
      <c r="AA99" s="1417"/>
      <c r="AB99" s="1417"/>
      <c r="AC99" s="1418"/>
      <c r="AD99" s="1416"/>
      <c r="AE99" s="1417"/>
      <c r="AF99" s="1417"/>
      <c r="AG99" s="1418"/>
      <c r="AH99" s="1416"/>
      <c r="AI99" s="1417"/>
      <c r="AJ99" s="1417"/>
      <c r="AK99" s="1418"/>
      <c r="AL99" s="1416">
        <f t="shared" si="14"/>
        <v>0</v>
      </c>
      <c r="AM99" s="1417"/>
      <c r="AN99" s="1417"/>
      <c r="AO99" s="1418"/>
      <c r="AP99" s="373">
        <f t="shared" si="15"/>
        <v>0</v>
      </c>
    </row>
    <row r="100" spans="1:42" s="370" customFormat="1" hidden="1">
      <c r="T100" s="1416">
        <f t="shared" si="12"/>
        <v>0</v>
      </c>
      <c r="U100" s="1417"/>
      <c r="V100" s="1417"/>
      <c r="W100" s="1418"/>
      <c r="X100" s="1419"/>
      <c r="Y100" s="1420"/>
      <c r="Z100" s="1416" t="str">
        <f t="shared" si="13"/>
        <v/>
      </c>
      <c r="AA100" s="1417"/>
      <c r="AB100" s="1417"/>
      <c r="AC100" s="1418"/>
      <c r="AD100" s="1416"/>
      <c r="AE100" s="1417"/>
      <c r="AF100" s="1417"/>
      <c r="AG100" s="1418"/>
      <c r="AH100" s="1416"/>
      <c r="AI100" s="1417"/>
      <c r="AJ100" s="1417"/>
      <c r="AK100" s="1418"/>
      <c r="AL100" s="1416">
        <f t="shared" si="14"/>
        <v>0</v>
      </c>
      <c r="AM100" s="1417"/>
      <c r="AN100" s="1417"/>
      <c r="AO100" s="1418"/>
      <c r="AP100" s="373">
        <f t="shared" si="15"/>
        <v>0</v>
      </c>
    </row>
    <row r="101" spans="1:42" s="370" customFormat="1" hidden="1">
      <c r="T101" s="1416">
        <f t="shared" si="12"/>
        <v>0</v>
      </c>
      <c r="U101" s="1417"/>
      <c r="V101" s="1417"/>
      <c r="W101" s="1418"/>
      <c r="X101" s="1419"/>
      <c r="Y101" s="1420"/>
      <c r="Z101" s="1416" t="str">
        <f t="shared" si="13"/>
        <v/>
      </c>
      <c r="AA101" s="1417"/>
      <c r="AB101" s="1417"/>
      <c r="AC101" s="1418"/>
      <c r="AD101" s="1416"/>
      <c r="AE101" s="1417"/>
      <c r="AF101" s="1417"/>
      <c r="AG101" s="1418"/>
      <c r="AH101" s="1416"/>
      <c r="AI101" s="1417"/>
      <c r="AJ101" s="1417"/>
      <c r="AK101" s="1418"/>
      <c r="AL101" s="1416">
        <f t="shared" si="14"/>
        <v>0</v>
      </c>
      <c r="AM101" s="1417"/>
      <c r="AN101" s="1417"/>
      <c r="AO101" s="1418"/>
      <c r="AP101" s="373">
        <f t="shared" si="15"/>
        <v>0</v>
      </c>
    </row>
    <row r="102" spans="1:42" s="370" customFormat="1" hidden="1">
      <c r="T102" s="1416">
        <f t="shared" si="12"/>
        <v>0</v>
      </c>
      <c r="U102" s="1417"/>
      <c r="V102" s="1417"/>
      <c r="W102" s="1418"/>
      <c r="X102" s="1419"/>
      <c r="Y102" s="1420"/>
      <c r="Z102" s="1416" t="str">
        <f t="shared" si="13"/>
        <v/>
      </c>
      <c r="AA102" s="1417"/>
      <c r="AB102" s="1417"/>
      <c r="AC102" s="1418"/>
      <c r="AD102" s="1416"/>
      <c r="AE102" s="1417"/>
      <c r="AF102" s="1417"/>
      <c r="AG102" s="1418"/>
      <c r="AH102" s="1416"/>
      <c r="AI102" s="1417"/>
      <c r="AJ102" s="1417"/>
      <c r="AK102" s="1418"/>
      <c r="AL102" s="1416">
        <f t="shared" si="14"/>
        <v>0</v>
      </c>
      <c r="AM102" s="1417"/>
      <c r="AN102" s="1417"/>
      <c r="AO102" s="1418"/>
      <c r="AP102" s="373">
        <f t="shared" si="15"/>
        <v>0</v>
      </c>
    </row>
    <row r="103" spans="1:42" s="370" customFormat="1" hidden="1">
      <c r="T103" s="1416">
        <f t="shared" si="12"/>
        <v>0</v>
      </c>
      <c r="U103" s="1417"/>
      <c r="V103" s="1417"/>
      <c r="W103" s="1418"/>
      <c r="X103" s="1419"/>
      <c r="Y103" s="1420"/>
      <c r="Z103" s="1416" t="str">
        <f t="shared" si="13"/>
        <v/>
      </c>
      <c r="AA103" s="1417"/>
      <c r="AB103" s="1417"/>
      <c r="AC103" s="1418"/>
      <c r="AD103" s="1416"/>
      <c r="AE103" s="1417"/>
      <c r="AF103" s="1417"/>
      <c r="AG103" s="1418"/>
      <c r="AH103" s="1416"/>
      <c r="AI103" s="1417"/>
      <c r="AJ103" s="1417"/>
      <c r="AK103" s="1418"/>
      <c r="AL103" s="1416">
        <f t="shared" si="14"/>
        <v>0</v>
      </c>
      <c r="AM103" s="1417"/>
      <c r="AN103" s="1417"/>
      <c r="AO103" s="1418"/>
      <c r="AP103" s="373">
        <f t="shared" si="15"/>
        <v>0</v>
      </c>
    </row>
    <row r="104" spans="1:42" s="370" customFormat="1" hidden="1">
      <c r="T104" s="1416">
        <f t="shared" si="12"/>
        <v>0</v>
      </c>
      <c r="U104" s="1417"/>
      <c r="V104" s="1417"/>
      <c r="W104" s="1418"/>
      <c r="X104" s="1419"/>
      <c r="Y104" s="1420"/>
      <c r="Z104" s="1416" t="str">
        <f t="shared" si="13"/>
        <v/>
      </c>
      <c r="AA104" s="1417"/>
      <c r="AB104" s="1417"/>
      <c r="AC104" s="1418"/>
      <c r="AD104" s="1416"/>
      <c r="AE104" s="1417"/>
      <c r="AF104" s="1417"/>
      <c r="AG104" s="1418"/>
      <c r="AH104" s="1416"/>
      <c r="AI104" s="1417"/>
      <c r="AJ104" s="1417"/>
      <c r="AK104" s="1418"/>
      <c r="AL104" s="1416">
        <f t="shared" si="14"/>
        <v>0</v>
      </c>
      <c r="AM104" s="1417"/>
      <c r="AN104" s="1417"/>
      <c r="AO104" s="1418"/>
      <c r="AP104" s="373">
        <f t="shared" si="15"/>
        <v>0</v>
      </c>
    </row>
    <row r="105" spans="1:42" s="370" customFormat="1" hidden="1">
      <c r="T105" s="1416">
        <f t="shared" si="12"/>
        <v>0</v>
      </c>
      <c r="U105" s="1417"/>
      <c r="V105" s="1417"/>
      <c r="W105" s="1418"/>
      <c r="X105" s="1419"/>
      <c r="Y105" s="1420"/>
      <c r="Z105" s="1416" t="str">
        <f t="shared" si="13"/>
        <v/>
      </c>
      <c r="AA105" s="1417"/>
      <c r="AB105" s="1417"/>
      <c r="AC105" s="1418"/>
      <c r="AD105" s="1416"/>
      <c r="AE105" s="1417"/>
      <c r="AF105" s="1417"/>
      <c r="AG105" s="1418"/>
      <c r="AH105" s="1416"/>
      <c r="AI105" s="1417"/>
      <c r="AJ105" s="1417"/>
      <c r="AK105" s="1418"/>
      <c r="AL105" s="1416">
        <f t="shared" si="14"/>
        <v>0</v>
      </c>
      <c r="AM105" s="1417"/>
      <c r="AN105" s="1417"/>
      <c r="AO105" s="1418"/>
      <c r="AP105" s="373">
        <f t="shared" si="15"/>
        <v>0</v>
      </c>
    </row>
    <row r="106" spans="1:42" s="370" customFormat="1" hidden="1">
      <c r="T106" s="1416">
        <f t="shared" si="12"/>
        <v>0</v>
      </c>
      <c r="U106" s="1417"/>
      <c r="V106" s="1417"/>
      <c r="W106" s="1418"/>
      <c r="X106" s="1419"/>
      <c r="Y106" s="1420"/>
      <c r="Z106" s="1416" t="str">
        <f t="shared" si="13"/>
        <v/>
      </c>
      <c r="AA106" s="1417"/>
      <c r="AB106" s="1417"/>
      <c r="AC106" s="1418"/>
      <c r="AD106" s="1416"/>
      <c r="AE106" s="1417"/>
      <c r="AF106" s="1417"/>
      <c r="AG106" s="1418"/>
      <c r="AH106" s="1416"/>
      <c r="AI106" s="1417"/>
      <c r="AJ106" s="1417"/>
      <c r="AK106" s="1418"/>
      <c r="AL106" s="1416">
        <f t="shared" si="14"/>
        <v>0</v>
      </c>
      <c r="AM106" s="1417"/>
      <c r="AN106" s="1417"/>
      <c r="AO106" s="1418"/>
      <c r="AP106" s="373">
        <f t="shared" si="15"/>
        <v>0</v>
      </c>
    </row>
    <row r="107" spans="1:42" s="370" customFormat="1" hidden="1">
      <c r="T107" s="1416">
        <f t="shared" si="12"/>
        <v>0</v>
      </c>
      <c r="U107" s="1417"/>
      <c r="V107" s="1417"/>
      <c r="W107" s="1418"/>
      <c r="X107" s="1419"/>
      <c r="Y107" s="1420"/>
      <c r="Z107" s="1416" t="str">
        <f t="shared" si="13"/>
        <v/>
      </c>
      <c r="AA107" s="1417"/>
      <c r="AB107" s="1417"/>
      <c r="AC107" s="1418"/>
      <c r="AD107" s="1416"/>
      <c r="AE107" s="1417"/>
      <c r="AF107" s="1417"/>
      <c r="AG107" s="1418"/>
      <c r="AH107" s="1416"/>
      <c r="AI107" s="1417"/>
      <c r="AJ107" s="1417"/>
      <c r="AK107" s="1418"/>
      <c r="AL107" s="1416">
        <f t="shared" si="14"/>
        <v>0</v>
      </c>
      <c r="AM107" s="1417"/>
      <c r="AN107" s="1417"/>
      <c r="AO107" s="1418"/>
      <c r="AP107" s="373">
        <f t="shared" si="15"/>
        <v>0</v>
      </c>
    </row>
    <row r="108" spans="1:42" s="370" customFormat="1" hidden="1">
      <c r="T108" s="1416">
        <f t="shared" si="12"/>
        <v>0</v>
      </c>
      <c r="U108" s="1417"/>
      <c r="V108" s="1417"/>
      <c r="W108" s="1418"/>
      <c r="X108" s="1419"/>
      <c r="Y108" s="1420"/>
      <c r="Z108" s="1416" t="str">
        <f t="shared" si="13"/>
        <v/>
      </c>
      <c r="AA108" s="1417"/>
      <c r="AB108" s="1417"/>
      <c r="AC108" s="1418"/>
      <c r="AD108" s="1416"/>
      <c r="AE108" s="1417"/>
      <c r="AF108" s="1417"/>
      <c r="AG108" s="1418"/>
      <c r="AH108" s="1416"/>
      <c r="AI108" s="1417"/>
      <c r="AJ108" s="1417"/>
      <c r="AK108" s="1418"/>
      <c r="AL108" s="1416">
        <f t="shared" si="14"/>
        <v>0</v>
      </c>
      <c r="AM108" s="1417"/>
      <c r="AN108" s="1417"/>
      <c r="AO108" s="1418"/>
      <c r="AP108" s="373">
        <f t="shared" si="15"/>
        <v>0</v>
      </c>
    </row>
    <row r="109" spans="1:42" s="370" customFormat="1" hidden="1">
      <c r="T109" s="1416">
        <f t="shared" si="12"/>
        <v>0</v>
      </c>
      <c r="U109" s="1417"/>
      <c r="V109" s="1417"/>
      <c r="W109" s="1418"/>
      <c r="X109" s="1419"/>
      <c r="Y109" s="1420"/>
      <c r="Z109" s="1416" t="str">
        <f t="shared" si="13"/>
        <v/>
      </c>
      <c r="AA109" s="1417"/>
      <c r="AB109" s="1417"/>
      <c r="AC109" s="1418"/>
      <c r="AD109" s="1416"/>
      <c r="AE109" s="1417"/>
      <c r="AF109" s="1417"/>
      <c r="AG109" s="1418"/>
      <c r="AH109" s="1416"/>
      <c r="AI109" s="1417"/>
      <c r="AJ109" s="1417"/>
      <c r="AK109" s="1418"/>
      <c r="AL109" s="1416">
        <f t="shared" si="14"/>
        <v>0</v>
      </c>
      <c r="AM109" s="1417"/>
      <c r="AN109" s="1417"/>
      <c r="AO109" s="1418"/>
      <c r="AP109" s="373">
        <f t="shared" si="15"/>
        <v>0</v>
      </c>
    </row>
    <row r="110" spans="1:42" s="370" customFormat="1" hidden="1">
      <c r="T110" s="1409">
        <f>SUM(T97:W109)</f>
        <v>0</v>
      </c>
      <c r="U110" s="1410"/>
      <c r="V110" s="1410"/>
      <c r="W110" s="1410"/>
      <c r="AG110" s="372">
        <f>E28</f>
        <v>10</v>
      </c>
      <c r="AH110" s="371" t="s">
        <v>655</v>
      </c>
      <c r="AI110" s="1411" t="s">
        <v>656</v>
      </c>
      <c r="AJ110" s="1411"/>
      <c r="AK110" s="1412"/>
      <c r="AL110" s="1413">
        <f>SUM(T110-AL111)</f>
        <v>0</v>
      </c>
      <c r="AM110" s="1414"/>
      <c r="AN110" s="1414"/>
      <c r="AO110" s="1415"/>
    </row>
    <row r="111" spans="1:42" s="370" customFormat="1" hidden="1">
      <c r="AG111" s="372">
        <f>E29</f>
        <v>8</v>
      </c>
      <c r="AH111" s="371" t="s">
        <v>655</v>
      </c>
      <c r="AI111" s="1411" t="s">
        <v>654</v>
      </c>
      <c r="AJ111" s="1411"/>
      <c r="AK111" s="1412"/>
      <c r="AL111" s="1413">
        <f>SUM(AL97:AO109)</f>
        <v>0</v>
      </c>
      <c r="AM111" s="1414"/>
      <c r="AN111" s="1414"/>
      <c r="AO111" s="1415"/>
    </row>
    <row r="112" spans="1:42" s="370" customFormat="1">
      <c r="A112" s="370" t="s">
        <v>653</v>
      </c>
    </row>
    <row r="113" s="370" customFormat="1"/>
    <row r="114" s="370" customFormat="1"/>
    <row r="115" s="370" customFormat="1"/>
    <row r="116" s="370" customFormat="1"/>
    <row r="117" s="370" customFormat="1"/>
    <row r="118" s="370" customFormat="1"/>
    <row r="119" s="370" customFormat="1"/>
    <row r="120" s="370" customFormat="1"/>
    <row r="121" s="370" customFormat="1"/>
    <row r="122" s="370" customFormat="1"/>
    <row r="123" s="370" customFormat="1"/>
    <row r="124" s="370" customFormat="1"/>
    <row r="125" s="370" customFormat="1"/>
    <row r="126" s="370" customFormat="1"/>
    <row r="127" s="370" customFormat="1"/>
    <row r="128" s="370" customFormat="1"/>
    <row r="129" s="370" customFormat="1"/>
    <row r="130" s="370" customFormat="1"/>
    <row r="131" s="370" customFormat="1"/>
    <row r="132" s="370" customFormat="1"/>
    <row r="133" s="370" customFormat="1"/>
    <row r="134" s="370" customFormat="1"/>
    <row r="135" s="370" customFormat="1"/>
    <row r="136" s="370" customFormat="1"/>
    <row r="137" s="370" customFormat="1"/>
    <row r="138" s="370" customFormat="1"/>
    <row r="139" s="370" customFormat="1"/>
    <row r="140" s="370" customFormat="1"/>
    <row r="141" s="370" customFormat="1"/>
    <row r="142" s="370" customFormat="1"/>
    <row r="143" s="370" customFormat="1"/>
    <row r="144" s="370" customFormat="1"/>
    <row r="145" s="370" customFormat="1"/>
    <row r="146" s="370" customFormat="1"/>
    <row r="147" s="370" customFormat="1"/>
    <row r="148" s="370" customFormat="1"/>
    <row r="149" s="370" customFormat="1"/>
    <row r="150" s="370" customFormat="1"/>
    <row r="151" s="370" customFormat="1"/>
    <row r="152" s="370" customFormat="1"/>
    <row r="153" s="370" customFormat="1"/>
    <row r="154" s="370" customFormat="1"/>
    <row r="155" s="370" customFormat="1"/>
    <row r="156" s="370" customFormat="1"/>
    <row r="157" s="370" customFormat="1"/>
    <row r="158" s="370" customFormat="1"/>
    <row r="159" s="370" customFormat="1"/>
    <row r="160" s="370" customFormat="1"/>
    <row r="161" s="370" customFormat="1"/>
    <row r="162" s="370" customFormat="1"/>
    <row r="163" s="370" customFormat="1"/>
    <row r="164" s="370" customFormat="1"/>
    <row r="165" s="370" customFormat="1"/>
    <row r="166" s="370" customFormat="1"/>
    <row r="167" s="370" customFormat="1"/>
    <row r="168" s="370" customFormat="1"/>
    <row r="169" s="370" customFormat="1"/>
    <row r="170" s="370" customFormat="1"/>
    <row r="171" s="370" customFormat="1"/>
    <row r="172" s="370" customFormat="1"/>
    <row r="173" s="370" customFormat="1"/>
    <row r="174" s="370" customFormat="1"/>
    <row r="175" s="370" customFormat="1"/>
    <row r="176" s="370" customFormat="1"/>
    <row r="177" s="370" customFormat="1"/>
    <row r="178" s="370" customFormat="1"/>
    <row r="179" s="370" customFormat="1"/>
    <row r="180" s="370" customFormat="1"/>
    <row r="181" s="370" customFormat="1"/>
    <row r="182" s="370" customFormat="1"/>
    <row r="183" s="370" customFormat="1"/>
    <row r="184" s="370" customFormat="1"/>
    <row r="185" s="370" customFormat="1"/>
    <row r="186" s="370" customFormat="1"/>
    <row r="187" s="370" customFormat="1"/>
    <row r="188" s="370" customFormat="1"/>
    <row r="189" s="370" customFormat="1"/>
    <row r="190" s="370" customFormat="1"/>
    <row r="191" s="370" customFormat="1"/>
    <row r="192" s="370" customFormat="1"/>
    <row r="193" s="370" customFormat="1"/>
    <row r="194" s="370" customFormat="1"/>
    <row r="195" s="370" customFormat="1"/>
    <row r="196" s="370" customFormat="1"/>
    <row r="197" s="370" customFormat="1"/>
    <row r="198" s="370" customFormat="1"/>
    <row r="199" s="370" customFormat="1"/>
    <row r="200" s="370" customFormat="1"/>
    <row r="201" s="370" customFormat="1"/>
    <row r="202" s="370" customFormat="1"/>
    <row r="203" s="370" customFormat="1"/>
    <row r="204" s="370" customFormat="1"/>
    <row r="205" s="370" customFormat="1"/>
    <row r="206" s="370" customFormat="1"/>
    <row r="207" s="370" customFormat="1"/>
    <row r="208" s="370" customFormat="1"/>
    <row r="209" s="370" customFormat="1"/>
    <row r="210" s="370" customFormat="1"/>
    <row r="211" s="370" customFormat="1"/>
    <row r="212" s="370" customFormat="1"/>
    <row r="213" s="370" customFormat="1"/>
    <row r="214" s="370" customFormat="1"/>
    <row r="215" s="370" customFormat="1"/>
    <row r="216" s="370" customFormat="1"/>
    <row r="217" s="370" customFormat="1"/>
    <row r="218" s="370" customFormat="1"/>
    <row r="219" s="370" customFormat="1"/>
    <row r="220" s="370" customFormat="1"/>
    <row r="221" s="370" customFormat="1"/>
    <row r="222" s="370" customFormat="1"/>
    <row r="223" s="370" customFormat="1"/>
    <row r="224" s="370" customFormat="1"/>
    <row r="225" s="370" customFormat="1"/>
    <row r="226" s="370" customFormat="1"/>
    <row r="227" s="370" customFormat="1"/>
    <row r="228" s="370" customFormat="1"/>
    <row r="229" s="370" customFormat="1"/>
    <row r="230" s="370" customFormat="1"/>
    <row r="231" s="370" customFormat="1"/>
    <row r="232" s="370" customFormat="1"/>
    <row r="233" s="370" customFormat="1"/>
    <row r="234" s="370" customFormat="1"/>
    <row r="235" s="370" customFormat="1"/>
    <row r="236" s="370" customFormat="1"/>
    <row r="237" s="370" customFormat="1"/>
    <row r="238" s="370" customFormat="1"/>
    <row r="239" s="370" customFormat="1"/>
    <row r="240" s="370" customFormat="1"/>
    <row r="241" s="370" customFormat="1"/>
    <row r="242" s="370" customFormat="1"/>
    <row r="243" s="370" customFormat="1"/>
    <row r="244" s="370" customFormat="1"/>
    <row r="245" s="370" customFormat="1"/>
    <row r="246" s="370" customFormat="1"/>
    <row r="247" s="370" customFormat="1"/>
    <row r="248" s="370" customFormat="1"/>
    <row r="249" s="370" customFormat="1"/>
    <row r="250" s="370" customFormat="1"/>
    <row r="251" s="370" customFormat="1"/>
    <row r="252" s="370" customFormat="1"/>
    <row r="253" s="370" customFormat="1"/>
    <row r="254" s="370" customFormat="1"/>
    <row r="255" s="370" customFormat="1"/>
    <row r="256" s="370" customFormat="1"/>
    <row r="257" s="370" customFormat="1"/>
    <row r="258" s="370" customFormat="1"/>
    <row r="259" s="370" customFormat="1"/>
    <row r="260" s="370" customFormat="1"/>
    <row r="261" s="370" customFormat="1"/>
    <row r="262" s="370" customFormat="1"/>
    <row r="263" s="370" customFormat="1"/>
    <row r="264" s="370" customFormat="1"/>
    <row r="265" s="370" customFormat="1"/>
    <row r="266" s="370" customFormat="1"/>
    <row r="267" s="370" customFormat="1"/>
    <row r="268" s="370" customFormat="1"/>
    <row r="269" s="370" customFormat="1"/>
    <row r="270" s="370" customFormat="1"/>
    <row r="271" s="370" customFormat="1"/>
    <row r="272" s="370" customFormat="1"/>
    <row r="273" s="370" customFormat="1"/>
    <row r="274" s="370" customFormat="1"/>
    <row r="275" s="370" customFormat="1"/>
    <row r="276" s="370" customFormat="1"/>
    <row r="277" s="370" customFormat="1"/>
    <row r="278" s="370" customFormat="1"/>
    <row r="279" s="370" customFormat="1"/>
    <row r="280" s="370" customFormat="1"/>
    <row r="281" s="370" customFormat="1"/>
    <row r="282" s="370" customFormat="1"/>
    <row r="283" s="370" customFormat="1"/>
    <row r="284" s="370" customFormat="1"/>
    <row r="285" s="370" customFormat="1"/>
    <row r="286" s="370" customFormat="1"/>
    <row r="287" s="370" customFormat="1"/>
    <row r="288" s="370" customFormat="1"/>
    <row r="289" s="370" customFormat="1"/>
    <row r="290" s="370" customFormat="1"/>
    <row r="291" s="370" customFormat="1"/>
    <row r="292" s="370" customFormat="1"/>
    <row r="293" s="370" customFormat="1"/>
    <row r="294" s="370" customFormat="1"/>
    <row r="295" s="370" customFormat="1"/>
    <row r="296" s="370" customFormat="1"/>
    <row r="297" s="370" customFormat="1"/>
    <row r="298" s="370" customFormat="1"/>
    <row r="299" s="370" customFormat="1"/>
    <row r="300" s="370" customFormat="1"/>
    <row r="301" s="370" customFormat="1"/>
    <row r="302" s="370" customFormat="1"/>
    <row r="303" s="370" customFormat="1"/>
    <row r="304" s="370" customFormat="1"/>
    <row r="305" s="370" customFormat="1"/>
    <row r="306" s="370" customFormat="1"/>
    <row r="307" s="370" customFormat="1"/>
    <row r="308" s="370" customFormat="1"/>
    <row r="309" s="370" customFormat="1"/>
    <row r="310" s="370" customFormat="1"/>
    <row r="311" s="370" customFormat="1"/>
    <row r="312" s="370" customFormat="1"/>
    <row r="313" s="370" customFormat="1"/>
    <row r="314" s="370" customFormat="1"/>
    <row r="315" s="370" customFormat="1"/>
    <row r="316" s="370" customFormat="1"/>
    <row r="317" s="370" customFormat="1"/>
    <row r="318" s="370" customFormat="1"/>
    <row r="319" s="370" customFormat="1"/>
    <row r="320" s="370" customFormat="1"/>
    <row r="321" s="370" customFormat="1"/>
    <row r="322" s="370" customFormat="1"/>
    <row r="323" s="370" customFormat="1"/>
    <row r="324" s="370" customFormat="1"/>
    <row r="325" s="370" customFormat="1"/>
    <row r="326" s="370" customFormat="1"/>
    <row r="327" s="370" customFormat="1"/>
    <row r="328" s="370" customFormat="1"/>
    <row r="329" s="370" customFormat="1"/>
    <row r="330" s="370" customFormat="1"/>
    <row r="331" s="370" customFormat="1"/>
    <row r="332" s="370" customFormat="1"/>
    <row r="333" s="370" customFormat="1"/>
    <row r="334" s="370" customFormat="1"/>
    <row r="335" s="370" customFormat="1"/>
    <row r="336" s="370" customFormat="1"/>
    <row r="337" s="370" customFormat="1"/>
    <row r="338" s="370" customFormat="1"/>
    <row r="339" s="370" customFormat="1"/>
    <row r="340" s="370" customFormat="1"/>
    <row r="341" s="370" customFormat="1"/>
    <row r="342" s="370" customFormat="1"/>
    <row r="343" s="370" customFormat="1"/>
    <row r="344" s="370" customFormat="1"/>
    <row r="345" s="370" customFormat="1"/>
    <row r="346" s="370" customFormat="1"/>
    <row r="347" s="370" customFormat="1"/>
    <row r="348" s="370" customFormat="1"/>
    <row r="349" s="370" customFormat="1"/>
    <row r="350" s="370" customFormat="1"/>
    <row r="351" s="370" customFormat="1"/>
    <row r="352" s="370" customFormat="1"/>
    <row r="353" s="370" customFormat="1"/>
    <row r="354" s="370" customFormat="1"/>
    <row r="355" s="370" customFormat="1"/>
    <row r="356" s="370" customFormat="1"/>
    <row r="357" s="370" customFormat="1"/>
    <row r="358" s="370" customFormat="1"/>
    <row r="359" s="370" customFormat="1"/>
    <row r="360" s="370" customFormat="1"/>
    <row r="361" s="370" customFormat="1"/>
    <row r="362" s="370" customFormat="1"/>
    <row r="363" s="370" customFormat="1"/>
    <row r="364" s="370" customFormat="1"/>
    <row r="365" s="370" customFormat="1"/>
    <row r="366" s="370" customFormat="1"/>
    <row r="367" s="370" customFormat="1"/>
    <row r="368" s="370" customFormat="1"/>
    <row r="369" s="370" customFormat="1"/>
    <row r="370" s="370" customFormat="1"/>
    <row r="371" s="370" customFormat="1"/>
    <row r="372" s="370" customFormat="1"/>
    <row r="373" s="370" customFormat="1"/>
    <row r="374" s="370" customFormat="1"/>
    <row r="375" s="370" customFormat="1"/>
    <row r="376" s="370" customFormat="1"/>
    <row r="377" s="370" customFormat="1"/>
    <row r="378" s="370" customFormat="1"/>
    <row r="379" s="370" customFormat="1"/>
    <row r="380" s="370" customFormat="1"/>
    <row r="381" s="370" customFormat="1"/>
    <row r="382" s="370" customFormat="1"/>
    <row r="383" s="370" customFormat="1"/>
    <row r="384" s="370" customFormat="1"/>
    <row r="385" s="370" customFormat="1"/>
    <row r="386" s="370" customFormat="1"/>
    <row r="387" s="370" customFormat="1"/>
    <row r="388" s="370" customFormat="1"/>
    <row r="389" s="370" customFormat="1"/>
    <row r="390" s="370" customFormat="1"/>
    <row r="391" s="370" customFormat="1"/>
    <row r="392" s="370" customFormat="1"/>
    <row r="393" s="370" customFormat="1"/>
    <row r="394" s="370" customFormat="1"/>
    <row r="395" s="370" customFormat="1"/>
    <row r="396" s="370" customFormat="1"/>
    <row r="397" s="370" customFormat="1"/>
    <row r="398" s="370" customFormat="1"/>
    <row r="399" s="370" customFormat="1"/>
    <row r="400" s="370" customFormat="1"/>
    <row r="401" s="370" customFormat="1"/>
    <row r="402" s="370" customFormat="1"/>
    <row r="403" s="370" customFormat="1"/>
    <row r="404" s="370" customFormat="1"/>
    <row r="405" s="370" customFormat="1"/>
    <row r="406" s="370" customFormat="1"/>
    <row r="407" s="370" customFormat="1"/>
    <row r="408" s="370" customFormat="1"/>
    <row r="409" s="370" customFormat="1"/>
    <row r="410" s="370" customFormat="1"/>
    <row r="411" s="370" customFormat="1"/>
    <row r="412" s="370" customFormat="1"/>
    <row r="413" s="370" customFormat="1"/>
    <row r="414" s="370" customFormat="1"/>
    <row r="415" s="370" customFormat="1"/>
    <row r="416" s="370" customFormat="1"/>
    <row r="417" s="370" customFormat="1"/>
    <row r="418" s="370" customFormat="1"/>
    <row r="419" s="370" customFormat="1"/>
    <row r="420" s="370" customFormat="1"/>
    <row r="421" s="370" customFormat="1"/>
    <row r="422" s="370" customFormat="1"/>
    <row r="423" s="370" customFormat="1"/>
    <row r="424" s="370" customFormat="1"/>
    <row r="425" s="370" customFormat="1"/>
    <row r="426" s="370" customFormat="1"/>
    <row r="427" s="370" customFormat="1"/>
    <row r="428" s="370" customFormat="1"/>
    <row r="429" s="370" customFormat="1"/>
    <row r="430" s="370" customFormat="1"/>
    <row r="431" s="370" customFormat="1"/>
    <row r="432" s="370" customFormat="1"/>
    <row r="433" s="370" customFormat="1"/>
    <row r="434" s="370" customFormat="1"/>
    <row r="435" s="370" customFormat="1"/>
    <row r="436" s="370" customFormat="1"/>
    <row r="437" s="370" customFormat="1"/>
    <row r="438" s="370" customFormat="1"/>
    <row r="439" s="370" customFormat="1"/>
    <row r="440" s="370" customFormat="1"/>
    <row r="441" s="370" customFormat="1"/>
    <row r="442" s="370" customFormat="1"/>
    <row r="443" s="370" customFormat="1"/>
    <row r="444" s="370" customFormat="1"/>
    <row r="445" s="370" customFormat="1"/>
    <row r="446" s="370" customFormat="1"/>
    <row r="447" s="370" customFormat="1"/>
    <row r="448" s="370" customFormat="1"/>
    <row r="449" s="370" customFormat="1"/>
    <row r="450" s="370" customFormat="1"/>
    <row r="451" s="370" customFormat="1"/>
    <row r="452" s="370" customFormat="1"/>
    <row r="453" s="370" customFormat="1"/>
    <row r="454" s="370" customFormat="1"/>
    <row r="455" s="370" customFormat="1"/>
    <row r="456" s="370" customFormat="1"/>
    <row r="457" s="370" customFormat="1"/>
    <row r="458" s="370" customFormat="1"/>
    <row r="459" s="370" customFormat="1"/>
    <row r="460" s="370" customFormat="1"/>
    <row r="461" s="370" customFormat="1"/>
    <row r="462" s="370" customFormat="1"/>
    <row r="463" s="370" customFormat="1"/>
    <row r="464" s="370" customFormat="1"/>
    <row r="465" s="370" customFormat="1"/>
    <row r="466" s="370" customFormat="1"/>
    <row r="467" s="370" customFormat="1"/>
    <row r="468" s="370" customFormat="1"/>
    <row r="469" s="370" customFormat="1"/>
    <row r="470" s="370" customFormat="1"/>
    <row r="471" s="370" customFormat="1"/>
    <row r="472" s="370" customFormat="1"/>
    <row r="473" s="370" customFormat="1"/>
    <row r="474" s="370" customFormat="1"/>
    <row r="475" s="370" customFormat="1"/>
    <row r="476" s="370" customFormat="1"/>
    <row r="477" s="370" customFormat="1"/>
    <row r="478" s="370" customFormat="1"/>
    <row r="479" s="370" customFormat="1"/>
    <row r="480" s="370" customFormat="1"/>
    <row r="481" s="370" customFormat="1"/>
    <row r="482" s="370" customFormat="1"/>
    <row r="483" s="370" customFormat="1"/>
    <row r="484" s="370" customFormat="1"/>
    <row r="485" s="370" customFormat="1"/>
    <row r="486" s="370" customFormat="1"/>
    <row r="487" s="370" customFormat="1"/>
    <row r="488" s="370" customFormat="1"/>
    <row r="489" s="370" customFormat="1"/>
    <row r="490" s="370" customFormat="1"/>
    <row r="491" s="370" customFormat="1"/>
    <row r="492" s="370" customFormat="1"/>
    <row r="493" s="370" customFormat="1"/>
    <row r="494" s="370" customFormat="1"/>
    <row r="495" s="370" customFormat="1"/>
    <row r="496" s="370" customFormat="1"/>
    <row r="497" s="370" customFormat="1"/>
    <row r="498" s="370" customFormat="1"/>
    <row r="499" s="370" customFormat="1"/>
    <row r="500" s="370" customFormat="1"/>
    <row r="501" s="370" customFormat="1"/>
    <row r="502" s="370" customFormat="1"/>
    <row r="503" s="370" customFormat="1"/>
    <row r="504" s="370" customFormat="1"/>
    <row r="505" s="370" customFormat="1"/>
    <row r="506" s="370" customFormat="1"/>
    <row r="507" s="370" customFormat="1"/>
    <row r="508" s="370" customFormat="1"/>
    <row r="509" s="370" customFormat="1"/>
    <row r="510" s="370" customFormat="1"/>
    <row r="511" s="370" customFormat="1"/>
    <row r="512" s="370" customFormat="1"/>
    <row r="513" s="370" customFormat="1"/>
    <row r="514" s="370" customFormat="1"/>
    <row r="515" s="370" customFormat="1"/>
    <row r="516" s="370" customFormat="1"/>
    <row r="517" s="370" customFormat="1"/>
    <row r="518" s="370" customFormat="1"/>
    <row r="519" s="370" customFormat="1"/>
    <row r="520" s="370" customFormat="1"/>
    <row r="521" s="370" customFormat="1"/>
    <row r="522" s="370" customFormat="1"/>
    <row r="523" s="370" customFormat="1"/>
    <row r="524" s="370" customFormat="1"/>
    <row r="525" s="370" customFormat="1"/>
    <row r="526" s="370" customFormat="1"/>
    <row r="527" s="370" customFormat="1"/>
    <row r="528" s="370" customFormat="1"/>
    <row r="529" s="370" customFormat="1"/>
    <row r="530" s="370" customFormat="1"/>
    <row r="531" s="370" customFormat="1"/>
    <row r="532" s="370" customFormat="1"/>
    <row r="533" s="370" customFormat="1"/>
    <row r="534" s="370" customFormat="1"/>
    <row r="535" s="370" customFormat="1"/>
    <row r="536" s="370" customFormat="1"/>
    <row r="537" s="370" customFormat="1"/>
    <row r="538" s="370" customFormat="1"/>
    <row r="539" s="370" customFormat="1"/>
    <row r="540" s="370" customFormat="1"/>
    <row r="541" s="370" customFormat="1"/>
    <row r="542" s="370" customFormat="1"/>
    <row r="543" s="370" customFormat="1"/>
    <row r="544" s="370" customFormat="1"/>
    <row r="545" s="370" customFormat="1"/>
    <row r="546" s="370" customFormat="1"/>
    <row r="547" s="370" customFormat="1"/>
    <row r="548" s="370" customFormat="1"/>
    <row r="549" s="370" customFormat="1"/>
    <row r="550" s="370" customFormat="1"/>
    <row r="551" s="370" customFormat="1"/>
    <row r="552" s="370" customFormat="1"/>
    <row r="553" s="370" customFormat="1"/>
    <row r="554" s="370" customFormat="1"/>
    <row r="555" s="370" customFormat="1"/>
    <row r="556" s="370" customFormat="1"/>
    <row r="557" s="370" customFormat="1"/>
    <row r="558" s="370" customFormat="1"/>
    <row r="559" s="370" customFormat="1"/>
    <row r="560" s="370" customFormat="1"/>
    <row r="561" s="370" customFormat="1"/>
    <row r="562" s="370" customFormat="1"/>
    <row r="563" s="370" customFormat="1"/>
    <row r="564" s="370" customFormat="1"/>
    <row r="565" s="370" customFormat="1"/>
    <row r="566" s="370" customFormat="1"/>
    <row r="567" s="370" customFormat="1"/>
    <row r="568" s="370" customFormat="1"/>
    <row r="569" s="370" customFormat="1"/>
    <row r="570" s="370" customFormat="1"/>
    <row r="571" s="370" customFormat="1"/>
    <row r="572" s="370" customFormat="1"/>
    <row r="573" s="370" customFormat="1"/>
    <row r="574" s="370" customFormat="1"/>
    <row r="575" s="370" customFormat="1"/>
    <row r="576" s="370" customFormat="1"/>
    <row r="577" s="370" customFormat="1"/>
    <row r="578" s="370" customFormat="1"/>
    <row r="579" s="370" customFormat="1"/>
    <row r="580" s="370" customFormat="1"/>
    <row r="581" s="370" customFormat="1"/>
    <row r="582" s="370" customFormat="1"/>
    <row r="583" s="370" customFormat="1"/>
    <row r="584" s="370" customFormat="1"/>
    <row r="585" s="370" customFormat="1"/>
    <row r="586" s="370" customFormat="1"/>
    <row r="587" s="370" customFormat="1"/>
    <row r="588" s="370" customFormat="1"/>
    <row r="589" s="370" customFormat="1"/>
    <row r="590" s="370" customFormat="1"/>
    <row r="591" s="370" customFormat="1"/>
    <row r="592" s="370" customFormat="1"/>
    <row r="593" s="370" customFormat="1"/>
    <row r="594" s="370" customFormat="1"/>
    <row r="595" s="370" customFormat="1"/>
    <row r="596" s="370" customFormat="1"/>
    <row r="597" s="370" customFormat="1"/>
    <row r="598" s="370" customFormat="1"/>
    <row r="599" s="370" customFormat="1"/>
    <row r="600" s="370" customFormat="1"/>
    <row r="601" s="370" customFormat="1"/>
    <row r="602" s="370" customFormat="1"/>
    <row r="603" s="370" customFormat="1"/>
    <row r="604" s="370" customFormat="1"/>
    <row r="605" s="370" customFormat="1"/>
    <row r="606" s="370" customFormat="1"/>
    <row r="607" s="370" customFormat="1"/>
    <row r="608" s="370" customFormat="1"/>
    <row r="609" s="370" customFormat="1"/>
    <row r="610" s="370" customFormat="1"/>
    <row r="611" s="370" customFormat="1"/>
    <row r="612" s="370" customFormat="1"/>
    <row r="613" s="370" customFormat="1"/>
    <row r="614" s="370" customFormat="1"/>
    <row r="615" s="370" customFormat="1"/>
    <row r="616" s="370" customFormat="1"/>
    <row r="617" s="370" customFormat="1"/>
    <row r="618" s="370" customFormat="1"/>
    <row r="619" s="370" customFormat="1"/>
    <row r="620" s="370" customFormat="1"/>
    <row r="621" s="370" customFormat="1"/>
    <row r="622" s="370" customFormat="1"/>
    <row r="623" s="370" customFormat="1"/>
    <row r="624" s="370" customFormat="1"/>
    <row r="625" s="370" customFormat="1"/>
    <row r="626" s="370" customFormat="1"/>
    <row r="627" s="370" customFormat="1"/>
    <row r="628" s="370" customFormat="1"/>
    <row r="629" s="370" customFormat="1"/>
    <row r="630" s="370" customFormat="1"/>
    <row r="631" s="370" customFormat="1"/>
    <row r="632" s="370" customFormat="1"/>
    <row r="633" s="370" customFormat="1"/>
    <row r="634" s="370" customFormat="1"/>
    <row r="635" s="370" customFormat="1"/>
    <row r="636" s="370" customFormat="1"/>
    <row r="637" s="370" customFormat="1"/>
    <row r="638" s="370" customFormat="1"/>
    <row r="639" s="370" customFormat="1"/>
    <row r="640" s="370" customFormat="1"/>
    <row r="641" s="370" customFormat="1"/>
    <row r="642" s="370" customFormat="1"/>
    <row r="643" s="370" customFormat="1"/>
    <row r="644" s="370" customFormat="1"/>
    <row r="645" s="370" customFormat="1"/>
    <row r="646" s="370" customFormat="1"/>
    <row r="647" s="370" customFormat="1"/>
    <row r="648" s="370" customFormat="1"/>
    <row r="649" s="370" customFormat="1"/>
    <row r="650" s="370" customFormat="1"/>
    <row r="651" s="370" customFormat="1"/>
    <row r="652" s="370" customFormat="1"/>
    <row r="653" s="370" customFormat="1"/>
    <row r="654" s="370" customFormat="1"/>
    <row r="655" s="370" customFormat="1"/>
    <row r="656" s="370" customFormat="1"/>
    <row r="657" s="370" customFormat="1"/>
    <row r="658" s="370" customFormat="1"/>
    <row r="659" s="370" customFormat="1"/>
    <row r="660" s="370" customFormat="1"/>
    <row r="661" s="370" customFormat="1"/>
    <row r="662" s="370" customFormat="1"/>
    <row r="663" s="370" customFormat="1"/>
    <row r="664" s="370" customFormat="1"/>
    <row r="665" s="370" customFormat="1"/>
    <row r="666" s="370" customFormat="1"/>
    <row r="667" s="370" customFormat="1"/>
    <row r="668" s="370" customFormat="1"/>
    <row r="669" s="370" customFormat="1"/>
    <row r="670" s="370" customFormat="1"/>
    <row r="671" s="370" customFormat="1"/>
    <row r="672" s="370" customFormat="1"/>
    <row r="673" s="370" customFormat="1"/>
    <row r="674" s="370" customFormat="1"/>
    <row r="675" s="370" customFormat="1"/>
    <row r="676" s="370" customFormat="1"/>
    <row r="677" s="370" customFormat="1"/>
    <row r="678" s="370" customFormat="1"/>
    <row r="679" s="370" customFormat="1"/>
    <row r="680" s="370" customFormat="1"/>
    <row r="681" s="370" customFormat="1"/>
    <row r="682" s="370" customFormat="1"/>
    <row r="683" s="370" customFormat="1"/>
    <row r="684" s="370" customFormat="1"/>
    <row r="685" s="370" customFormat="1"/>
    <row r="686" s="370" customFormat="1"/>
    <row r="687" s="370" customFormat="1"/>
    <row r="688" s="370" customFormat="1"/>
    <row r="689" s="370" customFormat="1"/>
    <row r="690" s="370" customFormat="1"/>
    <row r="691" s="370" customFormat="1"/>
    <row r="692" s="370" customFormat="1"/>
    <row r="693" s="370" customFormat="1"/>
    <row r="694" s="370" customFormat="1"/>
    <row r="695" s="370" customFormat="1"/>
    <row r="696" s="370" customFormat="1"/>
    <row r="697" s="370" customFormat="1"/>
    <row r="698" s="370" customFormat="1"/>
    <row r="699" s="370" customFormat="1"/>
    <row r="700" s="370" customFormat="1"/>
    <row r="701" s="370" customFormat="1"/>
    <row r="702" s="370" customFormat="1"/>
    <row r="703" s="370" customFormat="1"/>
    <row r="704" s="370" customFormat="1"/>
    <row r="705" s="370" customFormat="1"/>
    <row r="706" s="370" customFormat="1"/>
    <row r="707" s="370" customFormat="1"/>
    <row r="708" s="370" customFormat="1"/>
    <row r="709" s="370" customFormat="1"/>
    <row r="710" s="370" customFormat="1"/>
    <row r="711" s="370" customFormat="1"/>
    <row r="712" s="370" customFormat="1"/>
    <row r="713" s="370" customFormat="1"/>
    <row r="714" s="370" customFormat="1"/>
    <row r="715" s="370" customFormat="1"/>
    <row r="716" s="370" customFormat="1"/>
    <row r="717" s="370" customFormat="1"/>
    <row r="718" s="370" customFormat="1"/>
    <row r="719" s="370" customFormat="1"/>
    <row r="720" s="370" customFormat="1"/>
    <row r="721" s="370" customFormat="1"/>
    <row r="722" s="370" customFormat="1"/>
    <row r="723" s="370" customFormat="1"/>
    <row r="724" s="370" customFormat="1"/>
    <row r="725" s="370" customFormat="1"/>
    <row r="726" s="370" customFormat="1"/>
    <row r="727" s="370" customFormat="1"/>
    <row r="728" s="370" customFormat="1"/>
    <row r="729" s="370" customFormat="1"/>
    <row r="730" s="370" customFormat="1"/>
    <row r="731" s="370" customFormat="1"/>
    <row r="732" s="370" customFormat="1"/>
    <row r="733" s="370" customFormat="1"/>
    <row r="734" s="370" customFormat="1"/>
    <row r="735" s="370" customFormat="1"/>
    <row r="736" s="370" customFormat="1"/>
    <row r="737" s="370" customFormat="1"/>
    <row r="738" s="370" customFormat="1"/>
    <row r="739" s="370" customFormat="1"/>
    <row r="740" s="370" customFormat="1"/>
    <row r="741" s="370" customFormat="1"/>
    <row r="742" s="370" customFormat="1"/>
    <row r="743" s="370" customFormat="1"/>
    <row r="744" s="370" customFormat="1"/>
    <row r="745" s="370" customFormat="1"/>
    <row r="746" s="370" customFormat="1"/>
    <row r="747" s="370" customFormat="1"/>
    <row r="748" s="370" customFormat="1"/>
    <row r="749" s="370" customFormat="1"/>
    <row r="750" s="370" customFormat="1"/>
    <row r="751" s="370" customFormat="1"/>
    <row r="752" s="370" customFormat="1"/>
    <row r="753" s="370" customFormat="1"/>
    <row r="754" s="370" customFormat="1"/>
    <row r="755" s="370" customFormat="1"/>
    <row r="756" s="370" customFormat="1"/>
    <row r="757" s="370" customFormat="1"/>
    <row r="758" s="370" customFormat="1"/>
    <row r="759" s="370" customFormat="1"/>
    <row r="760" s="370" customFormat="1"/>
    <row r="761" s="370" customFormat="1"/>
    <row r="762" s="370" customFormat="1"/>
    <row r="763" s="370" customFormat="1"/>
    <row r="764" s="370" customFormat="1"/>
    <row r="765" s="370" customFormat="1"/>
    <row r="766" s="370" customFormat="1"/>
    <row r="767" s="370" customFormat="1"/>
    <row r="768" s="370" customFormat="1"/>
    <row r="769" s="370" customFormat="1"/>
    <row r="770" s="370" customFormat="1"/>
    <row r="771" s="370" customFormat="1"/>
    <row r="772" s="370" customFormat="1"/>
    <row r="773" s="370" customFormat="1"/>
    <row r="774" s="370" customFormat="1"/>
    <row r="775" s="370" customFormat="1"/>
    <row r="776" s="370" customFormat="1"/>
    <row r="777" s="370" customFormat="1"/>
    <row r="778" s="370" customFormat="1"/>
    <row r="779" s="370" customFormat="1"/>
    <row r="780" s="370" customFormat="1"/>
    <row r="781" s="370" customFormat="1"/>
    <row r="782" s="370" customFormat="1"/>
    <row r="783" s="370" customFormat="1"/>
    <row r="784" s="370" customFormat="1"/>
    <row r="785" s="370" customFormat="1"/>
    <row r="786" s="370" customFormat="1"/>
    <row r="787" s="370" customFormat="1"/>
    <row r="788" s="370" customFormat="1"/>
    <row r="789" s="370" customFormat="1"/>
    <row r="790" s="370" customFormat="1"/>
    <row r="791" s="370" customFormat="1"/>
    <row r="792" s="370" customFormat="1"/>
    <row r="793" s="370" customFormat="1"/>
    <row r="794" s="370" customFormat="1"/>
    <row r="795" s="370" customFormat="1"/>
    <row r="796" s="370" customFormat="1"/>
    <row r="797" s="370" customFormat="1"/>
    <row r="798" s="370" customFormat="1"/>
    <row r="799" s="370" customFormat="1"/>
    <row r="800" s="370" customFormat="1"/>
    <row r="801" s="370" customFormat="1"/>
    <row r="802" s="370" customFormat="1"/>
    <row r="803" s="370" customFormat="1"/>
    <row r="804" s="370" customFormat="1"/>
    <row r="805" s="370" customFormat="1"/>
    <row r="806" s="370" customFormat="1"/>
    <row r="807" s="370" customFormat="1"/>
    <row r="808" s="370" customFormat="1"/>
    <row r="809" s="370" customFormat="1"/>
    <row r="810" s="370" customFormat="1"/>
    <row r="811" s="370" customFormat="1"/>
    <row r="812" s="370" customFormat="1"/>
    <row r="813" s="370" customFormat="1"/>
    <row r="814" s="370" customFormat="1"/>
    <row r="815" s="370" customFormat="1"/>
    <row r="816" s="370" customFormat="1"/>
    <row r="817" s="370" customFormat="1"/>
    <row r="818" s="370" customFormat="1"/>
    <row r="819" s="370" customFormat="1"/>
    <row r="820" s="370" customFormat="1"/>
    <row r="821" s="370" customFormat="1"/>
    <row r="822" s="370" customFormat="1"/>
    <row r="823" s="370" customFormat="1"/>
    <row r="824" s="370" customFormat="1"/>
    <row r="825" s="370" customFormat="1"/>
    <row r="826" s="370" customFormat="1"/>
    <row r="827" s="370" customFormat="1"/>
    <row r="828" s="370" customFormat="1"/>
    <row r="829" s="370" customFormat="1"/>
    <row r="830" s="370" customFormat="1"/>
    <row r="831" s="370" customFormat="1"/>
    <row r="832" s="370" customFormat="1"/>
    <row r="833" s="370" customFormat="1"/>
    <row r="834" s="370" customFormat="1"/>
    <row r="835" s="370" customFormat="1"/>
    <row r="836" s="370" customFormat="1"/>
    <row r="837" s="370" customFormat="1"/>
    <row r="838" s="370" customFormat="1"/>
    <row r="839" s="370" customFormat="1"/>
    <row r="840" s="370" customFormat="1"/>
    <row r="841" s="370" customFormat="1"/>
    <row r="842" s="370" customFormat="1"/>
    <row r="843" s="370" customFormat="1"/>
    <row r="844" s="370" customFormat="1"/>
    <row r="845" s="370" customFormat="1"/>
    <row r="846" s="370" customFormat="1"/>
    <row r="847" s="370" customFormat="1"/>
    <row r="848" s="370" customFormat="1"/>
    <row r="849" s="370" customFormat="1"/>
    <row r="850" s="370" customFormat="1"/>
    <row r="851" s="370" customFormat="1"/>
    <row r="852" s="370" customFormat="1"/>
    <row r="853" s="370" customFormat="1"/>
    <row r="854" s="370" customFormat="1"/>
    <row r="855" s="370" customFormat="1"/>
    <row r="856" s="370" customFormat="1"/>
    <row r="857" s="370" customFormat="1"/>
    <row r="858" s="370" customFormat="1"/>
    <row r="859" s="370" customFormat="1"/>
    <row r="860" s="370" customFormat="1"/>
    <row r="861" s="370" customFormat="1"/>
    <row r="862" s="370" customFormat="1"/>
    <row r="863" s="370" customFormat="1"/>
    <row r="864" s="370" customFormat="1"/>
    <row r="865" s="370" customFormat="1"/>
    <row r="866" s="370" customFormat="1"/>
    <row r="867" s="370" customFormat="1"/>
    <row r="868" s="370" customFormat="1"/>
    <row r="869" s="370" customFormat="1"/>
    <row r="870" s="370" customFormat="1"/>
    <row r="871" s="370" customFormat="1"/>
    <row r="872" s="370" customFormat="1"/>
    <row r="873" s="370" customFormat="1"/>
    <row r="874" s="370" customFormat="1"/>
    <row r="875" s="370" customFormat="1"/>
    <row r="876" s="370" customFormat="1"/>
    <row r="877" s="370" customFormat="1"/>
    <row r="878" s="370" customFormat="1"/>
    <row r="879" s="370" customFormat="1"/>
    <row r="880" s="370" customFormat="1"/>
    <row r="881" s="370" customFormat="1"/>
    <row r="882" s="370" customFormat="1"/>
    <row r="883" s="370" customFormat="1"/>
    <row r="884" s="370" customFormat="1"/>
    <row r="885" s="370" customFormat="1"/>
    <row r="886" s="370" customFormat="1"/>
    <row r="887" s="370" customFormat="1"/>
    <row r="888" s="370" customFormat="1"/>
    <row r="889" s="370" customFormat="1"/>
    <row r="890" s="370" customFormat="1"/>
    <row r="891" s="370" customFormat="1"/>
    <row r="892" s="370" customFormat="1"/>
    <row r="893" s="370" customFormat="1"/>
    <row r="894" s="370" customFormat="1"/>
    <row r="895" s="370" customFormat="1"/>
    <row r="896" s="370" customFormat="1"/>
    <row r="897" s="370" customFormat="1"/>
    <row r="898" s="370" customFormat="1"/>
    <row r="899" s="370" customFormat="1"/>
    <row r="900" s="370" customFormat="1"/>
    <row r="901" s="370" customFormat="1"/>
    <row r="902" s="370" customFormat="1"/>
    <row r="903" s="370" customFormat="1"/>
    <row r="904" s="370" customFormat="1"/>
    <row r="905" s="370" customFormat="1"/>
    <row r="906" s="370" customFormat="1"/>
    <row r="907" s="370" customFormat="1"/>
    <row r="908" s="370" customFormat="1"/>
    <row r="909" s="370" customFormat="1"/>
    <row r="910" s="370" customFormat="1"/>
    <row r="911" s="370" customFormat="1"/>
    <row r="912" s="370" customFormat="1"/>
    <row r="913" s="370" customFormat="1"/>
    <row r="914" s="370" customFormat="1"/>
    <row r="915" s="370" customFormat="1"/>
    <row r="916" s="370" customFormat="1"/>
    <row r="917" s="370" customFormat="1"/>
    <row r="918" s="370" customFormat="1"/>
    <row r="919" s="370" customFormat="1"/>
    <row r="920" s="370" customFormat="1"/>
    <row r="921" s="370" customFormat="1"/>
    <row r="922" s="370" customFormat="1"/>
    <row r="923" s="370" customFormat="1"/>
    <row r="924" s="370" customFormat="1"/>
    <row r="925" s="370" customFormat="1"/>
    <row r="926" s="370" customFormat="1"/>
    <row r="927" s="370" customFormat="1"/>
    <row r="928" s="370" customFormat="1"/>
    <row r="929" s="370" customFormat="1"/>
    <row r="930" s="370" customFormat="1"/>
    <row r="931" s="370" customFormat="1"/>
    <row r="932" s="370" customFormat="1"/>
    <row r="933" s="370" customFormat="1"/>
    <row r="934" s="370" customFormat="1"/>
    <row r="935" s="370" customFormat="1"/>
    <row r="936" s="370" customFormat="1"/>
    <row r="937" s="370" customFormat="1"/>
    <row r="938" s="370" customFormat="1"/>
    <row r="939" s="370" customFormat="1"/>
    <row r="940" s="370" customFormat="1"/>
    <row r="941" s="370" customFormat="1"/>
    <row r="942" s="370" customFormat="1"/>
    <row r="943" s="370" customFormat="1"/>
    <row r="944" s="370" customFormat="1"/>
    <row r="945" s="370" customFormat="1"/>
    <row r="946" s="370" customFormat="1"/>
    <row r="947" s="370" customFormat="1"/>
    <row r="948" s="370" customFormat="1"/>
    <row r="949" s="370" customFormat="1"/>
    <row r="950" s="370" customFormat="1"/>
    <row r="951" s="370" customFormat="1"/>
    <row r="952" s="370" customFormat="1"/>
    <row r="953" s="370" customFormat="1"/>
    <row r="954" s="370" customFormat="1"/>
    <row r="955" s="370" customFormat="1"/>
    <row r="956" s="370" customFormat="1"/>
    <row r="957" s="370" customFormat="1"/>
    <row r="958" s="370" customFormat="1"/>
    <row r="959" s="370" customFormat="1"/>
    <row r="960" s="370" customFormat="1"/>
    <row r="961" s="370" customFormat="1"/>
    <row r="962" s="370" customFormat="1"/>
    <row r="963" s="370" customFormat="1"/>
    <row r="964" s="370" customFormat="1"/>
    <row r="965" s="370" customFormat="1"/>
    <row r="966" s="370" customFormat="1"/>
    <row r="967" s="370" customFormat="1"/>
    <row r="968" s="370" customFormat="1"/>
    <row r="969" s="370" customFormat="1"/>
    <row r="970" s="370" customFormat="1"/>
    <row r="971" s="370" customFormat="1"/>
    <row r="972" s="370" customFormat="1"/>
    <row r="973" s="370" customFormat="1"/>
    <row r="974" s="370" customFormat="1"/>
    <row r="975" s="370" customFormat="1"/>
    <row r="976" s="370" customFormat="1"/>
    <row r="977" s="370" customFormat="1"/>
    <row r="978" s="370" customFormat="1"/>
    <row r="979" s="370" customFormat="1"/>
    <row r="980" s="370" customFormat="1"/>
    <row r="981" s="370" customFormat="1"/>
    <row r="982" s="370" customFormat="1"/>
    <row r="983" s="370" customFormat="1"/>
    <row r="984" s="370" customFormat="1"/>
    <row r="985" s="370" customFormat="1"/>
    <row r="986" s="370" customFormat="1"/>
    <row r="987" s="370" customFormat="1"/>
    <row r="988" s="370" customFormat="1"/>
    <row r="989" s="370" customFormat="1"/>
    <row r="990" s="370" customFormat="1"/>
    <row r="991" s="370" customFormat="1"/>
    <row r="992" s="370" customFormat="1"/>
    <row r="993" s="370" customFormat="1"/>
    <row r="994" s="370" customFormat="1"/>
    <row r="995" s="370" customFormat="1"/>
    <row r="996" s="370" customFormat="1"/>
    <row r="997" s="370" customFormat="1"/>
    <row r="998" s="370" customFormat="1"/>
    <row r="999" s="370" customFormat="1"/>
    <row r="1000" s="370" customFormat="1"/>
    <row r="1001" s="370" customFormat="1"/>
    <row r="1002" s="370" customFormat="1"/>
    <row r="1003" s="370" customFormat="1"/>
    <row r="1004" s="370" customFormat="1"/>
    <row r="1005" s="370" customFormat="1"/>
    <row r="1006" s="370" customFormat="1"/>
    <row r="1007" s="370" customFormat="1"/>
    <row r="1008" s="370" customFormat="1"/>
    <row r="1009" s="370" customFormat="1"/>
    <row r="1010" s="370" customFormat="1"/>
    <row r="1011" s="370" customFormat="1"/>
    <row r="1012" s="370" customFormat="1"/>
    <row r="1013" s="370" customFormat="1"/>
    <row r="1014" s="370" customFormat="1"/>
    <row r="1015" s="370" customFormat="1"/>
    <row r="1016" s="370" customFormat="1"/>
    <row r="1017" s="370" customFormat="1"/>
    <row r="1018" s="370" customFormat="1"/>
    <row r="1019" s="370" customFormat="1"/>
    <row r="1020" s="370" customFormat="1"/>
    <row r="1021" s="370" customFormat="1"/>
    <row r="1022" s="370" customFormat="1"/>
    <row r="1023" s="370" customFormat="1"/>
    <row r="1024" s="370" customFormat="1"/>
    <row r="1025" s="370" customFormat="1"/>
    <row r="1026" s="370" customFormat="1"/>
    <row r="1027" s="370" customFormat="1"/>
    <row r="1028" s="370" customFormat="1"/>
    <row r="1029" s="370" customFormat="1"/>
    <row r="1030" s="370" customFormat="1"/>
    <row r="1031" s="370" customFormat="1"/>
    <row r="1032" s="370" customFormat="1"/>
    <row r="1033" s="370" customFormat="1"/>
    <row r="1034" s="370" customFormat="1"/>
    <row r="1035" s="370" customFormat="1"/>
    <row r="1036" s="370" customFormat="1"/>
    <row r="1037" s="370" customFormat="1"/>
    <row r="1038" s="370" customFormat="1"/>
    <row r="1039" s="370" customFormat="1"/>
    <row r="1040" s="370" customFormat="1"/>
    <row r="1041" s="370" customFormat="1"/>
    <row r="1042" s="370" customFormat="1"/>
    <row r="1043" s="370" customFormat="1"/>
    <row r="1044" s="370" customFormat="1"/>
    <row r="1045" s="370" customFormat="1"/>
    <row r="1046" s="370" customFormat="1"/>
    <row r="1047" s="370" customFormat="1"/>
    <row r="1048" s="370" customFormat="1"/>
    <row r="1049" s="370" customFormat="1"/>
    <row r="1050" s="370" customFormat="1"/>
    <row r="1051" s="370" customFormat="1"/>
    <row r="1052" s="370" customFormat="1"/>
    <row r="1053" s="370" customFormat="1"/>
    <row r="1054" s="370" customFormat="1"/>
    <row r="1055" s="370" customFormat="1"/>
    <row r="1056" s="370" customFormat="1"/>
    <row r="1057" s="370" customFormat="1"/>
    <row r="1058" s="370" customFormat="1"/>
    <row r="1059" s="370" customFormat="1"/>
    <row r="1060" s="370" customFormat="1"/>
    <row r="1061" s="370" customFormat="1"/>
    <row r="1062" s="370" customFormat="1"/>
    <row r="1063" s="370" customFormat="1"/>
    <row r="1064" s="370" customFormat="1"/>
    <row r="1065" s="370" customFormat="1"/>
    <row r="1066" s="370" customFormat="1"/>
    <row r="1067" s="370" customFormat="1"/>
    <row r="1068" s="370" customFormat="1"/>
    <row r="1069" s="370" customFormat="1"/>
    <row r="1070" s="370" customFormat="1"/>
    <row r="1071" s="370" customFormat="1"/>
    <row r="1072" s="370" customFormat="1"/>
    <row r="1073" s="370" customFormat="1"/>
    <row r="1074" s="370" customFormat="1"/>
    <row r="1075" s="370" customFormat="1"/>
    <row r="1076" s="370" customFormat="1"/>
    <row r="1077" s="370" customFormat="1"/>
    <row r="1078" s="370" customFormat="1"/>
    <row r="1079" s="370" customFormat="1"/>
    <row r="1080" s="370" customFormat="1"/>
    <row r="1081" s="370" customFormat="1"/>
    <row r="1082" s="370" customFormat="1"/>
    <row r="1083" s="370" customFormat="1"/>
    <row r="1084" s="370" customFormat="1"/>
    <row r="1085" s="370" customFormat="1"/>
    <row r="1086" s="370" customFormat="1"/>
    <row r="1087" s="370" customFormat="1"/>
    <row r="1088" s="370" customFormat="1"/>
    <row r="1089" s="370" customFormat="1"/>
    <row r="1090" s="370" customFormat="1"/>
    <row r="1091" s="370" customFormat="1"/>
    <row r="1092" s="370" customFormat="1"/>
    <row r="1093" s="370" customFormat="1"/>
    <row r="1094" s="370" customFormat="1"/>
    <row r="1095" s="370" customFormat="1"/>
    <row r="1096" s="370" customFormat="1"/>
    <row r="1097" s="370" customFormat="1"/>
    <row r="1098" s="370" customFormat="1"/>
    <row r="1099" s="370" customFormat="1"/>
    <row r="1100" s="370" customFormat="1"/>
    <row r="1101" s="370" customFormat="1"/>
    <row r="1102" s="370" customFormat="1"/>
    <row r="1103" s="370" customFormat="1"/>
    <row r="1104" s="370" customFormat="1"/>
    <row r="1105" s="370" customFormat="1"/>
    <row r="1106" s="370" customFormat="1"/>
    <row r="1107" s="370" customFormat="1"/>
    <row r="1108" s="370" customFormat="1"/>
    <row r="1109" s="370" customFormat="1"/>
    <row r="1110" s="370" customFormat="1"/>
    <row r="1111" s="370" customFormat="1"/>
    <row r="1112" s="370" customFormat="1"/>
    <row r="1113" s="370" customFormat="1"/>
    <row r="1114" s="370" customFormat="1"/>
    <row r="1115" s="370" customFormat="1"/>
    <row r="1116" s="370" customFormat="1"/>
    <row r="1117" s="370" customFormat="1"/>
    <row r="1118" s="370" customFormat="1"/>
    <row r="1119" s="370" customFormat="1"/>
    <row r="1120" s="370" customFormat="1"/>
    <row r="1121" s="370" customFormat="1"/>
    <row r="1122" s="370" customFormat="1"/>
    <row r="1123" s="370" customFormat="1"/>
    <row r="1124" s="370" customFormat="1"/>
    <row r="1125" s="370" customFormat="1"/>
    <row r="1126" s="370" customFormat="1"/>
    <row r="1127" s="370" customFormat="1"/>
    <row r="1128" s="370" customFormat="1"/>
    <row r="1129" s="370" customFormat="1"/>
    <row r="1130" s="370" customFormat="1"/>
    <row r="1131" s="370" customFormat="1"/>
    <row r="1132" s="370" customFormat="1"/>
    <row r="1133" s="370" customFormat="1"/>
    <row r="1134" s="370" customFormat="1"/>
    <row r="1135" s="370" customFormat="1"/>
    <row r="1136" s="370" customFormat="1"/>
    <row r="1137" s="370" customFormat="1"/>
    <row r="1138" s="370" customFormat="1"/>
    <row r="1139" s="370" customFormat="1"/>
    <row r="1140" s="370" customFormat="1"/>
    <row r="1141" s="370" customFormat="1"/>
    <row r="1142" s="370" customFormat="1"/>
    <row r="1143" s="370" customFormat="1"/>
    <row r="1144" s="370" customFormat="1"/>
    <row r="1145" s="370" customFormat="1"/>
    <row r="1146" s="370" customFormat="1"/>
    <row r="1147" s="370" customFormat="1"/>
    <row r="1148" s="370" customFormat="1"/>
    <row r="1149" s="370" customFormat="1"/>
    <row r="1150" s="370" customFormat="1"/>
    <row r="1151" s="370" customFormat="1"/>
    <row r="1152" s="370" customFormat="1"/>
    <row r="1153" s="370" customFormat="1"/>
    <row r="1154" s="370" customFormat="1"/>
    <row r="1155" s="370" customFormat="1"/>
    <row r="1156" s="370" customFormat="1"/>
    <row r="1157" s="370" customFormat="1"/>
    <row r="1158" s="370" customFormat="1"/>
    <row r="1159" s="370" customFormat="1"/>
    <row r="1160" s="370" customFormat="1"/>
    <row r="1161" s="370" customFormat="1"/>
    <row r="1162" s="370" customFormat="1"/>
    <row r="1163" s="370" customFormat="1"/>
    <row r="1164" s="370" customFormat="1"/>
    <row r="1165" s="370" customFormat="1"/>
    <row r="1166" s="370" customFormat="1"/>
    <row r="1167" s="370" customFormat="1"/>
    <row r="1168" s="370" customFormat="1"/>
    <row r="1169" s="370" customFormat="1"/>
    <row r="1170" s="370" customFormat="1"/>
    <row r="1171" s="370" customFormat="1"/>
    <row r="1172" s="370" customFormat="1"/>
    <row r="1173" s="370" customFormat="1"/>
    <row r="1174" s="370" customFormat="1"/>
    <row r="1175" s="370" customFormat="1"/>
    <row r="1176" s="370" customFormat="1"/>
    <row r="1177" s="370" customFormat="1"/>
    <row r="1178" s="370" customFormat="1"/>
    <row r="1179" s="370" customFormat="1"/>
    <row r="1180" s="370" customFormat="1"/>
    <row r="1181" s="370" customFormat="1"/>
    <row r="1182" s="370" customFormat="1"/>
    <row r="1183" s="370" customFormat="1"/>
    <row r="1184" s="370" customFormat="1"/>
    <row r="1185" s="370" customFormat="1"/>
    <row r="1186" s="370" customFormat="1"/>
    <row r="1187" s="370" customFormat="1"/>
    <row r="1188" s="370" customFormat="1"/>
    <row r="1189" s="370" customFormat="1"/>
    <row r="1190" s="370" customFormat="1"/>
    <row r="1191" s="370" customFormat="1"/>
    <row r="1192" s="370" customFormat="1"/>
    <row r="1193" s="370" customFormat="1"/>
    <row r="1194" s="370" customFormat="1"/>
    <row r="1195" s="370" customFormat="1"/>
    <row r="1196" s="370" customFormat="1"/>
    <row r="1197" s="370" customFormat="1"/>
    <row r="1198" s="370" customFormat="1"/>
    <row r="1199" s="370" customFormat="1"/>
    <row r="1200" s="370" customFormat="1"/>
    <row r="1201" s="370" customFormat="1"/>
    <row r="1202" s="370" customFormat="1"/>
    <row r="1203" s="370" customFormat="1"/>
    <row r="1204" s="370" customFormat="1"/>
    <row r="1205" s="370" customFormat="1"/>
    <row r="1206" s="370" customFormat="1"/>
    <row r="1207" s="370" customFormat="1"/>
    <row r="1208" s="370" customFormat="1"/>
    <row r="1209" s="370" customFormat="1"/>
    <row r="1210" s="370" customFormat="1"/>
    <row r="1211" s="370" customFormat="1"/>
    <row r="1212" s="370" customFormat="1"/>
    <row r="1213" s="370" customFormat="1"/>
    <row r="1214" s="370" customFormat="1"/>
    <row r="1215" s="370" customFormat="1"/>
    <row r="1216" s="370" customFormat="1"/>
    <row r="1217" s="370" customFormat="1"/>
    <row r="1218" s="370" customFormat="1"/>
    <row r="1219" s="370" customFormat="1"/>
    <row r="1220" s="370" customFormat="1"/>
    <row r="1221" s="370" customFormat="1"/>
    <row r="1222" s="370" customFormat="1"/>
    <row r="1223" s="370" customFormat="1"/>
    <row r="1224" s="370" customFormat="1"/>
    <row r="1225" s="370" customFormat="1"/>
    <row r="1226" s="370" customFormat="1"/>
    <row r="1227" s="370" customFormat="1"/>
    <row r="1228" s="370" customFormat="1"/>
    <row r="1229" s="370" customFormat="1"/>
    <row r="1230" s="370" customFormat="1"/>
    <row r="1231" s="370" customFormat="1"/>
    <row r="1232" s="370" customFormat="1"/>
    <row r="1233" s="370" customFormat="1"/>
    <row r="1234" s="370" customFormat="1"/>
    <row r="1235" s="370" customFormat="1"/>
    <row r="1236" s="370" customFormat="1"/>
    <row r="1237" s="370" customFormat="1"/>
    <row r="1238" s="370" customFormat="1"/>
    <row r="1239" s="370" customFormat="1"/>
    <row r="1240" s="370" customFormat="1"/>
    <row r="1241" s="370" customFormat="1"/>
    <row r="1242" s="370" customFormat="1"/>
    <row r="1243" s="370" customFormat="1"/>
    <row r="1244" s="370" customFormat="1"/>
    <row r="1245" s="370" customFormat="1"/>
    <row r="1246" s="370" customFormat="1"/>
    <row r="1247" s="370" customFormat="1"/>
    <row r="1248" s="370" customFormat="1"/>
    <row r="1249" s="370" customFormat="1"/>
    <row r="1250" s="370" customFormat="1"/>
    <row r="1251" s="370" customFormat="1"/>
    <row r="1252" s="370" customFormat="1"/>
    <row r="1253" s="370" customFormat="1"/>
    <row r="1254" s="370" customFormat="1"/>
    <row r="1255" s="370" customFormat="1"/>
    <row r="1256" s="370" customFormat="1"/>
    <row r="1257" s="370" customFormat="1"/>
    <row r="1258" s="370" customFormat="1"/>
    <row r="1259" s="370" customFormat="1"/>
    <row r="1260" s="370" customFormat="1"/>
    <row r="1261" s="370" customFormat="1"/>
    <row r="1262" s="370" customFormat="1"/>
    <row r="1263" s="370" customFormat="1"/>
    <row r="1264" s="370" customFormat="1"/>
    <row r="1265" s="370" customFormat="1"/>
    <row r="1266" s="370" customFormat="1"/>
    <row r="1267" s="370" customFormat="1"/>
    <row r="1268" s="370" customFormat="1"/>
    <row r="1269" s="370" customFormat="1"/>
    <row r="1270" s="370" customFormat="1"/>
    <row r="1271" s="370" customFormat="1"/>
    <row r="1272" s="370" customFormat="1"/>
    <row r="1273" s="370" customFormat="1"/>
    <row r="1274" s="370" customFormat="1"/>
    <row r="1275" s="370" customFormat="1"/>
    <row r="1276" s="370" customFormat="1"/>
    <row r="1277" s="370" customFormat="1"/>
    <row r="1278" s="370" customFormat="1"/>
    <row r="1279" s="370" customFormat="1"/>
    <row r="1280" s="370" customFormat="1"/>
    <row r="1281" s="370" customFormat="1"/>
    <row r="1282" s="370" customFormat="1"/>
    <row r="1283" s="370" customFormat="1"/>
    <row r="1284" s="370" customFormat="1"/>
    <row r="1285" s="370" customFormat="1"/>
    <row r="1286" s="370" customFormat="1"/>
    <row r="1287" s="370" customFormat="1"/>
    <row r="1288" s="370" customFormat="1"/>
    <row r="1289" s="370" customFormat="1"/>
    <row r="1290" s="370" customFormat="1"/>
    <row r="1291" s="370" customFormat="1"/>
    <row r="1292" s="370" customFormat="1"/>
    <row r="1293" s="370" customFormat="1"/>
    <row r="1294" s="370" customFormat="1"/>
    <row r="1295" s="370" customFormat="1"/>
    <row r="1296" s="370" customFormat="1"/>
    <row r="1297" s="370" customFormat="1"/>
    <row r="1298" s="370" customFormat="1"/>
    <row r="1299" s="370" customFormat="1"/>
    <row r="1300" s="370" customFormat="1"/>
    <row r="1301" s="370" customFormat="1"/>
    <row r="1302" s="370" customFormat="1"/>
    <row r="1303" s="370" customFormat="1"/>
    <row r="1304" s="370" customFormat="1"/>
    <row r="1305" s="370" customFormat="1"/>
    <row r="1306" s="370" customFormat="1"/>
    <row r="1307" s="370" customFormat="1"/>
    <row r="1308" s="370" customFormat="1"/>
    <row r="1309" s="370" customFormat="1"/>
    <row r="1310" s="370" customFormat="1"/>
    <row r="1311" s="370" customFormat="1"/>
    <row r="1312" s="370" customFormat="1"/>
    <row r="1313" s="370" customFormat="1"/>
    <row r="1314" s="370" customFormat="1"/>
    <row r="1315" s="370" customFormat="1"/>
    <row r="1316" s="370" customFormat="1"/>
    <row r="1317" s="370" customFormat="1"/>
    <row r="1318" s="370" customFormat="1"/>
    <row r="1319" s="370" customFormat="1"/>
    <row r="1320" s="370" customFormat="1"/>
    <row r="1321" s="370" customFormat="1"/>
    <row r="1322" s="370" customFormat="1"/>
    <row r="1323" s="370" customFormat="1"/>
    <row r="1324" s="370" customFormat="1"/>
    <row r="1325" s="370" customFormat="1"/>
    <row r="1326" s="370" customFormat="1"/>
    <row r="1327" s="370" customFormat="1"/>
    <row r="1328" s="370" customFormat="1"/>
    <row r="1329" s="370" customFormat="1"/>
    <row r="1330" s="370" customFormat="1"/>
    <row r="1331" s="370" customFormat="1"/>
    <row r="1332" s="370" customFormat="1"/>
    <row r="1333" s="370" customFormat="1"/>
    <row r="1334" s="370" customFormat="1"/>
    <row r="1335" s="370" customFormat="1"/>
    <row r="1336" s="370" customFormat="1"/>
    <row r="1337" s="370" customFormat="1"/>
    <row r="1338" s="370" customFormat="1"/>
    <row r="1339" s="370" customFormat="1"/>
    <row r="1340" s="370" customFormat="1"/>
    <row r="1341" s="370" customFormat="1"/>
    <row r="1342" s="370" customFormat="1"/>
    <row r="1343" s="370" customFormat="1"/>
    <row r="1344" s="370" customFormat="1"/>
    <row r="1345" s="370" customFormat="1"/>
    <row r="1346" s="370" customFormat="1"/>
    <row r="1347" s="370" customFormat="1"/>
    <row r="1348" s="370" customFormat="1"/>
    <row r="1349" s="370" customFormat="1"/>
    <row r="1350" s="370" customFormat="1"/>
    <row r="1351" s="370" customFormat="1"/>
    <row r="1352" s="370" customFormat="1"/>
    <row r="1353" s="370" customFormat="1"/>
    <row r="1354" s="370" customFormat="1"/>
    <row r="1355" s="370" customFormat="1"/>
    <row r="1356" s="370" customFormat="1"/>
    <row r="1357" s="370" customFormat="1"/>
    <row r="1358" s="370" customFormat="1"/>
    <row r="1359" s="370" customFormat="1"/>
    <row r="1360" s="370" customFormat="1"/>
    <row r="1361" s="370" customFormat="1"/>
    <row r="1362" s="370" customFormat="1"/>
    <row r="1363" s="370" customFormat="1"/>
    <row r="1364" s="370" customFormat="1"/>
    <row r="1365" s="370" customFormat="1"/>
    <row r="1366" s="370" customFormat="1"/>
    <row r="1367" s="370" customFormat="1"/>
    <row r="1368" s="370" customFormat="1"/>
    <row r="1369" s="370" customFormat="1"/>
    <row r="1370" s="370" customFormat="1"/>
    <row r="1371" s="370" customFormat="1"/>
    <row r="1372" s="370" customFormat="1"/>
    <row r="1373" s="370" customFormat="1"/>
    <row r="1374" s="370" customFormat="1"/>
    <row r="1375" s="370" customFormat="1"/>
    <row r="1376" s="370" customFormat="1"/>
    <row r="1377" s="370" customFormat="1"/>
    <row r="1378" s="370" customFormat="1"/>
    <row r="1379" s="370" customFormat="1"/>
    <row r="1380" s="370" customFormat="1"/>
    <row r="1381" s="370" customFormat="1"/>
    <row r="1382" s="370" customFormat="1"/>
    <row r="1383" s="370" customFormat="1"/>
    <row r="1384" s="370" customFormat="1"/>
    <row r="1385" s="370" customFormat="1"/>
    <row r="1386" s="370" customFormat="1"/>
    <row r="1387" s="370" customFormat="1"/>
    <row r="1388" s="370" customFormat="1"/>
    <row r="1389" s="370" customFormat="1"/>
    <row r="1390" s="370" customFormat="1"/>
    <row r="1391" s="370" customFormat="1"/>
    <row r="1392" s="370" customFormat="1"/>
    <row r="1393" s="370" customFormat="1"/>
    <row r="1394" s="370" customFormat="1"/>
    <row r="1395" s="370" customFormat="1"/>
    <row r="1396" s="370" customFormat="1"/>
    <row r="1397" s="370" customFormat="1"/>
    <row r="1398" s="370" customFormat="1"/>
    <row r="1399" s="370" customFormat="1"/>
    <row r="1400" s="370" customFormat="1"/>
    <row r="1401" s="370" customFormat="1"/>
    <row r="1402" s="370" customFormat="1"/>
    <row r="1403" s="370" customFormat="1"/>
    <row r="1404" s="370" customFormat="1"/>
    <row r="1405" s="370" customFormat="1"/>
    <row r="1406" s="370" customFormat="1"/>
    <row r="1407" s="370" customFormat="1"/>
    <row r="1408" s="370" customFormat="1"/>
    <row r="1409" s="370" customFormat="1"/>
    <row r="1410" s="370" customFormat="1"/>
    <row r="1411" s="370" customFormat="1"/>
    <row r="1412" s="370" customFormat="1"/>
    <row r="1413" s="370" customFormat="1"/>
    <row r="1414" s="370" customFormat="1"/>
    <row r="1415" s="370" customFormat="1"/>
    <row r="1416" s="370" customFormat="1"/>
    <row r="1417" s="370" customFormat="1"/>
    <row r="1418" s="370" customFormat="1"/>
    <row r="1419" s="370" customFormat="1"/>
    <row r="1420" s="370" customFormat="1"/>
    <row r="1421" s="370" customFormat="1"/>
    <row r="1422" s="370" customFormat="1"/>
    <row r="1423" s="370" customFormat="1"/>
    <row r="1424" s="370" customFormat="1"/>
    <row r="1425" s="370" customFormat="1"/>
    <row r="1426" s="370" customFormat="1"/>
    <row r="1427" s="370" customFormat="1"/>
    <row r="1428" s="370" customFormat="1"/>
    <row r="1429" s="370" customFormat="1"/>
    <row r="1430" s="370" customFormat="1"/>
    <row r="1431" s="370" customFormat="1"/>
    <row r="1432" s="370" customFormat="1"/>
    <row r="1433" s="370" customFormat="1"/>
    <row r="1434" s="370" customFormat="1"/>
    <row r="1435" s="370" customFormat="1"/>
    <row r="1436" s="370" customFormat="1"/>
    <row r="1437" s="370" customFormat="1"/>
    <row r="1438" s="370" customFormat="1"/>
    <row r="1439" s="370" customFormat="1"/>
    <row r="1440" s="370" customFormat="1"/>
    <row r="1441" s="370" customFormat="1"/>
    <row r="1442" s="370" customFormat="1"/>
    <row r="1443" s="370" customFormat="1"/>
    <row r="1444" s="370" customFormat="1"/>
    <row r="1445" s="370" customFormat="1"/>
    <row r="1446" s="370" customFormat="1"/>
    <row r="1447" s="370" customFormat="1"/>
    <row r="1448" s="370" customFormat="1"/>
    <row r="1449" s="370" customFormat="1"/>
    <row r="1450" s="370" customFormat="1"/>
    <row r="1451" s="370" customFormat="1"/>
    <row r="1452" s="370" customFormat="1"/>
    <row r="1453" s="370" customFormat="1"/>
    <row r="1454" s="370" customFormat="1"/>
    <row r="1455" s="370" customFormat="1"/>
    <row r="1456" s="370" customFormat="1"/>
    <row r="1457" s="370" customFormat="1"/>
    <row r="1458" s="370" customFormat="1"/>
    <row r="1459" s="370" customFormat="1"/>
    <row r="1460" s="370" customFormat="1"/>
    <row r="1461" s="370" customFormat="1"/>
    <row r="1462" s="370" customFormat="1"/>
    <row r="1463" s="370" customFormat="1"/>
    <row r="1464" s="370" customFormat="1"/>
    <row r="1465" s="370" customFormat="1"/>
    <row r="1466" s="370" customFormat="1"/>
    <row r="1467" s="370" customFormat="1"/>
    <row r="1468" s="370" customFormat="1"/>
    <row r="1469" s="370" customFormat="1"/>
    <row r="1470" s="370" customFormat="1"/>
    <row r="1471" s="370" customFormat="1"/>
    <row r="1472" s="370" customFormat="1"/>
    <row r="1473" s="370" customFormat="1"/>
    <row r="1474" s="370" customFormat="1"/>
    <row r="1475" s="370" customFormat="1"/>
    <row r="1476" s="370" customFormat="1"/>
    <row r="1477" s="370" customFormat="1"/>
    <row r="1478" s="370" customFormat="1"/>
    <row r="1479" s="370" customFormat="1"/>
    <row r="1480" s="370" customFormat="1"/>
    <row r="1481" s="370" customFormat="1"/>
    <row r="1482" s="370" customFormat="1"/>
    <row r="1483" s="370" customFormat="1"/>
    <row r="1484" s="370" customFormat="1"/>
    <row r="1485" s="370" customFormat="1"/>
    <row r="1486" s="370" customFormat="1"/>
    <row r="1487" s="370" customFormat="1"/>
    <row r="1488" s="370" customFormat="1"/>
    <row r="1489" s="370" customFormat="1"/>
    <row r="1490" s="370" customFormat="1"/>
    <row r="1491" s="370" customFormat="1"/>
    <row r="1492" s="370" customFormat="1"/>
    <row r="1493" s="370" customFormat="1"/>
    <row r="1494" s="370" customFormat="1"/>
    <row r="1495" s="370" customFormat="1"/>
    <row r="1496" s="370" customFormat="1"/>
    <row r="1497" s="370" customFormat="1"/>
    <row r="1498" s="370" customFormat="1"/>
    <row r="1499" s="370" customFormat="1"/>
    <row r="1500" s="370" customFormat="1"/>
    <row r="1501" s="370" customFormat="1"/>
    <row r="1502" s="370" customFormat="1"/>
    <row r="1503" s="370" customFormat="1"/>
    <row r="1504" s="370" customFormat="1"/>
    <row r="1505" s="370" customFormat="1"/>
    <row r="1506" s="370" customFormat="1"/>
    <row r="1507" s="370" customFormat="1"/>
    <row r="1508" s="370" customFormat="1"/>
    <row r="1509" s="370" customFormat="1"/>
    <row r="1510" s="370" customFormat="1"/>
    <row r="1511" s="370" customFormat="1"/>
    <row r="1512" s="370" customFormat="1"/>
    <row r="1513" s="370" customFormat="1"/>
    <row r="1514" s="370" customFormat="1"/>
    <row r="1515" s="370" customFormat="1"/>
    <row r="1516" s="370" customFormat="1"/>
    <row r="1517" s="370" customFormat="1"/>
    <row r="1518" s="370" customFormat="1"/>
    <row r="1519" s="370" customFormat="1"/>
    <row r="1520" s="370" customFormat="1"/>
    <row r="1521" s="370" customFormat="1"/>
    <row r="1522" s="370" customFormat="1"/>
    <row r="1523" s="370" customFormat="1"/>
    <row r="1524" s="370" customFormat="1"/>
    <row r="1525" s="370" customFormat="1"/>
    <row r="1526" s="370" customFormat="1"/>
    <row r="1527" s="370" customFormat="1"/>
    <row r="1528" s="370" customFormat="1"/>
    <row r="1529" s="370" customFormat="1"/>
    <row r="1530" s="370" customFormat="1"/>
    <row r="1531" s="370" customFormat="1"/>
    <row r="1532" s="370" customFormat="1"/>
    <row r="1533" s="370" customFormat="1"/>
    <row r="1534" s="370" customFormat="1"/>
    <row r="1535" s="370" customFormat="1"/>
    <row r="1536" s="370" customFormat="1"/>
    <row r="1537" s="370" customFormat="1"/>
    <row r="1538" s="370" customFormat="1"/>
    <row r="1539" s="370" customFormat="1"/>
    <row r="1540" s="370" customFormat="1"/>
    <row r="1541" s="370" customFormat="1"/>
    <row r="1542" s="370" customFormat="1"/>
    <row r="1543" s="370" customFormat="1"/>
    <row r="1544" s="370" customFormat="1"/>
    <row r="1545" s="370" customFormat="1"/>
    <row r="1546" s="370" customFormat="1"/>
    <row r="1547" s="370" customFormat="1"/>
    <row r="1548" s="370" customFormat="1"/>
    <row r="1549" s="370" customFormat="1"/>
    <row r="1550" s="370" customFormat="1"/>
    <row r="1551" s="370" customFormat="1"/>
    <row r="1552" s="370" customFormat="1"/>
    <row r="1553" s="370" customFormat="1"/>
    <row r="1554" s="370" customFormat="1"/>
    <row r="1555" s="370" customFormat="1"/>
    <row r="1556" s="370" customFormat="1"/>
    <row r="1557" s="370" customFormat="1"/>
    <row r="1558" s="370" customFormat="1"/>
    <row r="1559" s="370" customFormat="1"/>
    <row r="1560" s="370" customFormat="1"/>
    <row r="1561" s="370" customFormat="1"/>
    <row r="1562" s="370" customFormat="1"/>
    <row r="1563" s="370" customFormat="1"/>
    <row r="1564" s="370" customFormat="1"/>
    <row r="1565" s="370" customFormat="1"/>
    <row r="1566" s="370" customFormat="1"/>
    <row r="1567" s="370" customFormat="1"/>
    <row r="1568" s="370" customFormat="1"/>
    <row r="1569" s="370" customFormat="1"/>
    <row r="1570" s="370" customFormat="1"/>
    <row r="1571" s="370" customFormat="1"/>
    <row r="1572" s="370" customFormat="1"/>
    <row r="1573" s="370" customFormat="1"/>
    <row r="1574" s="370" customFormat="1"/>
    <row r="1575" s="370" customFormat="1"/>
    <row r="1576" s="370" customFormat="1"/>
    <row r="1577" s="370" customFormat="1"/>
    <row r="1578" s="370" customFormat="1"/>
    <row r="1579" s="370" customFormat="1"/>
    <row r="1580" s="370" customFormat="1"/>
    <row r="1581" s="370" customFormat="1"/>
    <row r="1582" s="370" customFormat="1"/>
    <row r="1583" s="370" customFormat="1"/>
    <row r="1584" s="370" customFormat="1"/>
    <row r="1585" s="370" customFormat="1"/>
    <row r="1586" s="370" customFormat="1"/>
    <row r="1587" s="370" customFormat="1"/>
    <row r="1588" s="370" customFormat="1"/>
    <row r="1589" s="370" customFormat="1"/>
    <row r="1590" s="370" customFormat="1"/>
    <row r="1591" s="370" customFormat="1"/>
    <row r="1592" s="370" customFormat="1"/>
    <row r="1593" s="370" customFormat="1"/>
    <row r="1594" s="370" customFormat="1"/>
    <row r="1595" s="370" customFormat="1"/>
    <row r="1596" s="370" customFormat="1"/>
    <row r="1597" s="370" customFormat="1"/>
    <row r="1598" s="370" customFormat="1"/>
    <row r="1599" s="370" customFormat="1"/>
    <row r="1600" s="370" customFormat="1"/>
    <row r="1601" s="370" customFormat="1"/>
    <row r="1602" s="370" customFormat="1"/>
    <row r="1603" s="370" customFormat="1"/>
    <row r="1604" s="370" customFormat="1"/>
    <row r="1605" s="370" customFormat="1"/>
    <row r="1606" s="370" customFormat="1"/>
    <row r="1607" s="370" customFormat="1"/>
    <row r="1608" s="370" customFormat="1"/>
    <row r="1609" s="370" customFormat="1"/>
    <row r="1610" s="370" customFormat="1"/>
    <row r="1611" s="370" customFormat="1"/>
    <row r="1612" s="370" customFormat="1"/>
    <row r="1613" s="370" customFormat="1"/>
    <row r="1614" s="370" customFormat="1"/>
    <row r="1615" s="370" customFormat="1"/>
    <row r="1616" s="370" customFormat="1"/>
    <row r="1617" s="370" customFormat="1"/>
    <row r="1618" s="370" customFormat="1"/>
    <row r="1619" s="370" customFormat="1"/>
    <row r="1620" s="370" customFormat="1"/>
    <row r="1621" s="370" customFormat="1"/>
    <row r="1622" s="370" customFormat="1"/>
    <row r="1623" s="370" customFormat="1"/>
    <row r="1624" s="370" customFormat="1"/>
    <row r="1625" s="370" customFormat="1"/>
    <row r="1626" s="370" customFormat="1"/>
    <row r="1627" s="370" customFormat="1"/>
    <row r="1628" s="370" customFormat="1"/>
    <row r="1629" s="370" customFormat="1"/>
    <row r="1630" s="370" customFormat="1"/>
    <row r="1631" s="370" customFormat="1"/>
    <row r="1632" s="370" customFormat="1"/>
    <row r="1633" s="370" customFormat="1"/>
    <row r="1634" s="370" customFormat="1"/>
    <row r="1635" s="370" customFormat="1"/>
    <row r="1636" s="370" customFormat="1"/>
    <row r="1637" s="370" customFormat="1"/>
    <row r="1638" s="370" customFormat="1"/>
    <row r="1639" s="370" customFormat="1"/>
    <row r="1640" s="370" customFormat="1"/>
    <row r="1641" s="370" customFormat="1"/>
    <row r="1642" s="370" customFormat="1"/>
    <row r="1643" s="370" customFormat="1"/>
    <row r="1644" s="370" customFormat="1"/>
    <row r="1645" s="370" customFormat="1"/>
    <row r="1646" s="370" customFormat="1"/>
    <row r="1647" s="370" customFormat="1"/>
    <row r="1648" s="370" customFormat="1"/>
    <row r="1649" s="370" customFormat="1"/>
    <row r="1650" s="370" customFormat="1"/>
    <row r="1651" s="370" customFormat="1"/>
    <row r="1652" s="370" customFormat="1"/>
    <row r="1653" s="370" customFormat="1"/>
    <row r="1654" s="370" customFormat="1"/>
    <row r="1655" s="370" customFormat="1"/>
    <row r="1656" s="370" customFormat="1"/>
    <row r="1657" s="370" customFormat="1"/>
    <row r="1658" s="370" customFormat="1"/>
    <row r="1659" s="370" customFormat="1"/>
    <row r="1660" s="370" customFormat="1"/>
    <row r="1661" s="370" customFormat="1"/>
    <row r="1662" s="370" customFormat="1"/>
    <row r="1663" s="370" customFormat="1"/>
    <row r="1664" s="370" customFormat="1"/>
    <row r="1665" s="370" customFormat="1"/>
    <row r="1666" s="370" customFormat="1"/>
    <row r="1667" s="370" customFormat="1"/>
    <row r="1668" s="370" customFormat="1"/>
    <row r="1669" s="370" customFormat="1"/>
    <row r="1670" s="370" customFormat="1"/>
    <row r="1671" s="370" customFormat="1"/>
    <row r="1672" s="370" customFormat="1"/>
    <row r="1673" s="370" customFormat="1"/>
    <row r="1674" s="370" customFormat="1"/>
    <row r="1675" s="370" customFormat="1"/>
    <row r="1676" s="370" customFormat="1"/>
    <row r="1677" s="370" customFormat="1"/>
    <row r="1678" s="370" customFormat="1"/>
    <row r="1679" s="370" customFormat="1"/>
    <row r="1680" s="370" customFormat="1"/>
    <row r="1681" s="370" customFormat="1"/>
    <row r="1682" s="370" customFormat="1"/>
    <row r="1683" s="370" customFormat="1"/>
    <row r="1684" s="370" customFormat="1"/>
    <row r="1685" s="370" customFormat="1"/>
    <row r="1686" s="370" customFormat="1"/>
    <row r="1687" s="370" customFormat="1"/>
    <row r="1688" s="370" customFormat="1"/>
    <row r="1689" s="370" customFormat="1"/>
    <row r="1690" s="370" customFormat="1"/>
    <row r="1691" s="370" customFormat="1"/>
    <row r="1692" s="370" customFormat="1"/>
    <row r="1693" s="370" customFormat="1"/>
    <row r="1694" s="370" customFormat="1"/>
    <row r="1695" s="370" customFormat="1"/>
    <row r="1696" s="370" customFormat="1"/>
    <row r="1697" s="370" customFormat="1"/>
    <row r="1698" s="370" customFormat="1"/>
    <row r="1699" s="370" customFormat="1"/>
    <row r="1700" s="370" customFormat="1"/>
    <row r="1701" s="370" customFormat="1"/>
    <row r="1702" s="370" customFormat="1"/>
    <row r="1703" s="370" customFormat="1"/>
    <row r="1704" s="370" customFormat="1"/>
    <row r="1705" s="370" customFormat="1"/>
    <row r="1706" s="370" customFormat="1"/>
    <row r="1707" s="370" customFormat="1"/>
    <row r="1708" s="370" customFormat="1"/>
    <row r="1709" s="370" customFormat="1"/>
    <row r="1710" s="370" customFormat="1"/>
    <row r="1711" s="370" customFormat="1"/>
    <row r="1712" s="370" customFormat="1"/>
    <row r="1713" s="370" customFormat="1"/>
    <row r="1714" s="370" customFormat="1"/>
    <row r="1715" s="370" customFormat="1"/>
    <row r="1716" s="370" customFormat="1"/>
    <row r="1717" s="370" customFormat="1"/>
    <row r="1718" s="370" customFormat="1"/>
    <row r="1719" s="370" customFormat="1"/>
    <row r="1720" s="370" customFormat="1"/>
    <row r="1721" s="370" customFormat="1"/>
    <row r="1722" s="370" customFormat="1"/>
    <row r="1723" s="370" customFormat="1"/>
    <row r="1724" s="370" customFormat="1"/>
    <row r="1725" s="370" customFormat="1"/>
    <row r="1726" s="370" customFormat="1"/>
    <row r="1727" s="370" customFormat="1"/>
    <row r="1728" s="370" customFormat="1"/>
    <row r="1729" s="370" customFormat="1"/>
    <row r="1730" s="370" customFormat="1"/>
    <row r="1731" s="370" customFormat="1"/>
    <row r="1732" s="370" customFormat="1"/>
    <row r="1733" s="370" customFormat="1"/>
    <row r="1734" s="370" customFormat="1"/>
    <row r="1735" s="370" customFormat="1"/>
    <row r="1736" s="370" customFormat="1"/>
    <row r="1737" s="370" customFormat="1"/>
    <row r="1738" s="370" customFormat="1"/>
    <row r="1739" s="370" customFormat="1"/>
    <row r="1740" s="370" customFormat="1"/>
    <row r="1741" s="370" customFormat="1"/>
    <row r="1742" s="370" customFormat="1"/>
    <row r="1743" s="370" customFormat="1"/>
    <row r="1744" s="370" customFormat="1"/>
    <row r="1745" s="370" customFormat="1"/>
    <row r="1746" s="370" customFormat="1"/>
    <row r="1747" s="370" customFormat="1"/>
    <row r="1748" s="370" customFormat="1"/>
    <row r="1749" s="370" customFormat="1"/>
    <row r="1750" s="370" customFormat="1"/>
    <row r="1751" s="370" customFormat="1"/>
    <row r="1752" s="370" customFormat="1"/>
    <row r="1753" s="370" customFormat="1"/>
    <row r="1754" s="370" customFormat="1"/>
    <row r="1755" s="370" customFormat="1"/>
    <row r="1756" s="370" customFormat="1"/>
    <row r="1757" s="370" customFormat="1"/>
    <row r="1758" s="370" customFormat="1"/>
    <row r="1759" s="370" customFormat="1"/>
    <row r="1760" s="370" customFormat="1"/>
    <row r="1761" s="370" customFormat="1"/>
    <row r="1762" s="370" customFormat="1"/>
    <row r="1763" s="370" customFormat="1"/>
    <row r="1764" s="370" customFormat="1"/>
    <row r="1765" s="370" customFormat="1"/>
    <row r="1766" s="370" customFormat="1"/>
    <row r="1767" s="370" customFormat="1"/>
    <row r="1768" s="370" customFormat="1"/>
    <row r="1769" s="370" customFormat="1"/>
    <row r="1770" s="370" customFormat="1"/>
    <row r="1771" s="370" customFormat="1"/>
    <row r="1772" s="370" customFormat="1"/>
    <row r="1773" s="370" customFormat="1"/>
    <row r="1774" s="370" customFormat="1"/>
    <row r="1775" s="370" customFormat="1"/>
    <row r="1776" s="370" customFormat="1"/>
    <row r="1777" s="370" customFormat="1"/>
    <row r="1778" s="370" customFormat="1"/>
    <row r="1779" s="370" customFormat="1"/>
    <row r="1780" s="370" customFormat="1"/>
    <row r="1781" s="370" customFormat="1"/>
    <row r="1782" s="370" customFormat="1"/>
    <row r="1783" s="370" customFormat="1"/>
    <row r="1784" s="370" customFormat="1"/>
    <row r="1785" s="370" customFormat="1"/>
    <row r="1786" s="370" customFormat="1"/>
    <row r="1787" s="370" customFormat="1"/>
    <row r="1788" s="370" customFormat="1"/>
    <row r="1789" s="370" customFormat="1"/>
    <row r="1790" s="370" customFormat="1"/>
    <row r="1791" s="370" customFormat="1"/>
    <row r="1792" s="370" customFormat="1"/>
    <row r="1793" s="370" customFormat="1"/>
    <row r="1794" s="370" customFormat="1"/>
    <row r="1795" s="370" customFormat="1"/>
    <row r="1796" s="370" customFormat="1"/>
    <row r="1797" s="370" customFormat="1"/>
    <row r="1798" s="370" customFormat="1"/>
    <row r="1799" s="370" customFormat="1"/>
    <row r="1800" s="370" customFormat="1"/>
    <row r="1801" s="370" customFormat="1"/>
    <row r="1802" s="370" customFormat="1"/>
    <row r="1803" s="370" customFormat="1"/>
    <row r="1804" s="370" customFormat="1"/>
    <row r="1805" s="370" customFormat="1"/>
    <row r="1806" s="370" customFormat="1"/>
    <row r="1807" s="370" customFormat="1"/>
    <row r="1808" s="370" customFormat="1"/>
    <row r="1809" s="370" customFormat="1"/>
    <row r="1810" s="370" customFormat="1"/>
    <row r="1811" s="370" customFormat="1"/>
    <row r="1812" s="370" customFormat="1"/>
    <row r="1813" s="370" customFormat="1"/>
    <row r="1814" s="370" customFormat="1"/>
    <row r="1815" s="370" customFormat="1"/>
    <row r="1816" s="370" customFormat="1"/>
    <row r="1817" s="370" customFormat="1"/>
    <row r="1818" s="370" customFormat="1"/>
    <row r="1819" s="370" customFormat="1"/>
    <row r="1820" s="370" customFormat="1"/>
    <row r="1821" s="370" customFormat="1"/>
    <row r="1822" s="370" customFormat="1"/>
    <row r="1823" s="370" customFormat="1"/>
    <row r="1824" s="370" customFormat="1"/>
    <row r="1825" s="370" customFormat="1"/>
    <row r="1826" s="370" customFormat="1"/>
    <row r="1827" s="370" customFormat="1"/>
    <row r="1828" s="370" customFormat="1"/>
    <row r="1829" s="370" customFormat="1"/>
    <row r="1830" s="370" customFormat="1"/>
    <row r="1831" s="370" customFormat="1"/>
    <row r="1832" s="370" customFormat="1"/>
    <row r="1833" s="370" customFormat="1"/>
    <row r="1834" s="370" customFormat="1"/>
    <row r="1835" s="370" customFormat="1"/>
    <row r="1836" s="370" customFormat="1"/>
    <row r="1837" s="370" customFormat="1"/>
    <row r="1838" s="370" customFormat="1"/>
    <row r="1839" s="370" customFormat="1"/>
    <row r="1840" s="370" customFormat="1"/>
    <row r="1841" s="370" customFormat="1"/>
    <row r="1842" s="370" customFormat="1"/>
    <row r="1843" s="370" customFormat="1"/>
    <row r="1844" s="370" customFormat="1"/>
    <row r="1845" s="370" customFormat="1"/>
    <row r="1846" s="370" customFormat="1"/>
    <row r="1847" s="370" customFormat="1"/>
    <row r="1848" s="370" customFormat="1"/>
    <row r="1849" s="370" customFormat="1"/>
    <row r="1850" s="370" customFormat="1"/>
    <row r="1851" s="370" customFormat="1"/>
    <row r="1852" s="370" customFormat="1"/>
    <row r="1853" s="370" customFormat="1"/>
    <row r="1854" s="370" customFormat="1"/>
    <row r="1855" s="370" customFormat="1"/>
    <row r="1856" s="370" customFormat="1"/>
    <row r="1857" s="370" customFormat="1"/>
    <row r="1858" s="370" customFormat="1"/>
    <row r="1859" s="370" customFormat="1"/>
    <row r="1860" s="370" customFormat="1"/>
    <row r="1861" s="370" customFormat="1"/>
    <row r="1862" s="370" customFormat="1"/>
    <row r="1863" s="370" customFormat="1"/>
    <row r="1864" s="370" customFormat="1"/>
    <row r="1865" s="370" customFormat="1"/>
    <row r="1866" s="370" customFormat="1"/>
    <row r="1867" s="370" customFormat="1"/>
    <row r="1868" s="370" customFormat="1"/>
    <row r="1869" s="370" customFormat="1"/>
    <row r="1870" s="370" customFormat="1"/>
    <row r="1871" s="370" customFormat="1"/>
    <row r="1872" s="370" customFormat="1"/>
    <row r="1873" s="370" customFormat="1"/>
    <row r="1874" s="370" customFormat="1"/>
    <row r="1875" s="370" customFormat="1"/>
    <row r="1876" s="370" customFormat="1"/>
    <row r="1877" s="370" customFormat="1"/>
    <row r="1878" s="370" customFormat="1"/>
    <row r="1879" s="370" customFormat="1"/>
    <row r="1880" s="370" customFormat="1"/>
    <row r="1881" s="370" customFormat="1"/>
    <row r="1882" s="370" customFormat="1"/>
    <row r="1883" s="370" customFormat="1"/>
    <row r="1884" s="370" customFormat="1"/>
    <row r="1885" s="370" customFormat="1"/>
    <row r="1886" s="370" customFormat="1"/>
    <row r="1887" s="370" customFormat="1"/>
    <row r="1888" s="370" customFormat="1"/>
    <row r="1889" s="370" customFormat="1"/>
    <row r="1890" s="370" customFormat="1"/>
    <row r="1891" s="370" customFormat="1"/>
    <row r="1892" s="370" customFormat="1"/>
    <row r="1893" s="370" customFormat="1"/>
    <row r="1894" s="370" customFormat="1"/>
    <row r="1895" s="370" customFormat="1"/>
    <row r="1896" s="370" customFormat="1"/>
    <row r="1897" s="370" customFormat="1"/>
    <row r="1898" s="370" customFormat="1"/>
    <row r="1899" s="370" customFormat="1"/>
    <row r="1900" s="370" customFormat="1"/>
    <row r="1901" s="370" customFormat="1"/>
    <row r="1902" s="370" customFormat="1"/>
    <row r="1903" s="370" customFormat="1"/>
    <row r="1904" s="370" customFormat="1"/>
    <row r="1905" s="370" customFormat="1"/>
    <row r="1906" s="370" customFormat="1"/>
    <row r="1907" s="370" customFormat="1"/>
    <row r="1908" s="370" customFormat="1"/>
    <row r="1909" s="370" customFormat="1"/>
    <row r="1910" s="370" customFormat="1"/>
    <row r="1911" s="370" customFormat="1"/>
    <row r="1912" s="370" customFormat="1"/>
    <row r="1913" s="370" customFormat="1"/>
    <row r="1914" s="370" customFormat="1"/>
    <row r="1915" s="370" customFormat="1"/>
    <row r="1916" s="370" customFormat="1"/>
    <row r="1917" s="370" customFormat="1"/>
    <row r="1918" s="370" customFormat="1"/>
    <row r="1919" s="370" customFormat="1"/>
    <row r="1920" s="370" customFormat="1"/>
    <row r="1921" s="370" customFormat="1"/>
    <row r="1922" s="370" customFormat="1"/>
    <row r="1923" s="370" customFormat="1"/>
    <row r="1924" s="370" customFormat="1"/>
    <row r="1925" s="370" customFormat="1"/>
    <row r="1926" s="370" customFormat="1"/>
    <row r="1927" s="370" customFormat="1"/>
    <row r="1928" s="370" customFormat="1"/>
    <row r="1929" s="370" customFormat="1"/>
    <row r="1930" s="370" customFormat="1"/>
    <row r="1931" s="370" customFormat="1"/>
    <row r="1932" s="370" customFormat="1"/>
    <row r="1933" s="370" customFormat="1"/>
    <row r="1934" s="370" customFormat="1"/>
    <row r="1935" s="370" customFormat="1"/>
    <row r="1936" s="370" customFormat="1"/>
    <row r="1937" s="370" customFormat="1"/>
    <row r="1938" s="370" customFormat="1"/>
    <row r="1939" s="370" customFormat="1"/>
    <row r="1940" s="370" customFormat="1"/>
    <row r="1941" s="370" customFormat="1"/>
    <row r="1942" s="370" customFormat="1"/>
    <row r="1943" s="370" customFormat="1"/>
    <row r="1944" s="370" customFormat="1"/>
    <row r="1945" s="370" customFormat="1"/>
    <row r="1946" s="370" customFormat="1"/>
    <row r="1947" s="370" customFormat="1"/>
    <row r="1948" s="370" customFormat="1"/>
    <row r="1949" s="370" customFormat="1"/>
    <row r="1950" s="370" customFormat="1"/>
    <row r="1951" s="370" customFormat="1"/>
    <row r="1952" s="370" customFormat="1"/>
    <row r="1953" s="370" customFormat="1"/>
    <row r="1954" s="370" customFormat="1"/>
    <row r="1955" s="370" customFormat="1"/>
    <row r="1956" s="370" customFormat="1"/>
    <row r="1957" s="370" customFormat="1"/>
    <row r="1958" s="370" customFormat="1"/>
    <row r="1959" s="370" customFormat="1"/>
    <row r="1960" s="370" customFormat="1"/>
    <row r="1961" s="370" customFormat="1"/>
    <row r="1962" s="370" customFormat="1"/>
    <row r="1963" s="370" customFormat="1"/>
    <row r="1964" s="370" customFormat="1"/>
    <row r="1965" s="370" customFormat="1"/>
    <row r="1966" s="370" customFormat="1"/>
    <row r="1967" s="370" customFormat="1"/>
    <row r="1968" s="370" customFormat="1"/>
    <row r="1969" s="370" customFormat="1"/>
    <row r="1970" s="370" customFormat="1"/>
    <row r="1971" s="370" customFormat="1"/>
    <row r="1972" s="370" customFormat="1"/>
  </sheetData>
  <sheetProtection algorithmName="SHA-512" hashValue="zZU2ejGv4ChQ89FjMWwlQmqoR0Wl9k2J83i1mzPqmbxyZT00It8QWIDq5hyfceo98C47QuX/E8QugxiwIX1xoQ==" saltValue="AB5OBXaE9lSK1ubxd5xglg==" spinCount="100000" sheet="1" objects="1" scenarios="1"/>
  <mergeCells count="1172">
    <mergeCell ref="AQ5:AZ5"/>
    <mergeCell ref="BH5:BV5"/>
    <mergeCell ref="CO5:CR5"/>
    <mergeCell ref="B2:N2"/>
    <mergeCell ref="Y2:AD2"/>
    <mergeCell ref="AL2:AO2"/>
    <mergeCell ref="AP2:AV2"/>
    <mergeCell ref="CB2:CG2"/>
    <mergeCell ref="CY2:DE2"/>
    <mergeCell ref="DG3:DJ3"/>
    <mergeCell ref="Y4:AD4"/>
    <mergeCell ref="AE4:AI4"/>
    <mergeCell ref="AL4:AO4"/>
    <mergeCell ref="AQ4:AZ4"/>
    <mergeCell ref="BI4:BL4"/>
    <mergeCell ref="BN4:BV4"/>
    <mergeCell ref="CO4:CR4"/>
    <mergeCell ref="CT4:DC4"/>
    <mergeCell ref="DG4:DJ4"/>
    <mergeCell ref="DG2:DJ2"/>
    <mergeCell ref="AV1:BB1"/>
    <mergeCell ref="CY1:DE1"/>
    <mergeCell ref="BE8:BN8"/>
    <mergeCell ref="BO8:BR8"/>
    <mergeCell ref="BS8:BY8"/>
    <mergeCell ref="BZ8:CA8"/>
    <mergeCell ref="CO8:CR8"/>
    <mergeCell ref="CT8:DC8"/>
    <mergeCell ref="CC11:DE11"/>
    <mergeCell ref="DK2:DQ2"/>
    <mergeCell ref="B3:G3"/>
    <mergeCell ref="Y3:AD3"/>
    <mergeCell ref="AE3:AI3"/>
    <mergeCell ref="AL3:AO3"/>
    <mergeCell ref="AQ3:AZ3"/>
    <mergeCell ref="BE3:BQ3"/>
    <mergeCell ref="CO3:CR3"/>
    <mergeCell ref="CS3:CY3"/>
    <mergeCell ref="AL7:AO7"/>
    <mergeCell ref="AR7:AV7"/>
    <mergeCell ref="AX7:BA7"/>
    <mergeCell ref="E8:S8"/>
    <mergeCell ref="Y8:AD8"/>
    <mergeCell ref="AH8:AK8"/>
    <mergeCell ref="AL8:AR8"/>
    <mergeCell ref="AT8:AZ8"/>
    <mergeCell ref="CT5:DC5"/>
    <mergeCell ref="DG5:DJ5"/>
    <mergeCell ref="AL6:AO6"/>
    <mergeCell ref="AQ6:AZ6"/>
    <mergeCell ref="CO6:CR6"/>
    <mergeCell ref="CT6:DC6"/>
    <mergeCell ref="DG6:DJ6"/>
    <mergeCell ref="B5:D5"/>
    <mergeCell ref="BE11:BM11"/>
    <mergeCell ref="BN11:BP11"/>
    <mergeCell ref="BQ11:BR11"/>
    <mergeCell ref="BS11:BV11"/>
    <mergeCell ref="BW11:BZ11"/>
    <mergeCell ref="CA11:CB11"/>
    <mergeCell ref="X11:Y11"/>
    <mergeCell ref="Z11:AC11"/>
    <mergeCell ref="AD11:AG11"/>
    <mergeCell ref="AH11:AK11"/>
    <mergeCell ref="AL11:AO11"/>
    <mergeCell ref="AQ11:BB11"/>
    <mergeCell ref="AT9:AZ9"/>
    <mergeCell ref="CO9:CR9"/>
    <mergeCell ref="CT9:DC9"/>
    <mergeCell ref="B10:BB10"/>
    <mergeCell ref="BE10:DE10"/>
    <mergeCell ref="B11:J11"/>
    <mergeCell ref="K11:M11"/>
    <mergeCell ref="N11:O11"/>
    <mergeCell ref="P11:S11"/>
    <mergeCell ref="T11:W11"/>
    <mergeCell ref="B9:K9"/>
    <mergeCell ref="L9:O9"/>
    <mergeCell ref="P9:V9"/>
    <mergeCell ref="W9:X9"/>
    <mergeCell ref="AH9:AK9"/>
    <mergeCell ref="AL9:AR9"/>
    <mergeCell ref="AE5:AI5"/>
    <mergeCell ref="AL5:AO5"/>
    <mergeCell ref="X13:Y13"/>
    <mergeCell ref="Z13:AC13"/>
    <mergeCell ref="AD13:AG13"/>
    <mergeCell ref="AH13:AK13"/>
    <mergeCell ref="AL13:AO13"/>
    <mergeCell ref="AQ13:BB13"/>
    <mergeCell ref="BQ12:BR12"/>
    <mergeCell ref="BS12:BV12"/>
    <mergeCell ref="BW12:BZ12"/>
    <mergeCell ref="CA12:CB12"/>
    <mergeCell ref="CC12:DE12"/>
    <mergeCell ref="B13:J13"/>
    <mergeCell ref="K13:M13"/>
    <mergeCell ref="N13:O13"/>
    <mergeCell ref="P13:S13"/>
    <mergeCell ref="T13:W13"/>
    <mergeCell ref="AH12:AK12"/>
    <mergeCell ref="AL12:AO12"/>
    <mergeCell ref="AQ12:BB12"/>
    <mergeCell ref="BE12:BG12"/>
    <mergeCell ref="BH12:BM12"/>
    <mergeCell ref="BN12:BP12"/>
    <mergeCell ref="B12:D12"/>
    <mergeCell ref="E12:J12"/>
    <mergeCell ref="K12:M12"/>
    <mergeCell ref="N12:O12"/>
    <mergeCell ref="P12:S12"/>
    <mergeCell ref="T12:W12"/>
    <mergeCell ref="X12:Y12"/>
    <mergeCell ref="Z12:AC12"/>
    <mergeCell ref="AD12:AG12"/>
    <mergeCell ref="BW14:BZ14"/>
    <mergeCell ref="CA14:CB14"/>
    <mergeCell ref="CC14:DE14"/>
    <mergeCell ref="B15:J15"/>
    <mergeCell ref="K15:M15"/>
    <mergeCell ref="N15:O15"/>
    <mergeCell ref="P15:S15"/>
    <mergeCell ref="T15:W15"/>
    <mergeCell ref="X15:Y15"/>
    <mergeCell ref="Z15:AC15"/>
    <mergeCell ref="AL14:AO14"/>
    <mergeCell ref="AQ14:BB14"/>
    <mergeCell ref="BE14:BM14"/>
    <mergeCell ref="BN14:BP14"/>
    <mergeCell ref="BQ14:BR14"/>
    <mergeCell ref="BS14:BV14"/>
    <mergeCell ref="CC13:DE13"/>
    <mergeCell ref="B14:J14"/>
    <mergeCell ref="K14:M14"/>
    <mergeCell ref="N14:O14"/>
    <mergeCell ref="P14:S14"/>
    <mergeCell ref="T14:W14"/>
    <mergeCell ref="X14:Y14"/>
    <mergeCell ref="Z14:AC14"/>
    <mergeCell ref="AD14:AG14"/>
    <mergeCell ref="AH14:AK14"/>
    <mergeCell ref="BE13:BM13"/>
    <mergeCell ref="BN13:BP13"/>
    <mergeCell ref="BQ13:BR13"/>
    <mergeCell ref="BS13:BV13"/>
    <mergeCell ref="BW13:BZ13"/>
    <mergeCell ref="CA13:CB13"/>
    <mergeCell ref="X16:Y16"/>
    <mergeCell ref="Z16:AC16"/>
    <mergeCell ref="AD16:AG16"/>
    <mergeCell ref="AH16:AK16"/>
    <mergeCell ref="AL16:AO16"/>
    <mergeCell ref="AQ16:BB16"/>
    <mergeCell ref="BQ15:BR15"/>
    <mergeCell ref="BS15:BV15"/>
    <mergeCell ref="BW15:BZ15"/>
    <mergeCell ref="CA15:CB15"/>
    <mergeCell ref="CC15:DE15"/>
    <mergeCell ref="B16:J16"/>
    <mergeCell ref="K16:M16"/>
    <mergeCell ref="N16:O16"/>
    <mergeCell ref="P16:S16"/>
    <mergeCell ref="T16:W16"/>
    <mergeCell ref="AD15:AG15"/>
    <mergeCell ref="AH15:AK15"/>
    <mergeCell ref="AL15:AO15"/>
    <mergeCell ref="AQ15:BB15"/>
    <mergeCell ref="BE15:BM15"/>
    <mergeCell ref="BN15:BP15"/>
    <mergeCell ref="BW17:BZ17"/>
    <mergeCell ref="CA17:CB17"/>
    <mergeCell ref="CC17:DE17"/>
    <mergeCell ref="B18:J18"/>
    <mergeCell ref="K18:M18"/>
    <mergeCell ref="N18:O18"/>
    <mergeCell ref="P18:S18"/>
    <mergeCell ref="T18:W18"/>
    <mergeCell ref="X18:Y18"/>
    <mergeCell ref="Z18:AC18"/>
    <mergeCell ref="AL17:AO17"/>
    <mergeCell ref="AQ17:BB17"/>
    <mergeCell ref="BE17:BM17"/>
    <mergeCell ref="BN17:BP17"/>
    <mergeCell ref="BQ17:BR17"/>
    <mergeCell ref="BS17:BV17"/>
    <mergeCell ref="CC16:DE16"/>
    <mergeCell ref="B17:J17"/>
    <mergeCell ref="K17:M17"/>
    <mergeCell ref="N17:O17"/>
    <mergeCell ref="P17:S17"/>
    <mergeCell ref="T17:W17"/>
    <mergeCell ref="X17:Y17"/>
    <mergeCell ref="Z17:AC17"/>
    <mergeCell ref="AD17:AG17"/>
    <mergeCell ref="AH17:AK17"/>
    <mergeCell ref="BE16:BM16"/>
    <mergeCell ref="BN16:BP16"/>
    <mergeCell ref="BQ16:BR16"/>
    <mergeCell ref="BS16:BV16"/>
    <mergeCell ref="BW16:BZ16"/>
    <mergeCell ref="CA16:CB16"/>
    <mergeCell ref="X19:Y19"/>
    <mergeCell ref="Z19:AC19"/>
    <mergeCell ref="AD19:AG19"/>
    <mergeCell ref="AH19:AK19"/>
    <mergeCell ref="AL19:AO19"/>
    <mergeCell ref="AQ19:BB19"/>
    <mergeCell ref="BQ18:BR18"/>
    <mergeCell ref="BS18:BV18"/>
    <mergeCell ref="BW18:BZ18"/>
    <mergeCell ref="CA18:CB18"/>
    <mergeCell ref="CC18:DE18"/>
    <mergeCell ref="B19:J19"/>
    <mergeCell ref="K19:M19"/>
    <mergeCell ref="N19:O19"/>
    <mergeCell ref="P19:S19"/>
    <mergeCell ref="T19:W19"/>
    <mergeCell ref="AD18:AG18"/>
    <mergeCell ref="AH18:AK18"/>
    <mergeCell ref="AL18:AO18"/>
    <mergeCell ref="AQ18:BB18"/>
    <mergeCell ref="BE18:BM18"/>
    <mergeCell ref="BN18:BP18"/>
    <mergeCell ref="BW20:BZ20"/>
    <mergeCell ref="CA20:CB20"/>
    <mergeCell ref="CC20:DE20"/>
    <mergeCell ref="B21:J21"/>
    <mergeCell ref="K21:M21"/>
    <mergeCell ref="N21:O21"/>
    <mergeCell ref="P21:S21"/>
    <mergeCell ref="T21:W21"/>
    <mergeCell ref="X21:Y21"/>
    <mergeCell ref="Z21:AC21"/>
    <mergeCell ref="AL20:AO20"/>
    <mergeCell ref="AQ20:BB20"/>
    <mergeCell ref="BE20:BM20"/>
    <mergeCell ref="BN20:BP20"/>
    <mergeCell ref="BQ20:BR20"/>
    <mergeCell ref="BS20:BV20"/>
    <mergeCell ref="CC19:DE19"/>
    <mergeCell ref="B20:J20"/>
    <mergeCell ref="K20:M20"/>
    <mergeCell ref="N20:O20"/>
    <mergeCell ref="P20:S20"/>
    <mergeCell ref="T20:W20"/>
    <mergeCell ref="X20:Y20"/>
    <mergeCell ref="Z20:AC20"/>
    <mergeCell ref="AD20:AG20"/>
    <mergeCell ref="AH20:AK20"/>
    <mergeCell ref="BE19:BM19"/>
    <mergeCell ref="BN19:BP19"/>
    <mergeCell ref="BQ19:BR19"/>
    <mergeCell ref="BS19:BV19"/>
    <mergeCell ref="BW19:BZ19"/>
    <mergeCell ref="CA19:CB19"/>
    <mergeCell ref="X22:Y22"/>
    <mergeCell ref="Z22:AC22"/>
    <mergeCell ref="AD22:AG22"/>
    <mergeCell ref="AH22:AK22"/>
    <mergeCell ref="AL22:AO22"/>
    <mergeCell ref="AQ22:BB22"/>
    <mergeCell ref="BQ21:BR21"/>
    <mergeCell ref="BS21:BV21"/>
    <mergeCell ref="BW21:BZ21"/>
    <mergeCell ref="CA21:CB21"/>
    <mergeCell ref="CC21:DE21"/>
    <mergeCell ref="B22:J22"/>
    <mergeCell ref="K22:M22"/>
    <mergeCell ref="N22:O22"/>
    <mergeCell ref="P22:S22"/>
    <mergeCell ref="T22:W22"/>
    <mergeCell ref="AD21:AG21"/>
    <mergeCell ref="AH21:AK21"/>
    <mergeCell ref="AL21:AO21"/>
    <mergeCell ref="AQ21:BB21"/>
    <mergeCell ref="BE21:BM21"/>
    <mergeCell ref="BN21:BP21"/>
    <mergeCell ref="BW23:BZ23"/>
    <mergeCell ref="CA23:CB23"/>
    <mergeCell ref="CC23:DE23"/>
    <mergeCell ref="B24:J24"/>
    <mergeCell ref="K24:M24"/>
    <mergeCell ref="N24:O24"/>
    <mergeCell ref="P24:S24"/>
    <mergeCell ref="T24:W24"/>
    <mergeCell ref="X24:Y24"/>
    <mergeCell ref="Z24:AC24"/>
    <mergeCell ref="AL23:AO23"/>
    <mergeCell ref="AQ23:BB23"/>
    <mergeCell ref="BE23:BM23"/>
    <mergeCell ref="BN23:BP23"/>
    <mergeCell ref="BQ23:BR23"/>
    <mergeCell ref="BS23:BV23"/>
    <mergeCell ref="CC22:DE22"/>
    <mergeCell ref="B23:J23"/>
    <mergeCell ref="K23:M23"/>
    <mergeCell ref="N23:O23"/>
    <mergeCell ref="P23:S23"/>
    <mergeCell ref="T23:W23"/>
    <mergeCell ref="X23:Y23"/>
    <mergeCell ref="Z23:AC23"/>
    <mergeCell ref="AD23:AG23"/>
    <mergeCell ref="AH23:AK23"/>
    <mergeCell ref="BE22:BM22"/>
    <mergeCell ref="BN22:BP22"/>
    <mergeCell ref="BQ22:BR22"/>
    <mergeCell ref="BS22:BV22"/>
    <mergeCell ref="BW22:BZ22"/>
    <mergeCell ref="CA22:CB22"/>
    <mergeCell ref="AL25:AO25"/>
    <mergeCell ref="AQ25:BB25"/>
    <mergeCell ref="BQ24:BR24"/>
    <mergeCell ref="BS24:BV24"/>
    <mergeCell ref="BW24:BZ24"/>
    <mergeCell ref="CA24:CB24"/>
    <mergeCell ref="CC24:DE24"/>
    <mergeCell ref="B25:J25"/>
    <mergeCell ref="K25:M25"/>
    <mergeCell ref="N25:O25"/>
    <mergeCell ref="P25:S25"/>
    <mergeCell ref="T25:W25"/>
    <mergeCell ref="AD24:AG24"/>
    <mergeCell ref="AH24:AK24"/>
    <mergeCell ref="AL24:AO24"/>
    <mergeCell ref="AQ24:BB24"/>
    <mergeCell ref="BE24:BM24"/>
    <mergeCell ref="BN24:BP24"/>
    <mergeCell ref="K27:M27"/>
    <mergeCell ref="N27:O27"/>
    <mergeCell ref="P27:S27"/>
    <mergeCell ref="T27:W27"/>
    <mergeCell ref="X27:Y27"/>
    <mergeCell ref="Z27:AC27"/>
    <mergeCell ref="AL26:AO26"/>
    <mergeCell ref="AP26:AR26"/>
    <mergeCell ref="AS26:AX26"/>
    <mergeCell ref="AY26:BB26"/>
    <mergeCell ref="BJ26:BM26"/>
    <mergeCell ref="BN26:BP26"/>
    <mergeCell ref="CC25:DE25"/>
    <mergeCell ref="G26:J26"/>
    <mergeCell ref="K26:M26"/>
    <mergeCell ref="N26:O26"/>
    <mergeCell ref="P26:S26"/>
    <mergeCell ref="T26:W26"/>
    <mergeCell ref="X26:Y26"/>
    <mergeCell ref="Z26:AC26"/>
    <mergeCell ref="AD26:AG26"/>
    <mergeCell ref="AH26:AK26"/>
    <mergeCell ref="BE25:BM25"/>
    <mergeCell ref="BN25:BP25"/>
    <mergeCell ref="BQ25:BR25"/>
    <mergeCell ref="BS25:BV25"/>
    <mergeCell ref="BW25:BZ25"/>
    <mergeCell ref="CA25:CB25"/>
    <mergeCell ref="X25:Y25"/>
    <mergeCell ref="Z25:AC25"/>
    <mergeCell ref="AD25:AG25"/>
    <mergeCell ref="AH25:AK25"/>
    <mergeCell ref="BS27:BV27"/>
    <mergeCell ref="BW27:BZ27"/>
    <mergeCell ref="CA27:DE27"/>
    <mergeCell ref="T28:W28"/>
    <mergeCell ref="Z28:AC28"/>
    <mergeCell ref="AD28:AG28"/>
    <mergeCell ref="AH28:AK28"/>
    <mergeCell ref="AL28:AO28"/>
    <mergeCell ref="BW28:BZ28"/>
    <mergeCell ref="AD27:AF27"/>
    <mergeCell ref="AH27:AK27"/>
    <mergeCell ref="AL27:AO27"/>
    <mergeCell ref="BJ27:BM27"/>
    <mergeCell ref="BN27:BP27"/>
    <mergeCell ref="BQ27:BR27"/>
    <mergeCell ref="BQ26:BR26"/>
    <mergeCell ref="BS26:BV26"/>
    <mergeCell ref="BW26:BZ26"/>
    <mergeCell ref="CA26:DE26"/>
    <mergeCell ref="BN30:BP30"/>
    <mergeCell ref="BQ30:BR30"/>
    <mergeCell ref="BS30:BV30"/>
    <mergeCell ref="BW30:BZ30"/>
    <mergeCell ref="CA30:DE30"/>
    <mergeCell ref="E31:F31"/>
    <mergeCell ref="K31:M31"/>
    <mergeCell ref="N31:O31"/>
    <mergeCell ref="P31:S31"/>
    <mergeCell ref="T31:W31"/>
    <mergeCell ref="AD30:AG30"/>
    <mergeCell ref="AH30:AK30"/>
    <mergeCell ref="AL30:AO30"/>
    <mergeCell ref="AP30:AX30"/>
    <mergeCell ref="AY30:BB30"/>
    <mergeCell ref="BJ30:BM30"/>
    <mergeCell ref="AV29:AX29"/>
    <mergeCell ref="AY29:BB29"/>
    <mergeCell ref="BW29:BZ29"/>
    <mergeCell ref="G30:J30"/>
    <mergeCell ref="K30:M30"/>
    <mergeCell ref="N30:O30"/>
    <mergeCell ref="P30:S30"/>
    <mergeCell ref="T30:W30"/>
    <mergeCell ref="X30:Y30"/>
    <mergeCell ref="Z30:AC30"/>
    <mergeCell ref="T29:W29"/>
    <mergeCell ref="Z29:AC29"/>
    <mergeCell ref="AD29:AF29"/>
    <mergeCell ref="AH29:AK29"/>
    <mergeCell ref="AL29:AN29"/>
    <mergeCell ref="AQ29:AR29"/>
    <mergeCell ref="AL32:AO32"/>
    <mergeCell ref="BH32:BI32"/>
    <mergeCell ref="BN32:BP32"/>
    <mergeCell ref="BQ32:BR32"/>
    <mergeCell ref="BW32:BZ32"/>
    <mergeCell ref="B33:J33"/>
    <mergeCell ref="K33:M33"/>
    <mergeCell ref="N33:O33"/>
    <mergeCell ref="P33:S33"/>
    <mergeCell ref="T33:W33"/>
    <mergeCell ref="BS31:BV31"/>
    <mergeCell ref="BW31:BZ31"/>
    <mergeCell ref="CA31:DE31"/>
    <mergeCell ref="E32:F32"/>
    <mergeCell ref="K32:M32"/>
    <mergeCell ref="N32:O32"/>
    <mergeCell ref="T32:W32"/>
    <mergeCell ref="Z32:AC32"/>
    <mergeCell ref="AD32:AG32"/>
    <mergeCell ref="AH32:AK32"/>
    <mergeCell ref="AU31:AV31"/>
    <mergeCell ref="AW31:AX31"/>
    <mergeCell ref="AY31:BB31"/>
    <mergeCell ref="BH31:BI31"/>
    <mergeCell ref="BN31:BP31"/>
    <mergeCell ref="BQ31:BR31"/>
    <mergeCell ref="X31:Y31"/>
    <mergeCell ref="Z31:AC31"/>
    <mergeCell ref="AD31:AG31"/>
    <mergeCell ref="AH31:AK31"/>
    <mergeCell ref="AL31:AO31"/>
    <mergeCell ref="AP31:AS31"/>
    <mergeCell ref="CA33:DE33"/>
    <mergeCell ref="B34:J34"/>
    <mergeCell ref="K34:M34"/>
    <mergeCell ref="N34:O34"/>
    <mergeCell ref="P34:W34"/>
    <mergeCell ref="X34:Y34"/>
    <mergeCell ref="Z34:AC34"/>
    <mergeCell ref="AD34:AG34"/>
    <mergeCell ref="AH34:AK34"/>
    <mergeCell ref="AL34:AO34"/>
    <mergeCell ref="AY33:BB33"/>
    <mergeCell ref="BE33:BM33"/>
    <mergeCell ref="BN33:BP33"/>
    <mergeCell ref="BQ33:BR33"/>
    <mergeCell ref="BS33:BV33"/>
    <mergeCell ref="BW33:BZ33"/>
    <mergeCell ref="X33:Y33"/>
    <mergeCell ref="Z33:AC33"/>
    <mergeCell ref="AD33:AG33"/>
    <mergeCell ref="AH33:AK33"/>
    <mergeCell ref="AL33:AO33"/>
    <mergeCell ref="AP33:AX33"/>
    <mergeCell ref="B35:B36"/>
    <mergeCell ref="C35:AJ36"/>
    <mergeCell ref="BE35:BE36"/>
    <mergeCell ref="BF35:CM36"/>
    <mergeCell ref="AQ36:AY36"/>
    <mergeCell ref="AQ37:AR39"/>
    <mergeCell ref="AS37:AT39"/>
    <mergeCell ref="AU37:AV39"/>
    <mergeCell ref="AW37:AY39"/>
    <mergeCell ref="AG38:AO40"/>
    <mergeCell ref="CA34:CB34"/>
    <mergeCell ref="CC34:CF34"/>
    <mergeCell ref="CG34:CJ34"/>
    <mergeCell ref="CK34:CN34"/>
    <mergeCell ref="CO34:CR34"/>
    <mergeCell ref="CS34:DE34"/>
    <mergeCell ref="AP34:BB34"/>
    <mergeCell ref="BE34:BM34"/>
    <mergeCell ref="BN34:BP34"/>
    <mergeCell ref="BQ34:BR34"/>
    <mergeCell ref="BS34:BV34"/>
    <mergeCell ref="BW34:BZ34"/>
    <mergeCell ref="BQ42:BR42"/>
    <mergeCell ref="BS42:BV42"/>
    <mergeCell ref="BW42:BZ42"/>
    <mergeCell ref="CA42:CB42"/>
    <mergeCell ref="CC42:DE42"/>
    <mergeCell ref="B43:J43"/>
    <mergeCell ref="K43:M43"/>
    <mergeCell ref="N43:O43"/>
    <mergeCell ref="P43:S43"/>
    <mergeCell ref="T43:W43"/>
    <mergeCell ref="AD42:AG42"/>
    <mergeCell ref="AH42:AK42"/>
    <mergeCell ref="AL42:AO42"/>
    <mergeCell ref="AQ42:BB42"/>
    <mergeCell ref="BE42:BM42"/>
    <mergeCell ref="BN42:BP42"/>
    <mergeCell ref="C40:AF40"/>
    <mergeCell ref="B42:J42"/>
    <mergeCell ref="K42:M42"/>
    <mergeCell ref="N42:O42"/>
    <mergeCell ref="P42:S42"/>
    <mergeCell ref="T42:W42"/>
    <mergeCell ref="X42:Y42"/>
    <mergeCell ref="Z42:AC42"/>
    <mergeCell ref="CC43:DE43"/>
    <mergeCell ref="CY41:DE41"/>
    <mergeCell ref="AV41:BB41"/>
    <mergeCell ref="B44:J44"/>
    <mergeCell ref="K44:M44"/>
    <mergeCell ref="N44:O44"/>
    <mergeCell ref="P44:S44"/>
    <mergeCell ref="T44:W44"/>
    <mergeCell ref="X44:Y44"/>
    <mergeCell ref="Z44:AC44"/>
    <mergeCell ref="AD44:AG44"/>
    <mergeCell ref="AH44:AK44"/>
    <mergeCell ref="BE43:BM43"/>
    <mergeCell ref="BN43:BP43"/>
    <mergeCell ref="BQ43:BR43"/>
    <mergeCell ref="BS43:BV43"/>
    <mergeCell ref="BW43:BZ43"/>
    <mergeCell ref="CA43:CB43"/>
    <mergeCell ref="X43:Y43"/>
    <mergeCell ref="Z43:AC43"/>
    <mergeCell ref="AD43:AG43"/>
    <mergeCell ref="AH43:AK43"/>
    <mergeCell ref="AL43:AO43"/>
    <mergeCell ref="AQ43:BB43"/>
    <mergeCell ref="BQ45:BR45"/>
    <mergeCell ref="BS45:BV45"/>
    <mergeCell ref="BW45:BZ45"/>
    <mergeCell ref="CA45:CB45"/>
    <mergeCell ref="CC45:DE45"/>
    <mergeCell ref="B46:J46"/>
    <mergeCell ref="K46:M46"/>
    <mergeCell ref="N46:O46"/>
    <mergeCell ref="P46:S46"/>
    <mergeCell ref="T46:W46"/>
    <mergeCell ref="AD45:AG45"/>
    <mergeCell ref="AH45:AK45"/>
    <mergeCell ref="AL45:AO45"/>
    <mergeCell ref="AQ45:BB45"/>
    <mergeCell ref="BE45:BM45"/>
    <mergeCell ref="BN45:BP45"/>
    <mergeCell ref="BW44:BZ44"/>
    <mergeCell ref="CA44:CB44"/>
    <mergeCell ref="CC44:DE44"/>
    <mergeCell ref="B45:J45"/>
    <mergeCell ref="K45:M45"/>
    <mergeCell ref="N45:O45"/>
    <mergeCell ref="P45:S45"/>
    <mergeCell ref="T45:W45"/>
    <mergeCell ref="X45:Y45"/>
    <mergeCell ref="Z45:AC45"/>
    <mergeCell ref="AL44:AO44"/>
    <mergeCell ref="AQ44:BB44"/>
    <mergeCell ref="BE44:BM44"/>
    <mergeCell ref="BN44:BP44"/>
    <mergeCell ref="BQ44:BR44"/>
    <mergeCell ref="BS44:BV44"/>
    <mergeCell ref="CC46:DE46"/>
    <mergeCell ref="B47:J47"/>
    <mergeCell ref="K47:M47"/>
    <mergeCell ref="N47:O47"/>
    <mergeCell ref="P47:S47"/>
    <mergeCell ref="T47:W47"/>
    <mergeCell ref="X47:Y47"/>
    <mergeCell ref="Z47:AC47"/>
    <mergeCell ref="AD47:AG47"/>
    <mergeCell ref="AH47:AK47"/>
    <mergeCell ref="BE46:BM46"/>
    <mergeCell ref="BN46:BP46"/>
    <mergeCell ref="BQ46:BR46"/>
    <mergeCell ref="BS46:BV46"/>
    <mergeCell ref="BW46:BZ46"/>
    <mergeCell ref="CA46:CB46"/>
    <mergeCell ref="X46:Y46"/>
    <mergeCell ref="Z46:AC46"/>
    <mergeCell ref="AD46:AG46"/>
    <mergeCell ref="AH46:AK46"/>
    <mergeCell ref="AL46:AO46"/>
    <mergeCell ref="AQ46:BB46"/>
    <mergeCell ref="BQ48:BR48"/>
    <mergeCell ref="BS48:BV48"/>
    <mergeCell ref="BW48:BZ48"/>
    <mergeCell ref="CA48:CB48"/>
    <mergeCell ref="CC48:DE48"/>
    <mergeCell ref="B49:J49"/>
    <mergeCell ref="K49:M49"/>
    <mergeCell ref="N49:O49"/>
    <mergeCell ref="P49:S49"/>
    <mergeCell ref="T49:W49"/>
    <mergeCell ref="AD48:AG48"/>
    <mergeCell ref="AH48:AK48"/>
    <mergeCell ref="AL48:AO48"/>
    <mergeCell ref="AQ48:BB48"/>
    <mergeCell ref="BE48:BM48"/>
    <mergeCell ref="BN48:BP48"/>
    <mergeCell ref="BW47:BZ47"/>
    <mergeCell ref="CA47:CB47"/>
    <mergeCell ref="CC47:DE47"/>
    <mergeCell ref="B48:J48"/>
    <mergeCell ref="K48:M48"/>
    <mergeCell ref="N48:O48"/>
    <mergeCell ref="P48:S48"/>
    <mergeCell ref="T48:W48"/>
    <mergeCell ref="X48:Y48"/>
    <mergeCell ref="Z48:AC48"/>
    <mergeCell ref="AL47:AO47"/>
    <mergeCell ref="AQ47:BB47"/>
    <mergeCell ref="BE47:BM47"/>
    <mergeCell ref="BN47:BP47"/>
    <mergeCell ref="BQ47:BR47"/>
    <mergeCell ref="BS47:BV47"/>
    <mergeCell ref="CC49:DE49"/>
    <mergeCell ref="B50:J50"/>
    <mergeCell ref="K50:M50"/>
    <mergeCell ref="N50:O50"/>
    <mergeCell ref="P50:S50"/>
    <mergeCell ref="T50:W50"/>
    <mergeCell ref="X50:Y50"/>
    <mergeCell ref="Z50:AC50"/>
    <mergeCell ref="AD50:AG50"/>
    <mergeCell ref="AH50:AK50"/>
    <mergeCell ref="BE49:BM49"/>
    <mergeCell ref="BN49:BP49"/>
    <mergeCell ref="BQ49:BR49"/>
    <mergeCell ref="BS49:BV49"/>
    <mergeCell ref="BW49:BZ49"/>
    <mergeCell ref="CA49:CB49"/>
    <mergeCell ref="X49:Y49"/>
    <mergeCell ref="Z49:AC49"/>
    <mergeCell ref="AD49:AG49"/>
    <mergeCell ref="AH49:AK49"/>
    <mergeCell ref="AL49:AO49"/>
    <mergeCell ref="AQ49:BB49"/>
    <mergeCell ref="BQ51:BR51"/>
    <mergeCell ref="BS51:BV51"/>
    <mergeCell ref="BW51:BZ51"/>
    <mergeCell ref="CA51:CB51"/>
    <mergeCell ref="CC51:DE51"/>
    <mergeCell ref="B52:J52"/>
    <mergeCell ref="K52:M52"/>
    <mergeCell ref="N52:O52"/>
    <mergeCell ref="P52:S52"/>
    <mergeCell ref="T52:W52"/>
    <mergeCell ref="AD51:AG51"/>
    <mergeCell ref="AH51:AK51"/>
    <mergeCell ref="AL51:AO51"/>
    <mergeCell ref="AQ51:BB51"/>
    <mergeCell ref="BE51:BM51"/>
    <mergeCell ref="BN51:BP51"/>
    <mergeCell ref="BW50:BZ50"/>
    <mergeCell ref="CA50:CB50"/>
    <mergeCell ref="CC50:DE50"/>
    <mergeCell ref="B51:J51"/>
    <mergeCell ref="K51:M51"/>
    <mergeCell ref="N51:O51"/>
    <mergeCell ref="P51:S51"/>
    <mergeCell ref="T51:W51"/>
    <mergeCell ref="X51:Y51"/>
    <mergeCell ref="Z51:AC51"/>
    <mergeCell ref="AL50:AO50"/>
    <mergeCell ref="AQ50:BB50"/>
    <mergeCell ref="BE50:BM50"/>
    <mergeCell ref="BN50:BP50"/>
    <mergeCell ref="BQ50:BR50"/>
    <mergeCell ref="BS50:BV50"/>
    <mergeCell ref="CC52:DE52"/>
    <mergeCell ref="B53:J53"/>
    <mergeCell ref="K53:M53"/>
    <mergeCell ref="N53:O53"/>
    <mergeCell ref="P53:S53"/>
    <mergeCell ref="T53:W53"/>
    <mergeCell ref="X53:Y53"/>
    <mergeCell ref="Z53:AC53"/>
    <mergeCell ref="AD53:AG53"/>
    <mergeCell ref="AH53:AK53"/>
    <mergeCell ref="BE52:BM52"/>
    <mergeCell ref="BN52:BP52"/>
    <mergeCell ref="BQ52:BR52"/>
    <mergeCell ref="BS52:BV52"/>
    <mergeCell ref="BW52:BZ52"/>
    <mergeCell ref="CA52:CB52"/>
    <mergeCell ref="X52:Y52"/>
    <mergeCell ref="Z52:AC52"/>
    <mergeCell ref="AD52:AG52"/>
    <mergeCell ref="AH52:AK52"/>
    <mergeCell ref="AL52:AO52"/>
    <mergeCell ref="AQ52:BB52"/>
    <mergeCell ref="BQ54:BR54"/>
    <mergeCell ref="BS54:BV54"/>
    <mergeCell ref="BW54:BZ54"/>
    <mergeCell ref="CA54:CB54"/>
    <mergeCell ref="CC54:DE54"/>
    <mergeCell ref="B55:J55"/>
    <mergeCell ref="K55:M55"/>
    <mergeCell ref="N55:O55"/>
    <mergeCell ref="P55:S55"/>
    <mergeCell ref="T55:W55"/>
    <mergeCell ref="AD54:AG54"/>
    <mergeCell ref="AH54:AK54"/>
    <mergeCell ref="AL54:AO54"/>
    <mergeCell ref="AQ54:BB54"/>
    <mergeCell ref="BE54:BM54"/>
    <mergeCell ref="BN54:BP54"/>
    <mergeCell ref="BW53:BZ53"/>
    <mergeCell ref="CA53:CB53"/>
    <mergeCell ref="CC53:DE53"/>
    <mergeCell ref="B54:J54"/>
    <mergeCell ref="K54:M54"/>
    <mergeCell ref="N54:O54"/>
    <mergeCell ref="P54:S54"/>
    <mergeCell ref="T54:W54"/>
    <mergeCell ref="X54:Y54"/>
    <mergeCell ref="Z54:AC54"/>
    <mergeCell ref="AL53:AO53"/>
    <mergeCell ref="AQ53:BB53"/>
    <mergeCell ref="BE53:BM53"/>
    <mergeCell ref="BN53:BP53"/>
    <mergeCell ref="BQ53:BR53"/>
    <mergeCell ref="BS53:BV53"/>
    <mergeCell ref="CC55:DE55"/>
    <mergeCell ref="B56:J56"/>
    <mergeCell ref="K56:M56"/>
    <mergeCell ref="N56:O56"/>
    <mergeCell ref="P56:S56"/>
    <mergeCell ref="T56:W56"/>
    <mergeCell ref="X56:Y56"/>
    <mergeCell ref="Z56:AC56"/>
    <mergeCell ref="AD56:AG56"/>
    <mergeCell ref="AH56:AK56"/>
    <mergeCell ref="BE55:BM55"/>
    <mergeCell ref="BN55:BP55"/>
    <mergeCell ref="BQ55:BR55"/>
    <mergeCell ref="BS55:BV55"/>
    <mergeCell ref="BW55:BZ55"/>
    <mergeCell ref="CA55:CB55"/>
    <mergeCell ref="X55:Y55"/>
    <mergeCell ref="Z55:AC55"/>
    <mergeCell ref="AD55:AG55"/>
    <mergeCell ref="AH55:AK55"/>
    <mergeCell ref="AL55:AO55"/>
    <mergeCell ref="AQ55:BB55"/>
    <mergeCell ref="BQ57:BR57"/>
    <mergeCell ref="BS57:BV57"/>
    <mergeCell ref="BW57:BZ57"/>
    <mergeCell ref="CA57:CB57"/>
    <mergeCell ref="CC57:DE57"/>
    <mergeCell ref="B58:J58"/>
    <mergeCell ref="K58:M58"/>
    <mergeCell ref="N58:O58"/>
    <mergeCell ref="P58:S58"/>
    <mergeCell ref="T58:W58"/>
    <mergeCell ref="AD57:AG57"/>
    <mergeCell ref="AH57:AK57"/>
    <mergeCell ref="AL57:AO57"/>
    <mergeCell ref="AQ57:BB57"/>
    <mergeCell ref="BE57:BM57"/>
    <mergeCell ref="BN57:BP57"/>
    <mergeCell ref="BW56:BZ56"/>
    <mergeCell ref="CA56:CB56"/>
    <mergeCell ref="CC56:DE56"/>
    <mergeCell ref="B57:J57"/>
    <mergeCell ref="K57:M57"/>
    <mergeCell ref="N57:O57"/>
    <mergeCell ref="P57:S57"/>
    <mergeCell ref="T57:W57"/>
    <mergeCell ref="X57:Y57"/>
    <mergeCell ref="Z57:AC57"/>
    <mergeCell ref="AL56:AO56"/>
    <mergeCell ref="AQ56:BB56"/>
    <mergeCell ref="BE56:BM56"/>
    <mergeCell ref="BN56:BP56"/>
    <mergeCell ref="BQ56:BR56"/>
    <mergeCell ref="BS56:BV56"/>
    <mergeCell ref="CC58:DE58"/>
    <mergeCell ref="B59:J59"/>
    <mergeCell ref="K59:M59"/>
    <mergeCell ref="N59:O59"/>
    <mergeCell ref="P59:S59"/>
    <mergeCell ref="T59:W59"/>
    <mergeCell ref="X59:Y59"/>
    <mergeCell ref="Z59:AC59"/>
    <mergeCell ref="AD59:AG59"/>
    <mergeCell ref="AH59:AK59"/>
    <mergeCell ref="BE58:BM58"/>
    <mergeCell ref="BN58:BP58"/>
    <mergeCell ref="BQ58:BR58"/>
    <mergeCell ref="BS58:BV58"/>
    <mergeCell ref="BW58:BZ58"/>
    <mergeCell ref="CA58:CB58"/>
    <mergeCell ref="X58:Y58"/>
    <mergeCell ref="Z58:AC58"/>
    <mergeCell ref="AD58:AG58"/>
    <mergeCell ref="AH58:AK58"/>
    <mergeCell ref="AL58:AO58"/>
    <mergeCell ref="AQ58:BB58"/>
    <mergeCell ref="BQ60:BR60"/>
    <mergeCell ref="BS60:BV60"/>
    <mergeCell ref="BW60:BZ60"/>
    <mergeCell ref="CA60:CB60"/>
    <mergeCell ref="CC60:DE60"/>
    <mergeCell ref="B61:J61"/>
    <mergeCell ref="K61:M61"/>
    <mergeCell ref="N61:O61"/>
    <mergeCell ref="P61:S61"/>
    <mergeCell ref="T61:W61"/>
    <mergeCell ref="AD60:AG60"/>
    <mergeCell ref="AH60:AK60"/>
    <mergeCell ref="AL60:AO60"/>
    <mergeCell ref="AQ60:BB60"/>
    <mergeCell ref="BE60:BM60"/>
    <mergeCell ref="BN60:BP60"/>
    <mergeCell ref="BW59:BZ59"/>
    <mergeCell ref="CA59:CB59"/>
    <mergeCell ref="CC59:DE59"/>
    <mergeCell ref="B60:J60"/>
    <mergeCell ref="K60:M60"/>
    <mergeCell ref="N60:O60"/>
    <mergeCell ref="P60:S60"/>
    <mergeCell ref="T60:W60"/>
    <mergeCell ref="X60:Y60"/>
    <mergeCell ref="Z60:AC60"/>
    <mergeCell ref="AL59:AO59"/>
    <mergeCell ref="AQ59:BB59"/>
    <mergeCell ref="BE59:BM59"/>
    <mergeCell ref="BN59:BP59"/>
    <mergeCell ref="BQ59:BR59"/>
    <mergeCell ref="BS59:BV59"/>
    <mergeCell ref="CC61:DE61"/>
    <mergeCell ref="B62:J62"/>
    <mergeCell ref="K62:M62"/>
    <mergeCell ref="N62:O62"/>
    <mergeCell ref="P62:S62"/>
    <mergeCell ref="T62:W62"/>
    <mergeCell ref="X62:Y62"/>
    <mergeCell ref="Z62:AC62"/>
    <mergeCell ref="AD62:AG62"/>
    <mergeCell ref="AH62:AK62"/>
    <mergeCell ref="BE61:BM61"/>
    <mergeCell ref="BN61:BP61"/>
    <mergeCell ref="BQ61:BR61"/>
    <mergeCell ref="BS61:BV61"/>
    <mergeCell ref="BW61:BZ61"/>
    <mergeCell ref="CA61:CB61"/>
    <mergeCell ref="X61:Y61"/>
    <mergeCell ref="Z61:AC61"/>
    <mergeCell ref="AD61:AG61"/>
    <mergeCell ref="AH61:AK61"/>
    <mergeCell ref="AL61:AO61"/>
    <mergeCell ref="AQ61:BB61"/>
    <mergeCell ref="BQ63:BR63"/>
    <mergeCell ref="BS63:BV63"/>
    <mergeCell ref="BW63:BZ63"/>
    <mergeCell ref="CA63:CB63"/>
    <mergeCell ref="CC63:DE63"/>
    <mergeCell ref="B64:J64"/>
    <mergeCell ref="K64:M64"/>
    <mergeCell ref="N64:O64"/>
    <mergeCell ref="P64:S64"/>
    <mergeCell ref="T64:W64"/>
    <mergeCell ref="AD63:AG63"/>
    <mergeCell ref="AH63:AK63"/>
    <mergeCell ref="AL63:AO63"/>
    <mergeCell ref="AQ63:BB63"/>
    <mergeCell ref="BE63:BM63"/>
    <mergeCell ref="BN63:BP63"/>
    <mergeCell ref="BW62:BZ62"/>
    <mergeCell ref="CA62:CB62"/>
    <mergeCell ref="CC62:DE62"/>
    <mergeCell ref="B63:J63"/>
    <mergeCell ref="K63:M63"/>
    <mergeCell ref="N63:O63"/>
    <mergeCell ref="P63:S63"/>
    <mergeCell ref="T63:W63"/>
    <mergeCell ref="X63:Y63"/>
    <mergeCell ref="Z63:AC63"/>
    <mergeCell ref="AL62:AO62"/>
    <mergeCell ref="AQ62:BB62"/>
    <mergeCell ref="BE62:BM62"/>
    <mergeCell ref="BN62:BP62"/>
    <mergeCell ref="BQ62:BR62"/>
    <mergeCell ref="BS62:BV62"/>
    <mergeCell ref="CC64:DE64"/>
    <mergeCell ref="B65:J65"/>
    <mergeCell ref="K65:M65"/>
    <mergeCell ref="N65:O65"/>
    <mergeCell ref="P65:S65"/>
    <mergeCell ref="T65:W65"/>
    <mergeCell ref="X65:Y65"/>
    <mergeCell ref="Z65:AC65"/>
    <mergeCell ref="AD65:AG65"/>
    <mergeCell ref="AH65:AK65"/>
    <mergeCell ref="BE64:BM64"/>
    <mergeCell ref="BN64:BP64"/>
    <mergeCell ref="BQ64:BR64"/>
    <mergeCell ref="BS64:BV64"/>
    <mergeCell ref="BW64:BZ64"/>
    <mergeCell ref="CA64:CB64"/>
    <mergeCell ref="X64:Y64"/>
    <mergeCell ref="Z64:AC64"/>
    <mergeCell ref="AD64:AG64"/>
    <mergeCell ref="AH64:AK64"/>
    <mergeCell ref="AL64:AO64"/>
    <mergeCell ref="AQ64:BB64"/>
    <mergeCell ref="BQ66:BR66"/>
    <mergeCell ref="BS66:BV66"/>
    <mergeCell ref="BW66:BZ66"/>
    <mergeCell ref="CA66:CB66"/>
    <mergeCell ref="CC66:DE66"/>
    <mergeCell ref="B67:J67"/>
    <mergeCell ref="K67:M67"/>
    <mergeCell ref="N67:O67"/>
    <mergeCell ref="P67:S67"/>
    <mergeCell ref="T67:W67"/>
    <mergeCell ref="AD66:AG66"/>
    <mergeCell ref="AH66:AK66"/>
    <mergeCell ref="AL66:AO66"/>
    <mergeCell ref="AQ66:BB66"/>
    <mergeCell ref="BE66:BM66"/>
    <mergeCell ref="BN66:BP66"/>
    <mergeCell ref="BW65:BZ65"/>
    <mergeCell ref="CA65:CB65"/>
    <mergeCell ref="CC65:DE65"/>
    <mergeCell ref="B66:J66"/>
    <mergeCell ref="K66:M66"/>
    <mergeCell ref="N66:O66"/>
    <mergeCell ref="P66:S66"/>
    <mergeCell ref="T66:W66"/>
    <mergeCell ref="X66:Y66"/>
    <mergeCell ref="Z66:AC66"/>
    <mergeCell ref="AL65:AO65"/>
    <mergeCell ref="AQ65:BB65"/>
    <mergeCell ref="BE65:BM65"/>
    <mergeCell ref="BN65:BP65"/>
    <mergeCell ref="BQ65:BR65"/>
    <mergeCell ref="BS65:BV65"/>
    <mergeCell ref="CC67:DE67"/>
    <mergeCell ref="B68:J68"/>
    <mergeCell ref="K68:M68"/>
    <mergeCell ref="N68:O68"/>
    <mergeCell ref="P68:S68"/>
    <mergeCell ref="T68:W68"/>
    <mergeCell ref="X68:Y68"/>
    <mergeCell ref="Z68:AC68"/>
    <mergeCell ref="AD68:AG68"/>
    <mergeCell ref="AH68:AK68"/>
    <mergeCell ref="BE67:BM67"/>
    <mergeCell ref="BN67:BP67"/>
    <mergeCell ref="BQ67:BR67"/>
    <mergeCell ref="BS67:BV67"/>
    <mergeCell ref="BW67:BZ67"/>
    <mergeCell ref="CA67:CB67"/>
    <mergeCell ref="X67:Y67"/>
    <mergeCell ref="Z67:AC67"/>
    <mergeCell ref="AD67:AG67"/>
    <mergeCell ref="AH67:AK67"/>
    <mergeCell ref="AL67:AO67"/>
    <mergeCell ref="AQ67:BB67"/>
    <mergeCell ref="BQ69:BR69"/>
    <mergeCell ref="BS69:BV69"/>
    <mergeCell ref="BW69:BZ69"/>
    <mergeCell ref="CA69:CB69"/>
    <mergeCell ref="CC69:DE69"/>
    <mergeCell ref="B70:J70"/>
    <mergeCell ref="K70:M70"/>
    <mergeCell ref="N70:O70"/>
    <mergeCell ref="P70:S70"/>
    <mergeCell ref="T70:W70"/>
    <mergeCell ref="AD69:AG69"/>
    <mergeCell ref="AH69:AK69"/>
    <mergeCell ref="AL69:AO69"/>
    <mergeCell ref="AQ69:BB69"/>
    <mergeCell ref="BE69:BM69"/>
    <mergeCell ref="BN69:BP69"/>
    <mergeCell ref="BW68:BZ68"/>
    <mergeCell ref="CA68:CB68"/>
    <mergeCell ref="CC68:DE68"/>
    <mergeCell ref="B69:J69"/>
    <mergeCell ref="K69:M69"/>
    <mergeCell ref="N69:O69"/>
    <mergeCell ref="P69:S69"/>
    <mergeCell ref="T69:W69"/>
    <mergeCell ref="X69:Y69"/>
    <mergeCell ref="Z69:AC69"/>
    <mergeCell ref="AL68:AO68"/>
    <mergeCell ref="AQ68:BB68"/>
    <mergeCell ref="BE68:BM68"/>
    <mergeCell ref="BN68:BP68"/>
    <mergeCell ref="BQ68:BR68"/>
    <mergeCell ref="BS68:BV68"/>
    <mergeCell ref="CC70:DE70"/>
    <mergeCell ref="B71:J71"/>
    <mergeCell ref="K71:M71"/>
    <mergeCell ref="N71:O71"/>
    <mergeCell ref="P71:S71"/>
    <mergeCell ref="T71:W71"/>
    <mergeCell ref="X71:Y71"/>
    <mergeCell ref="Z71:AC71"/>
    <mergeCell ref="AD71:AG71"/>
    <mergeCell ref="AH71:AK71"/>
    <mergeCell ref="BE70:BM70"/>
    <mergeCell ref="BN70:BP70"/>
    <mergeCell ref="BQ70:BR70"/>
    <mergeCell ref="BS70:BV70"/>
    <mergeCell ref="BW70:BZ70"/>
    <mergeCell ref="CA70:CB70"/>
    <mergeCell ref="X70:Y70"/>
    <mergeCell ref="Z70:AC70"/>
    <mergeCell ref="AD70:AG70"/>
    <mergeCell ref="AH70:AK70"/>
    <mergeCell ref="AL70:AO70"/>
    <mergeCell ref="AQ70:BB70"/>
    <mergeCell ref="BQ72:BR72"/>
    <mergeCell ref="BS72:BV72"/>
    <mergeCell ref="BW72:BZ72"/>
    <mergeCell ref="CA72:CB72"/>
    <mergeCell ref="CC72:DE72"/>
    <mergeCell ref="B73:J73"/>
    <mergeCell ref="K73:M73"/>
    <mergeCell ref="N73:O73"/>
    <mergeCell ref="P73:S73"/>
    <mergeCell ref="T73:W73"/>
    <mergeCell ref="AD72:AG72"/>
    <mergeCell ref="AH72:AK72"/>
    <mergeCell ref="AL72:AO72"/>
    <mergeCell ref="AQ72:BB72"/>
    <mergeCell ref="BE72:BM72"/>
    <mergeCell ref="BN72:BP72"/>
    <mergeCell ref="BW71:BZ71"/>
    <mergeCell ref="CA71:CB71"/>
    <mergeCell ref="CC71:DE71"/>
    <mergeCell ref="B72:J72"/>
    <mergeCell ref="K72:M72"/>
    <mergeCell ref="N72:O72"/>
    <mergeCell ref="P72:S72"/>
    <mergeCell ref="T72:W72"/>
    <mergeCell ref="X72:Y72"/>
    <mergeCell ref="Z72:AC72"/>
    <mergeCell ref="AL71:AO71"/>
    <mergeCell ref="AQ71:BB71"/>
    <mergeCell ref="BE71:BM71"/>
    <mergeCell ref="BN71:BP71"/>
    <mergeCell ref="BQ71:BR71"/>
    <mergeCell ref="BS71:BV71"/>
    <mergeCell ref="CC73:DE73"/>
    <mergeCell ref="G74:J74"/>
    <mergeCell ref="K74:M74"/>
    <mergeCell ref="N74:O74"/>
    <mergeCell ref="P74:S74"/>
    <mergeCell ref="T74:W74"/>
    <mergeCell ref="X74:Y74"/>
    <mergeCell ref="Z74:AC74"/>
    <mergeCell ref="AD74:AG74"/>
    <mergeCell ref="AH74:AK74"/>
    <mergeCell ref="BE73:BM73"/>
    <mergeCell ref="BN73:BP73"/>
    <mergeCell ref="BQ73:BR73"/>
    <mergeCell ref="BS73:BV73"/>
    <mergeCell ref="BW73:BZ73"/>
    <mergeCell ref="CA73:CB73"/>
    <mergeCell ref="X73:Y73"/>
    <mergeCell ref="Z73:AC73"/>
    <mergeCell ref="AD73:AG73"/>
    <mergeCell ref="AH73:AK73"/>
    <mergeCell ref="AL73:AO73"/>
    <mergeCell ref="AQ73:BB73"/>
    <mergeCell ref="T98:W98"/>
    <mergeCell ref="X98:Y98"/>
    <mergeCell ref="Z98:AC98"/>
    <mergeCell ref="AD98:AG98"/>
    <mergeCell ref="AH98:AK98"/>
    <mergeCell ref="AL98:AO98"/>
    <mergeCell ref="AQ91:AR91"/>
    <mergeCell ref="AY91:AZ91"/>
    <mergeCell ref="AQ92:AR92"/>
    <mergeCell ref="T97:W97"/>
    <mergeCell ref="X97:Y97"/>
    <mergeCell ref="Z97:AC97"/>
    <mergeCell ref="AD97:AG97"/>
    <mergeCell ref="AH97:AK97"/>
    <mergeCell ref="AL97:AO97"/>
    <mergeCell ref="BW74:BZ74"/>
    <mergeCell ref="CA74:DE74"/>
    <mergeCell ref="AI76:AT76"/>
    <mergeCell ref="AI77:AT77"/>
    <mergeCell ref="CB78:CO79"/>
    <mergeCell ref="CP78:CS79"/>
    <mergeCell ref="AL74:AO74"/>
    <mergeCell ref="AW74:BB74"/>
    <mergeCell ref="BJ74:BM74"/>
    <mergeCell ref="BN74:BP74"/>
    <mergeCell ref="BQ74:BR74"/>
    <mergeCell ref="BS74:BV74"/>
    <mergeCell ref="T101:W101"/>
    <mergeCell ref="X101:Y101"/>
    <mergeCell ref="Z101:AC101"/>
    <mergeCell ref="AD101:AG101"/>
    <mergeCell ref="AH101:AK101"/>
    <mergeCell ref="AL101:AO101"/>
    <mergeCell ref="T100:W100"/>
    <mergeCell ref="X100:Y100"/>
    <mergeCell ref="Z100:AC100"/>
    <mergeCell ref="AD100:AG100"/>
    <mergeCell ref="AH100:AK100"/>
    <mergeCell ref="AL100:AO100"/>
    <mergeCell ref="T99:W99"/>
    <mergeCell ref="X99:Y99"/>
    <mergeCell ref="Z99:AC99"/>
    <mergeCell ref="AD99:AG99"/>
    <mergeCell ref="AH99:AK99"/>
    <mergeCell ref="AL99:AO99"/>
    <mergeCell ref="T104:W104"/>
    <mergeCell ref="X104:Y104"/>
    <mergeCell ref="Z104:AC104"/>
    <mergeCell ref="AD104:AG104"/>
    <mergeCell ref="AH104:AK104"/>
    <mergeCell ref="AL104:AO104"/>
    <mergeCell ref="T103:W103"/>
    <mergeCell ref="X103:Y103"/>
    <mergeCell ref="Z103:AC103"/>
    <mergeCell ref="AD103:AG103"/>
    <mergeCell ref="AH103:AK103"/>
    <mergeCell ref="AL103:AO103"/>
    <mergeCell ref="T102:W102"/>
    <mergeCell ref="X102:Y102"/>
    <mergeCell ref="Z102:AC102"/>
    <mergeCell ref="AD102:AG102"/>
    <mergeCell ref="AH102:AK102"/>
    <mergeCell ref="AL102:AO102"/>
    <mergeCell ref="T107:W107"/>
    <mergeCell ref="X107:Y107"/>
    <mergeCell ref="Z107:AC107"/>
    <mergeCell ref="AD107:AG107"/>
    <mergeCell ref="AH107:AK107"/>
    <mergeCell ref="AL107:AO107"/>
    <mergeCell ref="T106:W106"/>
    <mergeCell ref="X106:Y106"/>
    <mergeCell ref="Z106:AC106"/>
    <mergeCell ref="AD106:AG106"/>
    <mergeCell ref="AH106:AK106"/>
    <mergeCell ref="AL106:AO106"/>
    <mergeCell ref="T105:W105"/>
    <mergeCell ref="X105:Y105"/>
    <mergeCell ref="Z105:AC105"/>
    <mergeCell ref="AD105:AG105"/>
    <mergeCell ref="AH105:AK105"/>
    <mergeCell ref="AL105:AO105"/>
    <mergeCell ref="T110:W110"/>
    <mergeCell ref="AI110:AK110"/>
    <mergeCell ref="AL110:AO110"/>
    <mergeCell ref="AI111:AK111"/>
    <mergeCell ref="AL111:AO111"/>
    <mergeCell ref="T109:W109"/>
    <mergeCell ref="X109:Y109"/>
    <mergeCell ref="Z109:AC109"/>
    <mergeCell ref="AD109:AG109"/>
    <mergeCell ref="AH109:AK109"/>
    <mergeCell ref="AL109:AO109"/>
    <mergeCell ref="T108:W108"/>
    <mergeCell ref="X108:Y108"/>
    <mergeCell ref="Z108:AC108"/>
    <mergeCell ref="AD108:AG108"/>
    <mergeCell ref="AH108:AK108"/>
    <mergeCell ref="AL108:AO108"/>
  </mergeCells>
  <phoneticPr fontId="3"/>
  <conditionalFormatting sqref="T27:W27 T28:T29 P34">
    <cfRule type="cellIs" dxfId="36" priority="10" stopIfTrue="1" operator="equal">
      <formula>0</formula>
    </cfRule>
  </conditionalFormatting>
  <conditionalFormatting sqref="T30:W33">
    <cfRule type="cellIs" dxfId="35" priority="2" stopIfTrue="1" operator="equal">
      <formula>0</formula>
    </cfRule>
  </conditionalFormatting>
  <conditionalFormatting sqref="T97:W109 AD97:AO109">
    <cfRule type="cellIs" dxfId="34" priority="3" stopIfTrue="1" operator="equal">
      <formula>0</formula>
    </cfRule>
  </conditionalFormatting>
  <conditionalFormatting sqref="AD29:AF29">
    <cfRule type="expression" dxfId="33" priority="5">
      <formula>$AG$27="無"</formula>
    </cfRule>
  </conditionalFormatting>
  <conditionalFormatting sqref="AD30:AG34">
    <cfRule type="cellIs" dxfId="32" priority="9" stopIfTrue="1" operator="equal">
      <formula>0</formula>
    </cfRule>
  </conditionalFormatting>
  <conditionalFormatting sqref="AL29:AN29">
    <cfRule type="expression" dxfId="31" priority="4">
      <formula>$AT$29="無"</formula>
    </cfRule>
  </conditionalFormatting>
  <conditionalFormatting sqref="AL30:AO30 P12:W12 Z12:AO12 BS12:BZ12 AD13:AO25 T13:W26 BW13:BZ26 BS13:BV34 AH26:AO26 P26:S33 X27:Y29 CA27:CB29 AA30:AC30 X30:Z34 AH30:AK34 CA34:CC34 CK34:CN34 T43:W43 BW43:BZ73 BS43:BV75 P44:Y75 AD44:AO75 BW74:CB75 Z75:AC75 CC75:CR75">
    <cfRule type="cellIs" dxfId="30" priority="11" stopIfTrue="1" operator="equal">
      <formula>0</formula>
    </cfRule>
  </conditionalFormatting>
  <conditionalFormatting sqref="AL30:AO30">
    <cfRule type="cellIs" dxfId="29" priority="6" operator="notEqual">
      <formula>$AP$28</formula>
    </cfRule>
  </conditionalFormatting>
  <conditionalFormatting sqref="AP30:AX30">
    <cfRule type="cellIs" dxfId="28" priority="7" operator="equal">
      <formula>$AU$31="最終"</formula>
    </cfRule>
  </conditionalFormatting>
  <conditionalFormatting sqref="AT29">
    <cfRule type="duplicateValues" priority="8"/>
  </conditionalFormatting>
  <conditionalFormatting sqref="BW28:BZ33">
    <cfRule type="cellIs" dxfId="27" priority="1" stopIfTrue="1" operator="equal">
      <formula>0</formula>
    </cfRule>
  </conditionalFormatting>
  <dataValidations count="5">
    <dataValidation type="whole" operator="equal" allowBlank="1" showInputMessage="1" showErrorMessage="1" sqref="AY29:BB29">
      <formula1>AT29=""</formula1>
    </dataValidation>
    <dataValidation type="list" allowBlank="1" showInputMessage="1" showErrorMessage="1" sqref="AT29 AG27">
      <formula1>$AT$91:$AT$92</formula1>
    </dataValidation>
    <dataValidation type="list" allowBlank="1" showInputMessage="1" showErrorMessage="1" sqref="AP13:AP25">
      <formula1>$AP$91:$AP$92</formula1>
    </dataValidation>
    <dataValidation type="list" allowBlank="1" showInputMessage="1" showErrorMessage="1" sqref="AP43:AP73">
      <formula1>"　,※,"</formula1>
    </dataValidation>
    <dataValidation type="list" allowBlank="1" showInputMessage="1" showErrorMessage="1" sqref="X3:X4">
      <formula1>"○,●"</formula1>
    </dataValidation>
  </dataValidations>
  <pageMargins left="0.27559055118110237" right="0.27559055118110237" top="0.59055118110236227" bottom="0.27559055118110237" header="0.31496062992125984" footer="0.19685039370078741"/>
  <pageSetup paperSize="9" scale="70" orientation="landscape" horizontalDpi="300" verticalDpi="300" r:id="rId1"/>
  <headerFooter alignWithMargins="0"/>
  <rowBreaks count="1" manualBreakCount="1">
    <brk id="40"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請求書入力注意事項</vt:lpstr>
      <vt:lpstr>取引先登録原票 </vt:lpstr>
      <vt:lpstr>請求総括表</vt:lpstr>
      <vt:lpstr>請求書A【継続工事・出来高用】</vt:lpstr>
      <vt:lpstr>請求書B【単発工事用】</vt:lpstr>
      <vt:lpstr>請求書C 【消費税手入力】</vt:lpstr>
      <vt:lpstr>【請求例】継続工事・出来高</vt:lpstr>
      <vt:lpstr>【請求例】単発工事</vt:lpstr>
      <vt:lpstr>請求内訳書</vt:lpstr>
      <vt:lpstr>内訳例【出来高編】</vt:lpstr>
      <vt:lpstr>内訳例【常用・単発工事編】</vt:lpstr>
      <vt:lpstr>【請求例】継続工事・出来高!Print_Area</vt:lpstr>
      <vt:lpstr>【請求例】単発工事!Print_Area</vt:lpstr>
      <vt:lpstr>'取引先登録原票 '!Print_Area</vt:lpstr>
      <vt:lpstr>請求書A【継続工事・出来高用】!Print_Area</vt:lpstr>
      <vt:lpstr>請求書B【単発工事用】!Print_Area</vt:lpstr>
      <vt:lpstr>'請求書C 【消費税手入力】'!Print_Area</vt:lpstr>
      <vt:lpstr>請求書入力注意事項!Print_Area</vt:lpstr>
      <vt:lpstr>請求総括表!Print_Area</vt:lpstr>
      <vt:lpstr>請求内訳書!Print_Area</vt:lpstr>
      <vt:lpstr>内訳例【出来高編】!Print_Area</vt:lpstr>
      <vt:lpstr>内訳例【常用・単発工事編】!Print_Area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ASADA2</dc:creator>
  <cp:lastModifiedBy>umemoto</cp:lastModifiedBy>
  <cp:lastPrinted>2024-10-01T00:18:49Z</cp:lastPrinted>
  <dcterms:created xsi:type="dcterms:W3CDTF">2021-03-02T23:17:10Z</dcterms:created>
  <dcterms:modified xsi:type="dcterms:W3CDTF">2024-10-09T23:22:06Z</dcterms:modified>
</cp:coreProperties>
</file>